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naran\Downloads\"/>
    </mc:Choice>
  </mc:AlternateContent>
  <xr:revisionPtr revIDLastSave="0" documentId="13_ncr:1_{6814D173-8557-430A-9A1E-49702AB3AB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elcome" sheetId="6" r:id="rId1"/>
    <sheet name="Income Statement" sheetId="2" r:id="rId2"/>
    <sheet name="Balance Sheet" sheetId="3" r:id="rId3"/>
    <sheet name="Statement of Cashflows" sheetId="4" r:id="rId4"/>
    <sheet name="Fixed Asset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i3l7C2+bEiDJZ7P3kmlENizyx9JQ=="/>
    </ext>
  </extLst>
</workbook>
</file>

<file path=xl/calcChain.xml><?xml version="1.0" encoding="utf-8"?>
<calcChain xmlns="http://schemas.openxmlformats.org/spreadsheetml/2006/main">
  <c r="E5" i="3" l="1"/>
  <c r="F5" i="3" s="1"/>
  <c r="D5" i="3"/>
  <c r="D4" i="4"/>
  <c r="E4" i="4"/>
  <c r="F4" i="4"/>
  <c r="G4" i="4"/>
  <c r="D6" i="4"/>
  <c r="E6" i="4"/>
  <c r="F6" i="4"/>
  <c r="G6" i="4"/>
  <c r="D7" i="4"/>
  <c r="D10" i="4" s="1"/>
  <c r="D18" i="4" s="1"/>
  <c r="E7" i="4"/>
  <c r="E10" i="4" s="1"/>
  <c r="E18" i="4" s="1"/>
  <c r="F7" i="4"/>
  <c r="F10" i="4" s="1"/>
  <c r="F18" i="4" s="1"/>
  <c r="G7" i="4"/>
  <c r="G10" i="4" s="1"/>
  <c r="G18" i="4" s="1"/>
  <c r="D8" i="4"/>
  <c r="E8" i="4"/>
  <c r="F8" i="4"/>
  <c r="G8" i="4"/>
  <c r="D9" i="4"/>
  <c r="E9" i="4"/>
  <c r="F9" i="4"/>
  <c r="G9" i="4"/>
  <c r="D12" i="4"/>
  <c r="E12" i="4"/>
  <c r="F12" i="4"/>
  <c r="G12" i="4"/>
  <c r="D13" i="4"/>
  <c r="E13" i="4"/>
  <c r="F13" i="4"/>
  <c r="G13" i="4"/>
  <c r="D15" i="4"/>
  <c r="E15" i="4"/>
  <c r="F15" i="4"/>
  <c r="G15" i="4"/>
  <c r="D16" i="4"/>
  <c r="E16" i="4"/>
  <c r="F16" i="4"/>
  <c r="G16" i="4"/>
  <c r="D17" i="4"/>
  <c r="E17" i="4"/>
  <c r="F17" i="4"/>
  <c r="G17" i="4"/>
  <c r="C18" i="4"/>
  <c r="C17" i="4"/>
  <c r="C16" i="4"/>
  <c r="C15" i="4"/>
  <c r="C13" i="4"/>
  <c r="C12" i="4"/>
  <c r="C10" i="4"/>
  <c r="C9" i="4"/>
  <c r="C8" i="4"/>
  <c r="C7" i="4"/>
  <c r="C6" i="4"/>
  <c r="C4" i="4"/>
  <c r="D23" i="2"/>
  <c r="E23" i="2"/>
  <c r="F23" i="2"/>
  <c r="G23" i="2"/>
  <c r="C23" i="2"/>
  <c r="Q12" i="3"/>
  <c r="R12" i="3"/>
  <c r="S12" i="3"/>
  <c r="T12" i="3"/>
  <c r="P12" i="3"/>
  <c r="D24" i="3"/>
  <c r="E24" i="3"/>
  <c r="F24" i="3" s="1"/>
  <c r="D21" i="3"/>
  <c r="D22" i="3" s="1"/>
  <c r="D20" i="3"/>
  <c r="E20" i="3" s="1"/>
  <c r="D12" i="3"/>
  <c r="E12" i="3"/>
  <c r="F12" i="3"/>
  <c r="G12" i="3"/>
  <c r="H12" i="3"/>
  <c r="D11" i="3"/>
  <c r="E11" i="3"/>
  <c r="F11" i="3"/>
  <c r="G11" i="3"/>
  <c r="H11" i="3"/>
  <c r="E10" i="3"/>
  <c r="F10" i="3" s="1"/>
  <c r="G10" i="3" s="1"/>
  <c r="H10" i="3" s="1"/>
  <c r="D10" i="3"/>
  <c r="E9" i="3"/>
  <c r="F9" i="3" s="1"/>
  <c r="G9" i="3" s="1"/>
  <c r="H9" i="3" s="1"/>
  <c r="D9" i="3"/>
  <c r="E6" i="3"/>
  <c r="F6" i="3"/>
  <c r="G6" i="3"/>
  <c r="H6" i="3"/>
  <c r="E16" i="3"/>
  <c r="F16" i="3"/>
  <c r="G16" i="3"/>
  <c r="H16" i="3"/>
  <c r="E17" i="3"/>
  <c r="F17" i="3"/>
  <c r="G17" i="3"/>
  <c r="H17" i="3"/>
  <c r="H18" i="3"/>
  <c r="G18" i="3"/>
  <c r="F18" i="3"/>
  <c r="E18" i="3"/>
  <c r="D18" i="3"/>
  <c r="E7" i="3"/>
  <c r="E13" i="3" s="1"/>
  <c r="D7" i="3"/>
  <c r="D13" i="3" s="1"/>
  <c r="D17" i="3"/>
  <c r="D16" i="3"/>
  <c r="D6" i="3"/>
  <c r="P6" i="3"/>
  <c r="Q6" i="3" s="1"/>
  <c r="R6" i="3" s="1"/>
  <c r="S6" i="3" s="1"/>
  <c r="T6" i="3" s="1"/>
  <c r="P5" i="3"/>
  <c r="Q5" i="3" s="1"/>
  <c r="R5" i="3" s="1"/>
  <c r="S5" i="3" s="1"/>
  <c r="T5" i="3" s="1"/>
  <c r="Q4" i="3"/>
  <c r="R4" i="3" s="1"/>
  <c r="S4" i="3" s="1"/>
  <c r="T4" i="3" s="1"/>
  <c r="P4" i="3"/>
  <c r="O6" i="3"/>
  <c r="O5" i="3"/>
  <c r="O4" i="3"/>
  <c r="Q3" i="3"/>
  <c r="R3" i="3"/>
  <c r="S3" i="3"/>
  <c r="T3" i="3"/>
  <c r="P3" i="3"/>
  <c r="Q2" i="3"/>
  <c r="R2" i="3"/>
  <c r="S2" i="3"/>
  <c r="T2" i="3"/>
  <c r="P2" i="3"/>
  <c r="N5" i="3"/>
  <c r="N6" i="3"/>
  <c r="N4" i="3"/>
  <c r="C26" i="3"/>
  <c r="C21" i="3"/>
  <c r="C22" i="3" s="1"/>
  <c r="C18" i="3"/>
  <c r="C13" i="3"/>
  <c r="C12" i="3"/>
  <c r="C11" i="3"/>
  <c r="C7" i="3"/>
  <c r="D21" i="2"/>
  <c r="E21" i="2"/>
  <c r="F21" i="2"/>
  <c r="G21" i="2"/>
  <c r="C21" i="2"/>
  <c r="E15" i="5"/>
  <c r="F15" i="5"/>
  <c r="G15" i="5"/>
  <c r="H15" i="5"/>
  <c r="D15" i="5"/>
  <c r="H14" i="5"/>
  <c r="G14" i="5"/>
  <c r="F14" i="5"/>
  <c r="E14" i="5"/>
  <c r="H13" i="5"/>
  <c r="G13" i="5"/>
  <c r="F13" i="5"/>
  <c r="E13" i="5"/>
  <c r="H12" i="5"/>
  <c r="G12" i="5"/>
  <c r="F12" i="5"/>
  <c r="E12" i="5"/>
  <c r="D14" i="5"/>
  <c r="D13" i="5"/>
  <c r="D12" i="5"/>
  <c r="E8" i="5"/>
  <c r="F8" i="5"/>
  <c r="G8" i="5"/>
  <c r="H8" i="5"/>
  <c r="D8" i="5"/>
  <c r="D5" i="2"/>
  <c r="E5" i="2"/>
  <c r="F5" i="2"/>
  <c r="F6" i="2" s="1"/>
  <c r="G5" i="2"/>
  <c r="G7" i="2" s="1"/>
  <c r="G13" i="2" s="1"/>
  <c r="D6" i="2"/>
  <c r="D7" i="2" s="1"/>
  <c r="D13" i="2" s="1"/>
  <c r="E6" i="2"/>
  <c r="G6" i="2"/>
  <c r="E7" i="2"/>
  <c r="D9" i="2"/>
  <c r="D12" i="2" s="1"/>
  <c r="E9" i="2"/>
  <c r="E12" i="2" s="1"/>
  <c r="E13" i="2" s="1"/>
  <c r="F9" i="2"/>
  <c r="G9" i="2"/>
  <c r="G12" i="2" s="1"/>
  <c r="D10" i="2"/>
  <c r="E10" i="2"/>
  <c r="F10" i="2"/>
  <c r="G10" i="2"/>
  <c r="D11" i="2"/>
  <c r="E11" i="2"/>
  <c r="G11" i="2"/>
  <c r="D16" i="2"/>
  <c r="D19" i="2" s="1"/>
  <c r="E16" i="2"/>
  <c r="F16" i="2"/>
  <c r="G16" i="2"/>
  <c r="G19" i="2" s="1"/>
  <c r="D17" i="2"/>
  <c r="E17" i="2"/>
  <c r="E19" i="2" s="1"/>
  <c r="G17" i="2"/>
  <c r="D18" i="2"/>
  <c r="E18" i="2"/>
  <c r="F18" i="2"/>
  <c r="G18" i="2"/>
  <c r="C24" i="2"/>
  <c r="C22" i="2"/>
  <c r="C20" i="2"/>
  <c r="C19" i="2"/>
  <c r="C17" i="2"/>
  <c r="C18" i="2"/>
  <c r="C16" i="2"/>
  <c r="C9" i="2"/>
  <c r="C14" i="2"/>
  <c r="C13" i="2"/>
  <c r="C10" i="2"/>
  <c r="C11" i="2"/>
  <c r="C7" i="2"/>
  <c r="C6" i="2"/>
  <c r="C5" i="2"/>
  <c r="R2" i="2"/>
  <c r="S2" i="2"/>
  <c r="T2" i="2" s="1"/>
  <c r="U2" i="2" s="1"/>
  <c r="P14" i="2"/>
  <c r="P15" i="2"/>
  <c r="P13" i="2"/>
  <c r="P9" i="2"/>
  <c r="P10" i="2"/>
  <c r="P8" i="2"/>
  <c r="P5" i="2"/>
  <c r="E3" i="2"/>
  <c r="F3" i="2" s="1"/>
  <c r="G3" i="2" s="1"/>
  <c r="D3" i="2"/>
  <c r="B14" i="5"/>
  <c r="B13" i="5"/>
  <c r="B12" i="5"/>
  <c r="E3" i="5"/>
  <c r="F3" i="5" s="1"/>
  <c r="G3" i="5" s="1"/>
  <c r="H3" i="5" s="1"/>
  <c r="B9" i="4"/>
  <c r="B8" i="4"/>
  <c r="B7" i="4"/>
  <c r="D3" i="4"/>
  <c r="E3" i="4" s="1"/>
  <c r="F3" i="4" s="1"/>
  <c r="G3" i="4" s="1"/>
  <c r="D3" i="3"/>
  <c r="E3" i="3" s="1"/>
  <c r="F3" i="3" s="1"/>
  <c r="G3" i="3" s="1"/>
  <c r="H3" i="3" s="1"/>
  <c r="G5" i="3" l="1"/>
  <c r="F7" i="3"/>
  <c r="F13" i="3" s="1"/>
  <c r="F20" i="3"/>
  <c r="E21" i="3"/>
  <c r="E22" i="3" s="1"/>
  <c r="G24" i="3"/>
  <c r="C27" i="3"/>
  <c r="C29" i="3" s="1"/>
  <c r="C25" i="2"/>
  <c r="C26" i="2" s="1"/>
  <c r="E14" i="2"/>
  <c r="E20" i="2"/>
  <c r="E22" i="2" s="1"/>
  <c r="E24" i="2" s="1"/>
  <c r="D14" i="2"/>
  <c r="D20" i="2"/>
  <c r="D22" i="2" s="1"/>
  <c r="D24" i="2" s="1"/>
  <c r="G14" i="2"/>
  <c r="G20" i="2"/>
  <c r="G22" i="2" s="1"/>
  <c r="G24" i="2" s="1"/>
  <c r="F17" i="2"/>
  <c r="F19" i="2" s="1"/>
  <c r="F7" i="2"/>
  <c r="F11" i="2"/>
  <c r="F12" i="2" s="1"/>
  <c r="C12" i="2"/>
  <c r="G7" i="3" l="1"/>
  <c r="G13" i="3" s="1"/>
  <c r="H5" i="3"/>
  <c r="H7" i="3" s="1"/>
  <c r="H13" i="3" s="1"/>
  <c r="C28" i="2"/>
  <c r="D25" i="3"/>
  <c r="G20" i="3"/>
  <c r="F21" i="3"/>
  <c r="F22" i="3" s="1"/>
  <c r="H24" i="3"/>
  <c r="D25" i="2"/>
  <c r="D26" i="2" s="1"/>
  <c r="D28" i="2" s="1"/>
  <c r="E25" i="2"/>
  <c r="E26" i="2" s="1"/>
  <c r="E28" i="2" s="1"/>
  <c r="G25" i="2"/>
  <c r="G26" i="2" s="1"/>
  <c r="G28" i="2" s="1"/>
  <c r="F13" i="2"/>
  <c r="E25" i="3" l="1"/>
  <c r="D26" i="3"/>
  <c r="D27" i="3" s="1"/>
  <c r="D29" i="3" s="1"/>
  <c r="H20" i="3"/>
  <c r="H21" i="3" s="1"/>
  <c r="H22" i="3" s="1"/>
  <c r="G21" i="3"/>
  <c r="G22" i="3" s="1"/>
  <c r="F14" i="2"/>
  <c r="F20" i="2"/>
  <c r="F22" i="2" s="1"/>
  <c r="F24" i="2" s="1"/>
  <c r="F25" i="3" l="1"/>
  <c r="E26" i="3"/>
  <c r="E27" i="3" s="1"/>
  <c r="E29" i="3" s="1"/>
  <c r="F25" i="2"/>
  <c r="F26" i="2"/>
  <c r="F28" i="2" s="1"/>
  <c r="G25" i="3" l="1"/>
  <c r="F26" i="3"/>
  <c r="F27" i="3" s="1"/>
  <c r="F29" i="3" s="1"/>
  <c r="H25" i="3" l="1"/>
  <c r="H26" i="3" s="1"/>
  <c r="H27" i="3" s="1"/>
  <c r="H29" i="3" s="1"/>
  <c r="G26" i="3"/>
  <c r="G27" i="3" s="1"/>
  <c r="G29" i="3" s="1"/>
</calcChain>
</file>

<file path=xl/sharedStrings.xml><?xml version="1.0" encoding="utf-8"?>
<sst xmlns="http://schemas.openxmlformats.org/spreadsheetml/2006/main" count="93" uniqueCount="80">
  <si>
    <t>Income Statement</t>
  </si>
  <si>
    <t>$ in actual figures</t>
  </si>
  <si>
    <t>Revenue</t>
  </si>
  <si>
    <t>Gross Revenue</t>
  </si>
  <si>
    <t>Discounts</t>
  </si>
  <si>
    <t>Net Revenue</t>
  </si>
  <si>
    <t>Cost of Goods Sold (COGS)</t>
  </si>
  <si>
    <t>Raw Materials</t>
  </si>
  <si>
    <t>Fulfillment</t>
  </si>
  <si>
    <t>Transaction Fees</t>
  </si>
  <si>
    <t>Total COGS</t>
  </si>
  <si>
    <t>Gross Profit</t>
  </si>
  <si>
    <t>Gross Profit Margin %</t>
  </si>
  <si>
    <t>Operating Expenses</t>
  </si>
  <si>
    <t>Labor</t>
  </si>
  <si>
    <t>Marketing</t>
  </si>
  <si>
    <t>SGA &amp; Other</t>
  </si>
  <si>
    <t>Total OpEx</t>
  </si>
  <si>
    <t>EBITDA</t>
  </si>
  <si>
    <t>Depreciation &amp; Amortization</t>
  </si>
  <si>
    <t>EBIT</t>
  </si>
  <si>
    <t>Interest Expense</t>
  </si>
  <si>
    <t>EBT</t>
  </si>
  <si>
    <t>Taxes</t>
  </si>
  <si>
    <t>Net Income</t>
  </si>
  <si>
    <t>Net Income as % of Revenue</t>
  </si>
  <si>
    <t>Assumptions:</t>
  </si>
  <si>
    <t>Corporate Tax Rate</t>
  </si>
  <si>
    <t>Balance Sheet</t>
  </si>
  <si>
    <t>Historical</t>
  </si>
  <si>
    <t>Current Assets</t>
  </si>
  <si>
    <t>Cash</t>
  </si>
  <si>
    <t>Accounts Receivable</t>
  </si>
  <si>
    <t>Total Current Assets</t>
  </si>
  <si>
    <t>Non Current Assets</t>
  </si>
  <si>
    <t>Fixed Assets</t>
  </si>
  <si>
    <t>Accumulated Depreciation</t>
  </si>
  <si>
    <t>Net Fixed Assets</t>
  </si>
  <si>
    <t>Total Non Current Assets</t>
  </si>
  <si>
    <t>Total Assets</t>
  </si>
  <si>
    <t>Current Liabilities</t>
  </si>
  <si>
    <t>Accounts Payable</t>
  </si>
  <si>
    <t>Deferred Revenue</t>
  </si>
  <si>
    <t>Total Current Liabilitites</t>
  </si>
  <si>
    <t>Non Current Liabilities</t>
  </si>
  <si>
    <t>Debt</t>
  </si>
  <si>
    <t>Total Non Current Liabilitites</t>
  </si>
  <si>
    <t>Total Liabilitites</t>
  </si>
  <si>
    <t>Equity</t>
  </si>
  <si>
    <t>Common Stock</t>
  </si>
  <si>
    <t>Retained Earnings</t>
  </si>
  <si>
    <t>Total Equity</t>
  </si>
  <si>
    <t>Total Liabilities &amp; Equity</t>
  </si>
  <si>
    <t>Balance Check</t>
  </si>
  <si>
    <t>COGS</t>
  </si>
  <si>
    <t>Net Borrowing</t>
  </si>
  <si>
    <t>Debt Repayment</t>
  </si>
  <si>
    <t>Interest Rate</t>
  </si>
  <si>
    <t>Interest Payment</t>
  </si>
  <si>
    <t>Statement of Cashflows</t>
  </si>
  <si>
    <t>Operating Activities</t>
  </si>
  <si>
    <t>Depreciation</t>
  </si>
  <si>
    <t>Operating Cash Flow</t>
  </si>
  <si>
    <t>Investing Activities</t>
  </si>
  <si>
    <t>CapEx</t>
  </si>
  <si>
    <t>Investing Cash Flow</t>
  </si>
  <si>
    <t>Financing Activities</t>
  </si>
  <si>
    <t>Net Borrowings</t>
  </si>
  <si>
    <t>Financing Cash Flow</t>
  </si>
  <si>
    <t>Net Cash Flow</t>
  </si>
  <si>
    <t>Asset Life (Years)</t>
  </si>
  <si>
    <t>Total CapEx</t>
  </si>
  <si>
    <t>Existing Equipment</t>
  </si>
  <si>
    <t>Total D&amp;A</t>
  </si>
  <si>
    <t xml:space="preserve">Assumptions: </t>
  </si>
  <si>
    <t>Average Price per Order</t>
  </si>
  <si>
    <t>Muffin Tops Sold</t>
  </si>
  <si>
    <t>Commercial Ovens</t>
  </si>
  <si>
    <t>Stand Mixer</t>
  </si>
  <si>
    <t>Refrigeraton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</si>
</sst>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_);_(* \(#,##0\);_(* &quot;-&quot;??_);_(@_)"/>
    <numFmt numFmtId="165" formatCode="&quot;$&quot;#,##0_);[Red]\(&quot;$&quot;#,##0\)"/>
    <numFmt numFmtId="166" formatCode="0.0%"/>
    <numFmt numFmtId="167" formatCode="_(&quot;$&quot;* #,##0_);_(&quot;$&quot;* \(#,##0\);_(&quot;$&quot;* &quot;-&quot;??_);_(@_)"/>
    <numFmt numFmtId="168" formatCode="yyyy\E"/>
    <numFmt numFmtId="169" formatCode="mmm/yy\A"/>
    <numFmt numFmtId="170" formatCode="mmm/yy\E"/>
  </numFmts>
  <fonts count="8" x14ac:knownFonts="1">
    <font>
      <sz val="11"/>
      <color theme="1"/>
      <name val="Calibri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i/>
      <sz val="11"/>
      <color theme="1"/>
      <name val="Century Gothic"/>
      <family val="2"/>
    </font>
    <font>
      <sz val="11"/>
      <color rgb="FF0432FF"/>
      <name val="Century Gothic"/>
      <family val="2"/>
    </font>
    <font>
      <sz val="11"/>
      <color rgb="FF2741EE"/>
      <name val="Century Gothic"/>
      <family val="2"/>
    </font>
    <font>
      <sz val="11"/>
      <color theme="4"/>
      <name val="Century Gothic"/>
      <family val="2"/>
    </font>
    <font>
      <b/>
      <i/>
      <sz val="11"/>
      <color theme="1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2" tint="-4.9989318521683403E-2"/>
        <bgColor rgb="FFE7E6E6"/>
      </patternFill>
    </fill>
    <fill>
      <patternFill patternType="solid">
        <fgColor theme="2" tint="-4.9989318521683403E-2"/>
        <bgColor rgb="FFD9E2F3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2" fillId="4" borderId="1" xfId="0" applyFont="1" applyFill="1" applyBorder="1"/>
    <xf numFmtId="0" fontId="1" fillId="4" borderId="1" xfId="0" applyFont="1" applyFill="1" applyBorder="1"/>
    <xf numFmtId="0" fontId="2" fillId="2" borderId="1" xfId="0" applyFont="1" applyFill="1" applyBorder="1"/>
    <xf numFmtId="168" fontId="2" fillId="5" borderId="2" xfId="0" applyNumberFormat="1" applyFont="1" applyFill="1" applyBorder="1"/>
    <xf numFmtId="0" fontId="3" fillId="2" borderId="3" xfId="0" applyFont="1" applyFill="1" applyBorder="1"/>
    <xf numFmtId="168" fontId="2" fillId="2" borderId="3" xfId="0" applyNumberFormat="1" applyFont="1" applyFill="1" applyBorder="1"/>
    <xf numFmtId="0" fontId="1" fillId="4" borderId="1" xfId="0" applyFont="1" applyFill="1" applyBorder="1" applyAlignment="1">
      <alignment horizontal="left" indent="1"/>
    </xf>
    <xf numFmtId="164" fontId="4" fillId="4" borderId="1" xfId="0" applyNumberFormat="1" applyFont="1" applyFill="1" applyBorder="1"/>
    <xf numFmtId="165" fontId="4" fillId="4" borderId="1" xfId="0" applyNumberFormat="1" applyFont="1" applyFill="1" applyBorder="1"/>
    <xf numFmtId="0" fontId="1" fillId="0" borderId="0" xfId="0" applyFont="1" applyAlignment="1">
      <alignment horizontal="left" indent="1"/>
    </xf>
    <xf numFmtId="164" fontId="1" fillId="0" borderId="0" xfId="0" applyNumberFormat="1" applyFont="1"/>
    <xf numFmtId="9" fontId="4" fillId="4" borderId="1" xfId="0" applyNumberFormat="1" applyFont="1" applyFill="1" applyBorder="1"/>
    <xf numFmtId="0" fontId="4" fillId="4" borderId="1" xfId="0" applyFont="1" applyFill="1" applyBorder="1"/>
    <xf numFmtId="0" fontId="2" fillId="0" borderId="4" xfId="0" applyFont="1" applyBorder="1"/>
    <xf numFmtId="164" fontId="2" fillId="0" borderId="4" xfId="0" applyNumberFormat="1" applyFont="1" applyBorder="1"/>
    <xf numFmtId="0" fontId="2" fillId="0" borderId="6" xfId="0" applyFont="1" applyBorder="1"/>
    <xf numFmtId="164" fontId="2" fillId="0" borderId="6" xfId="0" applyNumberFormat="1" applyFont="1" applyBorder="1"/>
    <xf numFmtId="0" fontId="2" fillId="0" borderId="0" xfId="0" applyFont="1"/>
    <xf numFmtId="164" fontId="2" fillId="0" borderId="0" xfId="0" applyNumberFormat="1" applyFont="1"/>
    <xf numFmtId="0" fontId="3" fillId="0" borderId="0" xfId="0" applyFont="1" applyAlignment="1">
      <alignment horizontal="left"/>
    </xf>
    <xf numFmtId="9" fontId="3" fillId="0" borderId="0" xfId="0" applyNumberFormat="1" applyFont="1"/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5" xfId="0" applyFont="1" applyBorder="1" applyAlignment="1">
      <alignment horizontal="left"/>
    </xf>
    <xf numFmtId="164" fontId="2" fillId="0" borderId="5" xfId="0" applyNumberFormat="1" applyFont="1" applyBorder="1"/>
    <xf numFmtId="0" fontId="2" fillId="3" borderId="1" xfId="0" applyFont="1" applyFill="1" applyBorder="1"/>
    <xf numFmtId="0" fontId="1" fillId="3" borderId="1" xfId="0" applyFont="1" applyFill="1" applyBorder="1"/>
    <xf numFmtId="0" fontId="3" fillId="2" borderId="1" xfId="0" applyFont="1" applyFill="1" applyBorder="1" applyAlignment="1">
      <alignment horizontal="right"/>
    </xf>
    <xf numFmtId="164" fontId="4" fillId="3" borderId="1" xfId="0" applyNumberFormat="1" applyFont="1" applyFill="1" applyBorder="1"/>
    <xf numFmtId="164" fontId="1" fillId="3" borderId="1" xfId="0" applyNumberFormat="1" applyFont="1" applyFill="1" applyBorder="1"/>
    <xf numFmtId="169" fontId="2" fillId="2" borderId="3" xfId="0" applyNumberFormat="1" applyFont="1" applyFill="1" applyBorder="1"/>
    <xf numFmtId="170" fontId="2" fillId="2" borderId="3" xfId="0" applyNumberFormat="1" applyFont="1" applyFill="1" applyBorder="1"/>
    <xf numFmtId="164" fontId="5" fillId="3" borderId="1" xfId="0" applyNumberFormat="1" applyFont="1" applyFill="1" applyBorder="1"/>
    <xf numFmtId="0" fontId="1" fillId="3" borderId="1" xfId="0" applyFont="1" applyFill="1" applyBorder="1" applyAlignment="1">
      <alignment horizontal="left"/>
    </xf>
    <xf numFmtId="166" fontId="1" fillId="3" borderId="1" xfId="0" applyNumberFormat="1" applyFont="1" applyFill="1" applyBorder="1"/>
    <xf numFmtId="164" fontId="4" fillId="0" borderId="0" xfId="0" applyNumberFormat="1" applyFont="1"/>
    <xf numFmtId="0" fontId="6" fillId="3" borderId="1" xfId="0" applyFont="1" applyFill="1" applyBorder="1"/>
    <xf numFmtId="9" fontId="4" fillId="3" borderId="1" xfId="0" applyNumberFormat="1" applyFont="1" applyFill="1" applyBorder="1"/>
    <xf numFmtId="0" fontId="2" fillId="0" borderId="5" xfId="0" applyFont="1" applyBorder="1"/>
    <xf numFmtId="0" fontId="2" fillId="0" borderId="7" xfId="0" applyFont="1" applyBorder="1"/>
    <xf numFmtId="164" fontId="2" fillId="0" borderId="7" xfId="0" applyNumberFormat="1" applyFont="1" applyBorder="1"/>
    <xf numFmtId="0" fontId="4" fillId="0" borderId="0" xfId="0" applyFont="1"/>
    <xf numFmtId="1" fontId="2" fillId="0" borderId="4" xfId="0" applyNumberFormat="1" applyFont="1" applyBorder="1"/>
    <xf numFmtId="0" fontId="1" fillId="0" borderId="6" xfId="0" applyFont="1" applyBorder="1" applyAlignment="1">
      <alignment horizontal="left" indent="1"/>
    </xf>
    <xf numFmtId="164" fontId="4" fillId="0" borderId="6" xfId="0" applyNumberFormat="1" applyFont="1" applyBorder="1"/>
    <xf numFmtId="164" fontId="1" fillId="0" borderId="6" xfId="0" applyNumberFormat="1" applyFont="1" applyBorder="1"/>
    <xf numFmtId="0" fontId="1" fillId="0" borderId="5" xfId="0" applyFont="1" applyBorder="1"/>
    <xf numFmtId="164" fontId="1" fillId="0" borderId="5" xfId="0" applyNumberFormat="1" applyFont="1" applyBorder="1"/>
    <xf numFmtId="164" fontId="1" fillId="0" borderId="7" xfId="0" applyNumberFormat="1" applyFont="1" applyBorder="1"/>
    <xf numFmtId="0" fontId="7" fillId="2" borderId="3" xfId="0" applyFont="1" applyFill="1" applyBorder="1"/>
    <xf numFmtId="0" fontId="4" fillId="3" borderId="1" xfId="0" applyFont="1" applyFill="1" applyBorder="1" applyAlignment="1">
      <alignment horizontal="center"/>
    </xf>
    <xf numFmtId="167" fontId="5" fillId="0" borderId="0" xfId="0" applyNumberFormat="1" applyFont="1"/>
    <xf numFmtId="0" fontId="5" fillId="0" borderId="0" xfId="0" applyFont="1"/>
    <xf numFmtId="167" fontId="2" fillId="0" borderId="7" xfId="0" applyNumberFormat="1" applyFont="1" applyBorder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228600</xdr:colOff>
      <xdr:row>56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37450B-ADBE-8303-D75C-676CB75AE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82880"/>
          <a:ext cx="7543800" cy="10058400"/>
        </a:xfrm>
        <a:prstGeom prst="rect">
          <a:avLst/>
        </a:prstGeom>
      </xdr:spPr>
    </xdr:pic>
    <xdr:clientData/>
  </xdr:twoCellAnchor>
  <xdr:oneCellAnchor>
    <xdr:from>
      <xdr:col>14</xdr:col>
      <xdr:colOff>389859</xdr:colOff>
      <xdr:row>3</xdr:row>
      <xdr:rowOff>5245</xdr:rowOff>
    </xdr:from>
    <xdr:ext cx="17650048" cy="827042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6F24425-6C20-4B7E-01F8-4301A0DEFAE1}"/>
            </a:ext>
          </a:extLst>
        </xdr:cNvPr>
        <xdr:cNvSpPr txBox="1"/>
      </xdr:nvSpPr>
      <xdr:spPr>
        <a:xfrm>
          <a:off x="8825022" y="536873"/>
          <a:ext cx="17650048" cy="82704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CA" sz="3600">
              <a:latin typeface="Century Gothic" panose="020B0502020202020204" pitchFamily="34" charset="0"/>
            </a:rPr>
            <a:t>Lippman's Bakery is a charming fictitious bakery known for its delicious muffins and muffin toppers. Its location in a vibrant neighborhood attracts a devoted client base that values the bakery's commitment to quality and freshness. Lippman's Bakery has become a renowned local mainstay with its vast choice of flavors and great service, catering to everyone from busy commuters looking for a quick breakfast to families enjoying weekend delicacies.</a:t>
          </a:r>
        </a:p>
        <a:p>
          <a:endParaRPr lang="en-CA" sz="3600">
            <a:latin typeface="Century Gothic" panose="020B0502020202020204" pitchFamily="34" charset="0"/>
          </a:endParaRPr>
        </a:p>
        <a:p>
          <a:r>
            <a:rPr lang="en-CA" sz="3600">
              <a:latin typeface="Century Gothic" panose="020B0502020202020204" pitchFamily="34" charset="0"/>
            </a:rPr>
            <a:t>This financial model provides a thorough examination of Lippman's Bakery's Income Statement, Balance Sheet, and Cash Flow Statement. The Income Statement describes the bakery's income, costs, and profitability; the Balance Sheet shows its assets, liabilities, and equity; and the Cash Flow Statement analyzes cash inflows and outflows, emphasizing liquidity and operational sustainability.</a:t>
          </a:r>
          <a:br>
            <a:rPr lang="en-CA" sz="3600"/>
          </a:br>
          <a:endParaRPr lang="en-CA" sz="3600">
            <a:latin typeface="Century Gothic" panose="020B0502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8BB28-770E-469F-B49D-1A3E545AA634}">
  <dimension ref="A1"/>
  <sheetViews>
    <sheetView showGridLines="0" tabSelected="1" zoomScale="43" workbookViewId="0">
      <selection activeCell="AU25" sqref="AU2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1000"/>
  <sheetViews>
    <sheetView showGridLines="0" zoomScale="81" workbookViewId="0">
      <selection activeCell="J21" sqref="J21"/>
    </sheetView>
  </sheetViews>
  <sheetFormatPr defaultColWidth="14.44140625" defaultRowHeight="15" customHeight="1" x14ac:dyDescent="0.25"/>
  <cols>
    <col min="1" max="1" width="8.88671875" style="1" customWidth="1"/>
    <col min="2" max="2" width="28.6640625" style="1" customWidth="1"/>
    <col min="3" max="3" width="12.5546875" style="1" customWidth="1"/>
    <col min="4" max="4" width="12.88671875" style="1" customWidth="1"/>
    <col min="5" max="5" width="12.109375" style="1" customWidth="1"/>
    <col min="6" max="6" width="11.6640625" style="1" customWidth="1"/>
    <col min="7" max="7" width="12" style="1" customWidth="1"/>
    <col min="8" max="15" width="8.88671875" style="1" customWidth="1"/>
    <col min="16" max="16" width="35.44140625" style="1" customWidth="1"/>
    <col min="17" max="26" width="8.88671875" style="1" customWidth="1"/>
    <col min="27" max="16384" width="14.44140625" style="1"/>
  </cols>
  <sheetData>
    <row r="1" spans="2:21" ht="15" customHeight="1" x14ac:dyDescent="0.25">
      <c r="P1" s="2" t="s">
        <v>74</v>
      </c>
      <c r="Q1" s="3"/>
      <c r="R1" s="3"/>
      <c r="S1" s="3"/>
      <c r="T1" s="3"/>
      <c r="U1" s="3"/>
    </row>
    <row r="2" spans="2:21" ht="13.8" x14ac:dyDescent="0.25">
      <c r="B2" s="4" t="s">
        <v>0</v>
      </c>
      <c r="C2" s="4"/>
      <c r="D2" s="4"/>
      <c r="E2" s="4"/>
      <c r="F2" s="4"/>
      <c r="G2" s="4"/>
      <c r="P2" s="3" t="s">
        <v>2</v>
      </c>
      <c r="Q2" s="5">
        <v>44562</v>
      </c>
      <c r="R2" s="5">
        <f>EDATE(Q2,12)</f>
        <v>44927</v>
      </c>
      <c r="S2" s="5">
        <f t="shared" ref="S2:U2" si="0">EDATE(R2,12)</f>
        <v>45292</v>
      </c>
      <c r="T2" s="5">
        <f t="shared" si="0"/>
        <v>45658</v>
      </c>
      <c r="U2" s="5">
        <f t="shared" si="0"/>
        <v>46023</v>
      </c>
    </row>
    <row r="3" spans="2:21" ht="14.4" thickBot="1" x14ac:dyDescent="0.3">
      <c r="B3" s="6" t="s">
        <v>1</v>
      </c>
      <c r="C3" s="7">
        <v>44562</v>
      </c>
      <c r="D3" s="7">
        <f>EDATE(C3,12)</f>
        <v>44927</v>
      </c>
      <c r="E3" s="7">
        <f t="shared" ref="E3:G3" si="1">EDATE(D3,12)</f>
        <v>45292</v>
      </c>
      <c r="F3" s="7">
        <f t="shared" si="1"/>
        <v>45658</v>
      </c>
      <c r="G3" s="7">
        <f t="shared" si="1"/>
        <v>46023</v>
      </c>
      <c r="P3" s="8" t="s">
        <v>76</v>
      </c>
      <c r="Q3" s="9">
        <v>10000</v>
      </c>
      <c r="R3" s="9">
        <v>12500</v>
      </c>
      <c r="S3" s="9">
        <v>17500</v>
      </c>
      <c r="T3" s="9">
        <v>25000</v>
      </c>
      <c r="U3" s="9">
        <v>35000</v>
      </c>
    </row>
    <row r="4" spans="2:21" ht="13.8" x14ac:dyDescent="0.25">
      <c r="B4" s="1" t="s">
        <v>2</v>
      </c>
      <c r="P4" s="8" t="s">
        <v>75</v>
      </c>
      <c r="Q4" s="10">
        <v>7</v>
      </c>
      <c r="R4" s="10">
        <v>7</v>
      </c>
      <c r="S4" s="10">
        <v>8</v>
      </c>
      <c r="T4" s="10">
        <v>8</v>
      </c>
      <c r="U4" s="10">
        <v>9</v>
      </c>
    </row>
    <row r="5" spans="2:21" ht="13.8" x14ac:dyDescent="0.25">
      <c r="B5" s="11" t="s">
        <v>3</v>
      </c>
      <c r="C5" s="12">
        <f>Q3*Q4</f>
        <v>70000</v>
      </c>
      <c r="D5" s="12">
        <f t="shared" ref="D5:G5" si="2">R3*R4</f>
        <v>87500</v>
      </c>
      <c r="E5" s="12">
        <f t="shared" si="2"/>
        <v>140000</v>
      </c>
      <c r="F5" s="12">
        <f t="shared" si="2"/>
        <v>200000</v>
      </c>
      <c r="G5" s="12">
        <f t="shared" si="2"/>
        <v>315000</v>
      </c>
      <c r="P5" s="8" t="str">
        <f>B6&amp;" as a % of Revenue"</f>
        <v>Discounts as a % of Revenue</v>
      </c>
      <c r="Q5" s="13">
        <v>0.06</v>
      </c>
      <c r="R5" s="13">
        <v>0.06</v>
      </c>
      <c r="S5" s="13">
        <v>7.0000000000000007E-2</v>
      </c>
      <c r="T5" s="13">
        <v>0.06</v>
      </c>
      <c r="U5" s="13">
        <v>0.04</v>
      </c>
    </row>
    <row r="6" spans="2:21" ht="13.8" x14ac:dyDescent="0.25">
      <c r="B6" s="11" t="s">
        <v>4</v>
      </c>
      <c r="C6" s="12">
        <f>-C5*Q5</f>
        <v>-4200</v>
      </c>
      <c r="D6" s="12">
        <f t="shared" ref="D6:G6" si="3">-D5*R5</f>
        <v>-5250</v>
      </c>
      <c r="E6" s="12">
        <f t="shared" si="3"/>
        <v>-9800.0000000000018</v>
      </c>
      <c r="F6" s="12">
        <f t="shared" si="3"/>
        <v>-12000</v>
      </c>
      <c r="G6" s="12">
        <f t="shared" si="3"/>
        <v>-12600</v>
      </c>
      <c r="P6" s="3"/>
      <c r="Q6" s="14"/>
      <c r="R6" s="14"/>
      <c r="S6" s="14"/>
      <c r="T6" s="14"/>
      <c r="U6" s="14"/>
    </row>
    <row r="7" spans="2:21" ht="13.8" x14ac:dyDescent="0.25">
      <c r="B7" s="15" t="s">
        <v>5</v>
      </c>
      <c r="C7" s="16">
        <f>SUM(C5:C6)</f>
        <v>65800</v>
      </c>
      <c r="D7" s="16">
        <f t="shared" ref="D7:G7" si="4">SUM(D5:D6)</f>
        <v>82250</v>
      </c>
      <c r="E7" s="16">
        <f t="shared" si="4"/>
        <v>130200</v>
      </c>
      <c r="F7" s="16">
        <f t="shared" si="4"/>
        <v>188000</v>
      </c>
      <c r="G7" s="16">
        <f t="shared" si="4"/>
        <v>302400</v>
      </c>
      <c r="P7" s="3" t="s">
        <v>6</v>
      </c>
      <c r="Q7" s="14"/>
      <c r="R7" s="14"/>
      <c r="S7" s="14"/>
      <c r="T7" s="14"/>
      <c r="U7" s="14"/>
    </row>
    <row r="8" spans="2:21" ht="13.8" x14ac:dyDescent="0.25">
      <c r="B8" s="1" t="s">
        <v>6</v>
      </c>
      <c r="P8" s="8" t="str">
        <f>B9&amp;" as a % of Revenue"</f>
        <v>Raw Materials as a % of Revenue</v>
      </c>
      <c r="Q8" s="13">
        <v>0.34</v>
      </c>
      <c r="R8" s="13">
        <v>0.34</v>
      </c>
      <c r="S8" s="13">
        <v>0.36</v>
      </c>
      <c r="T8" s="13">
        <v>0.36</v>
      </c>
      <c r="U8" s="13">
        <v>0.37</v>
      </c>
    </row>
    <row r="9" spans="2:21" ht="13.8" x14ac:dyDescent="0.25">
      <c r="B9" s="11" t="s">
        <v>7</v>
      </c>
      <c r="C9" s="12">
        <f>-C$5*Q8</f>
        <v>-23800</v>
      </c>
      <c r="D9" s="12">
        <f t="shared" ref="D9:G11" si="5">-D$5*R8</f>
        <v>-29750.000000000004</v>
      </c>
      <c r="E9" s="12">
        <f t="shared" si="5"/>
        <v>-50400</v>
      </c>
      <c r="F9" s="12">
        <f t="shared" si="5"/>
        <v>-72000</v>
      </c>
      <c r="G9" s="12">
        <f t="shared" si="5"/>
        <v>-116550</v>
      </c>
      <c r="P9" s="8" t="str">
        <f t="shared" ref="P9:P10" si="6">B10&amp;" as a % of Revenue"</f>
        <v>Fulfillment as a % of Revenue</v>
      </c>
      <c r="Q9" s="13">
        <v>0.05</v>
      </c>
      <c r="R9" s="13">
        <v>0.05</v>
      </c>
      <c r="S9" s="13">
        <v>0.05</v>
      </c>
      <c r="T9" s="13">
        <v>0.06</v>
      </c>
      <c r="U9" s="13">
        <v>0.06</v>
      </c>
    </row>
    <row r="10" spans="2:21" ht="13.8" x14ac:dyDescent="0.25">
      <c r="B10" s="11" t="s">
        <v>8</v>
      </c>
      <c r="C10" s="12">
        <f t="shared" ref="C10:C11" si="7">-C$5*Q9</f>
        <v>-3500</v>
      </c>
      <c r="D10" s="12">
        <f t="shared" si="5"/>
        <v>-4375</v>
      </c>
      <c r="E10" s="12">
        <f t="shared" si="5"/>
        <v>-7000</v>
      </c>
      <c r="F10" s="12">
        <f t="shared" si="5"/>
        <v>-12000</v>
      </c>
      <c r="G10" s="12">
        <f t="shared" si="5"/>
        <v>-18900</v>
      </c>
      <c r="P10" s="8" t="str">
        <f t="shared" si="6"/>
        <v>Transaction Fees as a % of Revenue</v>
      </c>
      <c r="Q10" s="13">
        <v>0.02</v>
      </c>
      <c r="R10" s="13">
        <v>0.02</v>
      </c>
      <c r="S10" s="13">
        <v>0.02</v>
      </c>
      <c r="T10" s="13">
        <v>0.02</v>
      </c>
      <c r="U10" s="13">
        <v>0.02</v>
      </c>
    </row>
    <row r="11" spans="2:21" ht="13.8" x14ac:dyDescent="0.25">
      <c r="B11" s="11" t="s">
        <v>9</v>
      </c>
      <c r="C11" s="12">
        <f t="shared" si="7"/>
        <v>-1400</v>
      </c>
      <c r="D11" s="12">
        <f t="shared" si="5"/>
        <v>-1750</v>
      </c>
      <c r="E11" s="12">
        <f t="shared" si="5"/>
        <v>-2800</v>
      </c>
      <c r="F11" s="12">
        <f t="shared" si="5"/>
        <v>-4000</v>
      </c>
      <c r="G11" s="12">
        <f t="shared" si="5"/>
        <v>-6300</v>
      </c>
      <c r="P11" s="3"/>
      <c r="Q11" s="14"/>
      <c r="R11" s="14"/>
      <c r="S11" s="14"/>
      <c r="T11" s="14"/>
      <c r="U11" s="14"/>
    </row>
    <row r="12" spans="2:21" ht="13.8" x14ac:dyDescent="0.25">
      <c r="B12" s="17" t="s">
        <v>10</v>
      </c>
      <c r="C12" s="18">
        <f>SUM(C9:C11)</f>
        <v>-28700</v>
      </c>
      <c r="D12" s="18">
        <f t="shared" ref="D12:G12" si="8">SUM(D9:D11)</f>
        <v>-35875</v>
      </c>
      <c r="E12" s="18">
        <f t="shared" si="8"/>
        <v>-60200</v>
      </c>
      <c r="F12" s="18">
        <f t="shared" si="8"/>
        <v>-88000</v>
      </c>
      <c r="G12" s="18">
        <f t="shared" si="8"/>
        <v>-141750</v>
      </c>
      <c r="P12" s="3" t="s">
        <v>13</v>
      </c>
      <c r="Q12" s="14"/>
      <c r="R12" s="14"/>
      <c r="S12" s="14"/>
      <c r="T12" s="14"/>
      <c r="U12" s="14"/>
    </row>
    <row r="13" spans="2:21" ht="13.8" x14ac:dyDescent="0.25">
      <c r="B13" s="19" t="s">
        <v>11</v>
      </c>
      <c r="C13" s="20">
        <f>C7+C12</f>
        <v>37100</v>
      </c>
      <c r="D13" s="20">
        <f t="shared" ref="D13:G13" si="9">D7+D12</f>
        <v>46375</v>
      </c>
      <c r="E13" s="20">
        <f t="shared" si="9"/>
        <v>70000</v>
      </c>
      <c r="F13" s="20">
        <f t="shared" si="9"/>
        <v>100000</v>
      </c>
      <c r="G13" s="20">
        <f t="shared" si="9"/>
        <v>160650</v>
      </c>
      <c r="P13" s="8" t="str">
        <f>B16&amp;" as a % of Revenue"</f>
        <v>Labor as a % of Revenue</v>
      </c>
      <c r="Q13" s="13">
        <v>0.09</v>
      </c>
      <c r="R13" s="13">
        <v>0.09</v>
      </c>
      <c r="S13" s="13">
        <v>0.12</v>
      </c>
      <c r="T13" s="13">
        <v>0.14000000000000001</v>
      </c>
      <c r="U13" s="13">
        <v>0.15</v>
      </c>
    </row>
    <row r="14" spans="2:21" ht="13.8" x14ac:dyDescent="0.25">
      <c r="B14" s="21" t="s">
        <v>12</v>
      </c>
      <c r="C14" s="22">
        <f>C13/C7</f>
        <v>0.56382978723404253</v>
      </c>
      <c r="D14" s="22">
        <f t="shared" ref="D14:G14" si="10">D13/D7</f>
        <v>0.56382978723404253</v>
      </c>
      <c r="E14" s="22">
        <f t="shared" si="10"/>
        <v>0.5376344086021505</v>
      </c>
      <c r="F14" s="22">
        <f t="shared" si="10"/>
        <v>0.53191489361702127</v>
      </c>
      <c r="G14" s="22">
        <f t="shared" si="10"/>
        <v>0.53125</v>
      </c>
      <c r="P14" s="8" t="str">
        <f t="shared" ref="P14:P15" si="11">B17&amp;" as a % of Revenue"</f>
        <v>Marketing as a % of Revenue</v>
      </c>
      <c r="Q14" s="13">
        <v>0.05</v>
      </c>
      <c r="R14" s="13">
        <v>0.05</v>
      </c>
      <c r="S14" s="13">
        <v>0.06</v>
      </c>
      <c r="T14" s="13">
        <v>0.06</v>
      </c>
      <c r="U14" s="13">
        <v>7.0000000000000007E-2</v>
      </c>
    </row>
    <row r="15" spans="2:21" ht="13.8" x14ac:dyDescent="0.25">
      <c r="B15" s="1" t="s">
        <v>13</v>
      </c>
      <c r="P15" s="8" t="str">
        <f t="shared" si="11"/>
        <v>SGA &amp; Other as a % of Revenue</v>
      </c>
      <c r="Q15" s="13">
        <v>0.05</v>
      </c>
      <c r="R15" s="13">
        <v>0.05</v>
      </c>
      <c r="S15" s="13">
        <v>0.05</v>
      </c>
      <c r="T15" s="13">
        <v>0.05</v>
      </c>
      <c r="U15" s="13">
        <v>0.05</v>
      </c>
    </row>
    <row r="16" spans="2:21" ht="13.8" x14ac:dyDescent="0.25">
      <c r="B16" s="11" t="s">
        <v>14</v>
      </c>
      <c r="C16" s="12">
        <f>-C$5*Q13</f>
        <v>-6300</v>
      </c>
      <c r="D16" s="12">
        <f t="shared" ref="D16:G18" si="12">-D$5*R13</f>
        <v>-7875</v>
      </c>
      <c r="E16" s="12">
        <f t="shared" si="12"/>
        <v>-16800</v>
      </c>
      <c r="F16" s="12">
        <f t="shared" si="12"/>
        <v>-28000.000000000004</v>
      </c>
      <c r="G16" s="12">
        <f t="shared" si="12"/>
        <v>-47250</v>
      </c>
      <c r="P16" s="3"/>
      <c r="Q16" s="13"/>
      <c r="R16" s="13"/>
      <c r="S16" s="13"/>
      <c r="T16" s="13"/>
      <c r="U16" s="13"/>
    </row>
    <row r="17" spans="2:21" ht="13.8" x14ac:dyDescent="0.25">
      <c r="B17" s="11" t="s">
        <v>15</v>
      </c>
      <c r="C17" s="12">
        <f t="shared" ref="C17:C18" si="13">-C$5*Q14</f>
        <v>-3500</v>
      </c>
      <c r="D17" s="12">
        <f t="shared" si="12"/>
        <v>-4375</v>
      </c>
      <c r="E17" s="12">
        <f t="shared" si="12"/>
        <v>-8400</v>
      </c>
      <c r="F17" s="12">
        <f t="shared" si="12"/>
        <v>-12000</v>
      </c>
      <c r="G17" s="12">
        <f t="shared" si="12"/>
        <v>-22050.000000000004</v>
      </c>
      <c r="P17" s="3" t="s">
        <v>27</v>
      </c>
      <c r="Q17" s="13">
        <v>0.21</v>
      </c>
      <c r="R17" s="13">
        <v>0.21</v>
      </c>
      <c r="S17" s="13">
        <v>0.21</v>
      </c>
      <c r="T17" s="13">
        <v>0.21</v>
      </c>
      <c r="U17" s="13">
        <v>0.21</v>
      </c>
    </row>
    <row r="18" spans="2:21" ht="13.8" x14ac:dyDescent="0.25">
      <c r="B18" s="11" t="s">
        <v>16</v>
      </c>
      <c r="C18" s="12">
        <f t="shared" si="13"/>
        <v>-3500</v>
      </c>
      <c r="D18" s="12">
        <f t="shared" si="12"/>
        <v>-4375</v>
      </c>
      <c r="E18" s="12">
        <f t="shared" si="12"/>
        <v>-7000</v>
      </c>
      <c r="F18" s="12">
        <f t="shared" si="12"/>
        <v>-10000</v>
      </c>
      <c r="G18" s="12">
        <f t="shared" si="12"/>
        <v>-15750</v>
      </c>
    </row>
    <row r="19" spans="2:21" ht="13.8" x14ac:dyDescent="0.25">
      <c r="B19" s="23" t="s">
        <v>17</v>
      </c>
      <c r="C19" s="20">
        <f>SUM(C16:C18)</f>
        <v>-13300</v>
      </c>
      <c r="D19" s="20">
        <f t="shared" ref="D19:G19" si="14">SUM(D16:D18)</f>
        <v>-16625</v>
      </c>
      <c r="E19" s="20">
        <f t="shared" si="14"/>
        <v>-32200</v>
      </c>
      <c r="F19" s="20">
        <f t="shared" si="14"/>
        <v>-50000</v>
      </c>
      <c r="G19" s="20">
        <f t="shared" si="14"/>
        <v>-85050</v>
      </c>
    </row>
    <row r="20" spans="2:21" ht="13.8" x14ac:dyDescent="0.25">
      <c r="B20" s="24" t="s">
        <v>18</v>
      </c>
      <c r="C20" s="16">
        <f>C13+C19</f>
        <v>23800</v>
      </c>
      <c r="D20" s="16">
        <f t="shared" ref="D20:G20" si="15">D13+D19</f>
        <v>29750</v>
      </c>
      <c r="E20" s="16">
        <f t="shared" si="15"/>
        <v>37800</v>
      </c>
      <c r="F20" s="16">
        <f t="shared" si="15"/>
        <v>50000</v>
      </c>
      <c r="G20" s="16">
        <f t="shared" si="15"/>
        <v>75600</v>
      </c>
    </row>
    <row r="21" spans="2:21" ht="15.75" customHeight="1" x14ac:dyDescent="0.25">
      <c r="B21" s="25" t="s">
        <v>19</v>
      </c>
      <c r="C21" s="12">
        <f>-'Fixed Assets'!D15</f>
        <v>-6028.5714285714284</v>
      </c>
      <c r="D21" s="12">
        <f>-'Fixed Assets'!E15</f>
        <v>-6028.5714285714284</v>
      </c>
      <c r="E21" s="12">
        <f>-'Fixed Assets'!F15</f>
        <v>-6028.5714285714284</v>
      </c>
      <c r="F21" s="12">
        <f>-'Fixed Assets'!G15</f>
        <v>-6028.5714285714284</v>
      </c>
      <c r="G21" s="12">
        <f>-'Fixed Assets'!H15</f>
        <v>-4028.5714285714284</v>
      </c>
    </row>
    <row r="22" spans="2:21" ht="15.75" customHeight="1" x14ac:dyDescent="0.25">
      <c r="B22" s="24" t="s">
        <v>20</v>
      </c>
      <c r="C22" s="16">
        <f>SUM(C20:C21)</f>
        <v>17771.428571428572</v>
      </c>
      <c r="D22" s="16">
        <f t="shared" ref="D22:G22" si="16">SUM(D20:D21)</f>
        <v>23721.428571428572</v>
      </c>
      <c r="E22" s="16">
        <f t="shared" si="16"/>
        <v>31771.428571428572</v>
      </c>
      <c r="F22" s="16">
        <f t="shared" si="16"/>
        <v>43971.428571428572</v>
      </c>
      <c r="G22" s="16">
        <f t="shared" si="16"/>
        <v>71571.428571428565</v>
      </c>
    </row>
    <row r="23" spans="2:21" ht="15.75" customHeight="1" x14ac:dyDescent="0.25">
      <c r="B23" s="25" t="s">
        <v>21</v>
      </c>
      <c r="C23" s="12">
        <f>-'Balance Sheet'!P12</f>
        <v>-959.00000000000011</v>
      </c>
      <c r="D23" s="12">
        <f>-'Balance Sheet'!Q12</f>
        <v>-889.00000000000011</v>
      </c>
      <c r="E23" s="12">
        <f>-'Balance Sheet'!R12</f>
        <v>-1298.5000000000002</v>
      </c>
      <c r="F23" s="12">
        <f>-'Balance Sheet'!S12</f>
        <v>-1193.5</v>
      </c>
      <c r="G23" s="12">
        <f>-'Balance Sheet'!T12</f>
        <v>-1088.5</v>
      </c>
    </row>
    <row r="24" spans="2:21" ht="15.75" customHeight="1" x14ac:dyDescent="0.25">
      <c r="B24" s="24" t="s">
        <v>22</v>
      </c>
      <c r="C24" s="16">
        <f>SUM(C22:C23)</f>
        <v>16812.428571428572</v>
      </c>
      <c r="D24" s="16">
        <f t="shared" ref="D24:G24" si="17">SUM(D22:D23)</f>
        <v>22832.428571428572</v>
      </c>
      <c r="E24" s="16">
        <f t="shared" si="17"/>
        <v>30472.928571428572</v>
      </c>
      <c r="F24" s="16">
        <f t="shared" si="17"/>
        <v>42777.928571428572</v>
      </c>
      <c r="G24" s="16">
        <f t="shared" si="17"/>
        <v>70482.928571428565</v>
      </c>
    </row>
    <row r="25" spans="2:21" ht="15.75" customHeight="1" x14ac:dyDescent="0.25">
      <c r="B25" s="25" t="s">
        <v>23</v>
      </c>
      <c r="C25" s="12">
        <f>-C24*Q17</f>
        <v>-3530.61</v>
      </c>
      <c r="D25" s="12">
        <f t="shared" ref="D25:G25" si="18">-D24*R17</f>
        <v>-4794.8100000000004</v>
      </c>
      <c r="E25" s="12">
        <f t="shared" si="18"/>
        <v>-6399.3149999999996</v>
      </c>
      <c r="F25" s="12">
        <f t="shared" si="18"/>
        <v>-8983.3649999999998</v>
      </c>
      <c r="G25" s="12">
        <f t="shared" si="18"/>
        <v>-14801.414999999997</v>
      </c>
    </row>
    <row r="26" spans="2:21" ht="15.75" customHeight="1" x14ac:dyDescent="0.25">
      <c r="B26" s="26" t="s">
        <v>24</v>
      </c>
      <c r="C26" s="27">
        <f>SUM(C24:C25)</f>
        <v>13281.818571428572</v>
      </c>
      <c r="D26" s="27">
        <f t="shared" ref="D26:G26" si="19">SUM(D24:D25)</f>
        <v>18037.618571428571</v>
      </c>
      <c r="E26" s="27">
        <f t="shared" si="19"/>
        <v>24073.613571428574</v>
      </c>
      <c r="F26" s="27">
        <f t="shared" si="19"/>
        <v>33794.563571428575</v>
      </c>
      <c r="G26" s="27">
        <f t="shared" si="19"/>
        <v>55681.513571428572</v>
      </c>
    </row>
    <row r="27" spans="2:21" ht="15.75" customHeight="1" x14ac:dyDescent="0.25">
      <c r="B27" s="25"/>
      <c r="C27" s="12"/>
      <c r="D27" s="12"/>
      <c r="E27" s="12"/>
      <c r="F27" s="12"/>
      <c r="G27" s="12"/>
    </row>
    <row r="28" spans="2:21" ht="15.75" customHeight="1" x14ac:dyDescent="0.25">
      <c r="B28" s="21" t="s">
        <v>25</v>
      </c>
      <c r="C28" s="22">
        <f>C26/C7</f>
        <v>0.20185134607034302</v>
      </c>
      <c r="D28" s="22">
        <f t="shared" ref="D28:G28" si="20">D26/D7</f>
        <v>0.21930235345201909</v>
      </c>
      <c r="E28" s="22">
        <f t="shared" si="20"/>
        <v>0.18489718564845295</v>
      </c>
      <c r="F28" s="22">
        <f t="shared" si="20"/>
        <v>0.17975831686930094</v>
      </c>
      <c r="G28" s="22">
        <f t="shared" si="20"/>
        <v>0.18413198932350719</v>
      </c>
    </row>
    <row r="29" spans="2:21" ht="15.75" customHeight="1" x14ac:dyDescent="0.25"/>
    <row r="30" spans="2:21" ht="15.75" customHeight="1" x14ac:dyDescent="0.25"/>
    <row r="31" spans="2:21" ht="15.75" customHeight="1" x14ac:dyDescent="0.25"/>
    <row r="32" spans="2:21" ht="15.75" customHeight="1" x14ac:dyDescent="0.25"/>
    <row r="33" s="1" customFormat="1" ht="15.75" customHeight="1" x14ac:dyDescent="0.25"/>
    <row r="34" s="1" customFormat="1" ht="15.75" customHeight="1" x14ac:dyDescent="0.25"/>
    <row r="35" s="1" customFormat="1" ht="15.75" customHeight="1" x14ac:dyDescent="0.25"/>
    <row r="36" s="1" customFormat="1" ht="15.75" customHeight="1" x14ac:dyDescent="0.25"/>
    <row r="37" s="1" customFormat="1" ht="15.75" customHeight="1" x14ac:dyDescent="0.25"/>
    <row r="38" s="1" customFormat="1" ht="15.75" customHeight="1" x14ac:dyDescent="0.25"/>
    <row r="39" s="1" customFormat="1" ht="15.75" customHeight="1" x14ac:dyDescent="0.25"/>
    <row r="40" s="1" customFormat="1" ht="15.75" customHeight="1" x14ac:dyDescent="0.25"/>
    <row r="41" s="1" customFormat="1" ht="15.75" customHeight="1" x14ac:dyDescent="0.25"/>
    <row r="42" s="1" customFormat="1" ht="15.75" customHeight="1" x14ac:dyDescent="0.25"/>
    <row r="43" s="1" customFormat="1" ht="15.75" customHeight="1" x14ac:dyDescent="0.25"/>
    <row r="44" s="1" customFormat="1" ht="15.75" customHeight="1" x14ac:dyDescent="0.25"/>
    <row r="45" s="1" customFormat="1" ht="15.75" customHeight="1" x14ac:dyDescent="0.25"/>
    <row r="46" s="1" customFormat="1" ht="15.75" customHeight="1" x14ac:dyDescent="0.25"/>
    <row r="47" s="1" customFormat="1" ht="15.75" customHeight="1" x14ac:dyDescent="0.25"/>
    <row r="48" s="1" customFormat="1" ht="15.75" customHeight="1" x14ac:dyDescent="0.25"/>
    <row r="49" s="1" customFormat="1" ht="15.75" customHeight="1" x14ac:dyDescent="0.25"/>
    <row r="50" s="1" customFormat="1" ht="15.75" customHeight="1" x14ac:dyDescent="0.25"/>
    <row r="51" s="1" customFormat="1" ht="15.75" customHeight="1" x14ac:dyDescent="0.25"/>
    <row r="52" s="1" customFormat="1" ht="15.75" customHeight="1" x14ac:dyDescent="0.25"/>
    <row r="53" s="1" customFormat="1" ht="15.75" customHeight="1" x14ac:dyDescent="0.25"/>
    <row r="54" s="1" customFormat="1" ht="15.75" customHeight="1" x14ac:dyDescent="0.25"/>
    <row r="55" s="1" customFormat="1" ht="15.75" customHeight="1" x14ac:dyDescent="0.25"/>
    <row r="56" s="1" customFormat="1" ht="15.75" customHeight="1" x14ac:dyDescent="0.25"/>
    <row r="57" s="1" customFormat="1" ht="15.75" customHeight="1" x14ac:dyDescent="0.25"/>
    <row r="58" s="1" customFormat="1" ht="15.75" customHeight="1" x14ac:dyDescent="0.25"/>
    <row r="59" s="1" customFormat="1" ht="15.75" customHeight="1" x14ac:dyDescent="0.25"/>
    <row r="60" s="1" customFormat="1" ht="15.75" customHeight="1" x14ac:dyDescent="0.25"/>
    <row r="61" s="1" customFormat="1" ht="15.75" customHeight="1" x14ac:dyDescent="0.25"/>
    <row r="62" s="1" customFormat="1" ht="15.75" customHeight="1" x14ac:dyDescent="0.25"/>
    <row r="63" s="1" customFormat="1" ht="15.75" customHeight="1" x14ac:dyDescent="0.25"/>
    <row r="64" s="1" customFormat="1" ht="15.75" customHeight="1" x14ac:dyDescent="0.25"/>
    <row r="65" s="1" customFormat="1" ht="15.75" customHeight="1" x14ac:dyDescent="0.25"/>
    <row r="66" s="1" customFormat="1" ht="15.75" customHeight="1" x14ac:dyDescent="0.25"/>
    <row r="67" s="1" customFormat="1" ht="15.75" customHeight="1" x14ac:dyDescent="0.25"/>
    <row r="68" s="1" customFormat="1" ht="15.75" customHeight="1" x14ac:dyDescent="0.25"/>
    <row r="69" s="1" customFormat="1" ht="15.75" customHeight="1" x14ac:dyDescent="0.25"/>
    <row r="70" s="1" customFormat="1" ht="15.75" customHeight="1" x14ac:dyDescent="0.25"/>
    <row r="71" s="1" customFormat="1" ht="15.75" customHeight="1" x14ac:dyDescent="0.25"/>
    <row r="72" s="1" customFormat="1" ht="15.75" customHeight="1" x14ac:dyDescent="0.25"/>
    <row r="73" s="1" customFormat="1" ht="15.75" customHeight="1" x14ac:dyDescent="0.25"/>
    <row r="74" s="1" customFormat="1" ht="15.75" customHeight="1" x14ac:dyDescent="0.25"/>
    <row r="75" s="1" customFormat="1" ht="15.75" customHeight="1" x14ac:dyDescent="0.25"/>
    <row r="76" s="1" customFormat="1" ht="15.75" customHeight="1" x14ac:dyDescent="0.25"/>
    <row r="77" s="1" customFormat="1" ht="15.75" customHeight="1" x14ac:dyDescent="0.25"/>
    <row r="78" s="1" customFormat="1" ht="15.75" customHeight="1" x14ac:dyDescent="0.25"/>
    <row r="79" s="1" customFormat="1" ht="15.75" customHeight="1" x14ac:dyDescent="0.25"/>
    <row r="80" s="1" customFormat="1" ht="15.75" customHeight="1" x14ac:dyDescent="0.25"/>
    <row r="81" s="1" customFormat="1" ht="15.75" customHeight="1" x14ac:dyDescent="0.25"/>
    <row r="82" s="1" customFormat="1" ht="15.75" customHeight="1" x14ac:dyDescent="0.25"/>
    <row r="83" s="1" customFormat="1" ht="15.75" customHeight="1" x14ac:dyDescent="0.25"/>
    <row r="84" s="1" customFormat="1" ht="15.75" customHeight="1" x14ac:dyDescent="0.25"/>
    <row r="85" s="1" customFormat="1" ht="15.75" customHeight="1" x14ac:dyDescent="0.25"/>
    <row r="86" s="1" customFormat="1" ht="15.75" customHeight="1" x14ac:dyDescent="0.25"/>
    <row r="87" s="1" customFormat="1" ht="15.75" customHeight="1" x14ac:dyDescent="0.25"/>
    <row r="88" s="1" customFormat="1" ht="15.75" customHeight="1" x14ac:dyDescent="0.25"/>
    <row r="89" s="1" customFormat="1" ht="15.75" customHeight="1" x14ac:dyDescent="0.25"/>
    <row r="90" s="1" customFormat="1" ht="15.75" customHeight="1" x14ac:dyDescent="0.25"/>
    <row r="91" s="1" customFormat="1" ht="15.75" customHeight="1" x14ac:dyDescent="0.25"/>
    <row r="92" s="1" customFormat="1" ht="15.75" customHeight="1" x14ac:dyDescent="0.25"/>
    <row r="93" s="1" customFormat="1" ht="15.75" customHeight="1" x14ac:dyDescent="0.25"/>
    <row r="94" s="1" customFormat="1" ht="15.75" customHeight="1" x14ac:dyDescent="0.25"/>
    <row r="95" s="1" customFormat="1" ht="15.75" customHeight="1" x14ac:dyDescent="0.25"/>
    <row r="96" s="1" customFormat="1" ht="15.75" customHeight="1" x14ac:dyDescent="0.25"/>
    <row r="97" s="1" customFormat="1" ht="15.75" customHeight="1" x14ac:dyDescent="0.25"/>
    <row r="98" s="1" customFormat="1" ht="15.75" customHeight="1" x14ac:dyDescent="0.25"/>
    <row r="99" s="1" customFormat="1" ht="15.75" customHeight="1" x14ac:dyDescent="0.25"/>
    <row r="100" s="1" customFormat="1" ht="15.75" customHeight="1" x14ac:dyDescent="0.25"/>
    <row r="101" s="1" customFormat="1" ht="15.75" customHeight="1" x14ac:dyDescent="0.25"/>
    <row r="102" s="1" customFormat="1" ht="15.75" customHeight="1" x14ac:dyDescent="0.25"/>
    <row r="103" s="1" customFormat="1" ht="15.75" customHeight="1" x14ac:dyDescent="0.25"/>
    <row r="104" s="1" customFormat="1" ht="15.75" customHeight="1" x14ac:dyDescent="0.25"/>
    <row r="105" s="1" customFormat="1" ht="15.75" customHeight="1" x14ac:dyDescent="0.25"/>
    <row r="106" s="1" customFormat="1" ht="15.75" customHeight="1" x14ac:dyDescent="0.25"/>
    <row r="107" s="1" customFormat="1" ht="15.75" customHeight="1" x14ac:dyDescent="0.25"/>
    <row r="108" s="1" customFormat="1" ht="15.75" customHeight="1" x14ac:dyDescent="0.25"/>
    <row r="109" s="1" customFormat="1" ht="15.75" customHeight="1" x14ac:dyDescent="0.25"/>
    <row r="110" s="1" customFormat="1" ht="15.75" customHeight="1" x14ac:dyDescent="0.25"/>
    <row r="111" s="1" customFormat="1" ht="15.75" customHeight="1" x14ac:dyDescent="0.25"/>
    <row r="112" s="1" customFormat="1" ht="15.75" customHeight="1" x14ac:dyDescent="0.25"/>
    <row r="113" s="1" customFormat="1" ht="15.75" customHeight="1" x14ac:dyDescent="0.25"/>
    <row r="114" s="1" customFormat="1" ht="15.75" customHeight="1" x14ac:dyDescent="0.25"/>
    <row r="115" s="1" customFormat="1" ht="15.75" customHeight="1" x14ac:dyDescent="0.25"/>
    <row r="116" s="1" customFormat="1" ht="15.75" customHeight="1" x14ac:dyDescent="0.25"/>
    <row r="117" s="1" customFormat="1" ht="15.75" customHeight="1" x14ac:dyDescent="0.25"/>
    <row r="118" s="1" customFormat="1" ht="15.75" customHeight="1" x14ac:dyDescent="0.25"/>
    <row r="119" s="1" customFormat="1" ht="15.75" customHeight="1" x14ac:dyDescent="0.25"/>
    <row r="120" s="1" customFormat="1" ht="15.75" customHeight="1" x14ac:dyDescent="0.25"/>
    <row r="121" s="1" customFormat="1" ht="15.75" customHeight="1" x14ac:dyDescent="0.25"/>
    <row r="122" s="1" customFormat="1" ht="15.75" customHeight="1" x14ac:dyDescent="0.25"/>
    <row r="123" s="1" customFormat="1" ht="15.75" customHeight="1" x14ac:dyDescent="0.25"/>
    <row r="124" s="1" customFormat="1" ht="15.75" customHeight="1" x14ac:dyDescent="0.25"/>
    <row r="125" s="1" customFormat="1" ht="15.75" customHeight="1" x14ac:dyDescent="0.25"/>
    <row r="126" s="1" customFormat="1" ht="15.75" customHeight="1" x14ac:dyDescent="0.25"/>
    <row r="127" s="1" customFormat="1" ht="15.75" customHeight="1" x14ac:dyDescent="0.25"/>
    <row r="128" s="1" customFormat="1" ht="15.75" customHeight="1" x14ac:dyDescent="0.25"/>
    <row r="129" s="1" customFormat="1" ht="15.75" customHeight="1" x14ac:dyDescent="0.25"/>
    <row r="130" s="1" customFormat="1" ht="15.75" customHeight="1" x14ac:dyDescent="0.25"/>
    <row r="131" s="1" customFormat="1" ht="15.75" customHeight="1" x14ac:dyDescent="0.25"/>
    <row r="132" s="1" customFormat="1" ht="15.75" customHeight="1" x14ac:dyDescent="0.25"/>
    <row r="133" s="1" customFormat="1" ht="15.75" customHeight="1" x14ac:dyDescent="0.25"/>
    <row r="134" s="1" customFormat="1" ht="15.75" customHeight="1" x14ac:dyDescent="0.25"/>
    <row r="135" s="1" customFormat="1" ht="15.75" customHeight="1" x14ac:dyDescent="0.25"/>
    <row r="136" s="1" customFormat="1" ht="15.75" customHeight="1" x14ac:dyDescent="0.25"/>
    <row r="137" s="1" customFormat="1" ht="15.75" customHeight="1" x14ac:dyDescent="0.25"/>
    <row r="138" s="1" customFormat="1" ht="15.75" customHeight="1" x14ac:dyDescent="0.25"/>
    <row r="139" s="1" customFormat="1" ht="15.75" customHeight="1" x14ac:dyDescent="0.25"/>
    <row r="140" s="1" customFormat="1" ht="15.75" customHeight="1" x14ac:dyDescent="0.25"/>
    <row r="141" s="1" customFormat="1" ht="15.75" customHeight="1" x14ac:dyDescent="0.25"/>
    <row r="142" s="1" customFormat="1" ht="15.75" customHeight="1" x14ac:dyDescent="0.25"/>
    <row r="143" s="1" customFormat="1" ht="15.75" customHeight="1" x14ac:dyDescent="0.25"/>
    <row r="144" s="1" customFormat="1" ht="15.75" customHeight="1" x14ac:dyDescent="0.25"/>
    <row r="145" s="1" customFormat="1" ht="15.75" customHeight="1" x14ac:dyDescent="0.25"/>
    <row r="146" s="1" customFormat="1" ht="15.75" customHeight="1" x14ac:dyDescent="0.25"/>
    <row r="147" s="1" customFormat="1" ht="15.75" customHeight="1" x14ac:dyDescent="0.25"/>
    <row r="148" s="1" customFormat="1" ht="15.75" customHeight="1" x14ac:dyDescent="0.25"/>
    <row r="149" s="1" customFormat="1" ht="15.75" customHeight="1" x14ac:dyDescent="0.25"/>
    <row r="150" s="1" customFormat="1" ht="15.75" customHeight="1" x14ac:dyDescent="0.25"/>
    <row r="151" s="1" customFormat="1" ht="15.75" customHeight="1" x14ac:dyDescent="0.25"/>
    <row r="152" s="1" customFormat="1" ht="15.75" customHeight="1" x14ac:dyDescent="0.25"/>
    <row r="153" s="1" customFormat="1" ht="15.75" customHeight="1" x14ac:dyDescent="0.25"/>
    <row r="154" s="1" customFormat="1" ht="15.75" customHeight="1" x14ac:dyDescent="0.25"/>
    <row r="155" s="1" customFormat="1" ht="15.75" customHeight="1" x14ac:dyDescent="0.25"/>
    <row r="156" s="1" customFormat="1" ht="15.75" customHeight="1" x14ac:dyDescent="0.25"/>
    <row r="157" s="1" customFormat="1" ht="15.75" customHeight="1" x14ac:dyDescent="0.25"/>
    <row r="158" s="1" customFormat="1" ht="15.75" customHeight="1" x14ac:dyDescent="0.25"/>
    <row r="159" s="1" customFormat="1" ht="15.75" customHeight="1" x14ac:dyDescent="0.25"/>
    <row r="160" s="1" customFormat="1" ht="15.75" customHeight="1" x14ac:dyDescent="0.25"/>
    <row r="161" s="1" customFormat="1" ht="15.75" customHeight="1" x14ac:dyDescent="0.25"/>
    <row r="162" s="1" customFormat="1" ht="15.75" customHeight="1" x14ac:dyDescent="0.25"/>
    <row r="163" s="1" customFormat="1" ht="15.75" customHeight="1" x14ac:dyDescent="0.25"/>
    <row r="164" s="1" customFormat="1" ht="15.75" customHeight="1" x14ac:dyDescent="0.25"/>
    <row r="165" s="1" customFormat="1" ht="15.75" customHeight="1" x14ac:dyDescent="0.25"/>
    <row r="166" s="1" customFormat="1" ht="15.75" customHeight="1" x14ac:dyDescent="0.25"/>
    <row r="167" s="1" customFormat="1" ht="15.75" customHeight="1" x14ac:dyDescent="0.25"/>
    <row r="168" s="1" customFormat="1" ht="15.75" customHeight="1" x14ac:dyDescent="0.25"/>
    <row r="169" s="1" customFormat="1" ht="15.75" customHeight="1" x14ac:dyDescent="0.25"/>
    <row r="170" s="1" customFormat="1" ht="15.75" customHeight="1" x14ac:dyDescent="0.25"/>
    <row r="171" s="1" customFormat="1" ht="15.75" customHeight="1" x14ac:dyDescent="0.25"/>
    <row r="172" s="1" customFormat="1" ht="15.75" customHeight="1" x14ac:dyDescent="0.25"/>
    <row r="173" s="1" customFormat="1" ht="15.75" customHeight="1" x14ac:dyDescent="0.25"/>
    <row r="174" s="1" customFormat="1" ht="15.75" customHeight="1" x14ac:dyDescent="0.25"/>
    <row r="175" s="1" customFormat="1" ht="15.75" customHeight="1" x14ac:dyDescent="0.25"/>
    <row r="176" s="1" customFormat="1" ht="15.75" customHeight="1" x14ac:dyDescent="0.25"/>
    <row r="177" s="1" customFormat="1" ht="15.75" customHeight="1" x14ac:dyDescent="0.25"/>
    <row r="178" s="1" customFormat="1" ht="15.75" customHeight="1" x14ac:dyDescent="0.25"/>
    <row r="179" s="1" customFormat="1" ht="15.75" customHeight="1" x14ac:dyDescent="0.25"/>
    <row r="180" s="1" customFormat="1" ht="15.75" customHeight="1" x14ac:dyDescent="0.25"/>
    <row r="181" s="1" customFormat="1" ht="15.75" customHeight="1" x14ac:dyDescent="0.25"/>
    <row r="182" s="1" customFormat="1" ht="15.75" customHeight="1" x14ac:dyDescent="0.25"/>
    <row r="183" s="1" customFormat="1" ht="15.75" customHeight="1" x14ac:dyDescent="0.25"/>
    <row r="184" s="1" customFormat="1" ht="15.75" customHeight="1" x14ac:dyDescent="0.25"/>
    <row r="185" s="1" customFormat="1" ht="15.75" customHeight="1" x14ac:dyDescent="0.25"/>
    <row r="186" s="1" customFormat="1" ht="15.75" customHeight="1" x14ac:dyDescent="0.25"/>
    <row r="187" s="1" customFormat="1" ht="15.75" customHeight="1" x14ac:dyDescent="0.25"/>
    <row r="188" s="1" customFormat="1" ht="15.75" customHeight="1" x14ac:dyDescent="0.25"/>
    <row r="189" s="1" customFormat="1" ht="15.75" customHeight="1" x14ac:dyDescent="0.25"/>
    <row r="190" s="1" customFormat="1" ht="15.75" customHeight="1" x14ac:dyDescent="0.25"/>
    <row r="191" s="1" customFormat="1" ht="15.75" customHeight="1" x14ac:dyDescent="0.25"/>
    <row r="192" s="1" customFormat="1" ht="15.75" customHeight="1" x14ac:dyDescent="0.25"/>
    <row r="193" s="1" customFormat="1" ht="15.75" customHeight="1" x14ac:dyDescent="0.25"/>
    <row r="194" s="1" customFormat="1" ht="15.75" customHeight="1" x14ac:dyDescent="0.25"/>
    <row r="195" s="1" customFormat="1" ht="15.75" customHeight="1" x14ac:dyDescent="0.25"/>
    <row r="196" s="1" customFormat="1" ht="15.75" customHeight="1" x14ac:dyDescent="0.25"/>
    <row r="197" s="1" customFormat="1" ht="15.75" customHeight="1" x14ac:dyDescent="0.25"/>
    <row r="198" s="1" customFormat="1" ht="15.75" customHeight="1" x14ac:dyDescent="0.25"/>
    <row r="199" s="1" customFormat="1" ht="15.75" customHeight="1" x14ac:dyDescent="0.25"/>
    <row r="200" s="1" customFormat="1" ht="15.75" customHeight="1" x14ac:dyDescent="0.25"/>
    <row r="201" s="1" customFormat="1" ht="15.75" customHeight="1" x14ac:dyDescent="0.25"/>
    <row r="202" s="1" customFormat="1" ht="15.75" customHeight="1" x14ac:dyDescent="0.25"/>
    <row r="203" s="1" customFormat="1" ht="15.75" customHeight="1" x14ac:dyDescent="0.25"/>
    <row r="204" s="1" customFormat="1" ht="15.75" customHeight="1" x14ac:dyDescent="0.25"/>
    <row r="205" s="1" customFormat="1" ht="15.75" customHeight="1" x14ac:dyDescent="0.25"/>
    <row r="206" s="1" customFormat="1" ht="15.75" customHeight="1" x14ac:dyDescent="0.25"/>
    <row r="207" s="1" customFormat="1" ht="15.75" customHeight="1" x14ac:dyDescent="0.25"/>
    <row r="208" s="1" customFormat="1" ht="15.75" customHeight="1" x14ac:dyDescent="0.25"/>
    <row r="209" s="1" customFormat="1" ht="15.75" customHeight="1" x14ac:dyDescent="0.25"/>
    <row r="210" s="1" customFormat="1" ht="15.75" customHeight="1" x14ac:dyDescent="0.25"/>
    <row r="211" s="1" customFormat="1" ht="15.75" customHeight="1" x14ac:dyDescent="0.25"/>
    <row r="212" s="1" customFormat="1" ht="15.75" customHeight="1" x14ac:dyDescent="0.25"/>
    <row r="213" s="1" customFormat="1" ht="15.75" customHeight="1" x14ac:dyDescent="0.25"/>
    <row r="214" s="1" customFormat="1" ht="15.75" customHeight="1" x14ac:dyDescent="0.25"/>
    <row r="215" s="1" customFormat="1" ht="15.75" customHeight="1" x14ac:dyDescent="0.25"/>
    <row r="216" s="1" customFormat="1" ht="15.75" customHeight="1" x14ac:dyDescent="0.25"/>
    <row r="217" s="1" customFormat="1" ht="15.75" customHeight="1" x14ac:dyDescent="0.25"/>
    <row r="218" s="1" customFormat="1" ht="15.75" customHeight="1" x14ac:dyDescent="0.25"/>
    <row r="219" s="1" customFormat="1" ht="15.75" customHeight="1" x14ac:dyDescent="0.25"/>
    <row r="220" s="1" customFormat="1" ht="15.75" customHeight="1" x14ac:dyDescent="0.25"/>
    <row r="221" s="1" customFormat="1" ht="15.75" customHeight="1" x14ac:dyDescent="0.25"/>
    <row r="222" s="1" customFormat="1" ht="15.75" customHeight="1" x14ac:dyDescent="0.25"/>
    <row r="223" s="1" customFormat="1" ht="15.75" customHeight="1" x14ac:dyDescent="0.25"/>
    <row r="224" s="1" customFormat="1" ht="15.75" customHeight="1" x14ac:dyDescent="0.25"/>
    <row r="225" s="1" customFormat="1" ht="15.75" customHeight="1" x14ac:dyDescent="0.25"/>
    <row r="226" s="1" customFormat="1" ht="15.75" customHeight="1" x14ac:dyDescent="0.25"/>
    <row r="227" s="1" customFormat="1" ht="15.75" customHeight="1" x14ac:dyDescent="0.25"/>
    <row r="228" s="1" customFormat="1" ht="15.75" customHeight="1" x14ac:dyDescent="0.25"/>
    <row r="229" s="1" customFormat="1" ht="15.75" customHeight="1" x14ac:dyDescent="0.25"/>
    <row r="230" s="1" customFormat="1" ht="15.75" customHeight="1" x14ac:dyDescent="0.25"/>
    <row r="231" s="1" customFormat="1" ht="15.75" customHeight="1" x14ac:dyDescent="0.25"/>
    <row r="232" s="1" customFormat="1" ht="15.75" customHeight="1" x14ac:dyDescent="0.25"/>
    <row r="233" s="1" customFormat="1" ht="15.75" customHeight="1" x14ac:dyDescent="0.25"/>
    <row r="234" s="1" customFormat="1" ht="15.75" customHeight="1" x14ac:dyDescent="0.25"/>
    <row r="235" s="1" customFormat="1" ht="15.75" customHeight="1" x14ac:dyDescent="0.25"/>
    <row r="236" s="1" customFormat="1" ht="15.75" customHeight="1" x14ac:dyDescent="0.25"/>
    <row r="237" s="1" customFormat="1" ht="15.75" customHeight="1" x14ac:dyDescent="0.25"/>
    <row r="238" s="1" customFormat="1" ht="15.75" customHeight="1" x14ac:dyDescent="0.25"/>
    <row r="239" s="1" customFormat="1" ht="15.75" customHeight="1" x14ac:dyDescent="0.25"/>
    <row r="240" s="1" customFormat="1" ht="15.75" customHeight="1" x14ac:dyDescent="0.25"/>
    <row r="241" s="1" customFormat="1" ht="15.75" customHeight="1" x14ac:dyDescent="0.25"/>
    <row r="242" s="1" customFormat="1" ht="15.75" customHeight="1" x14ac:dyDescent="0.25"/>
    <row r="243" s="1" customFormat="1" ht="15.75" customHeight="1" x14ac:dyDescent="0.25"/>
    <row r="244" s="1" customFormat="1" ht="15.75" customHeight="1" x14ac:dyDescent="0.25"/>
    <row r="245" s="1" customFormat="1" ht="15.75" customHeight="1" x14ac:dyDescent="0.25"/>
    <row r="246" s="1" customFormat="1" ht="15.75" customHeight="1" x14ac:dyDescent="0.25"/>
    <row r="247" s="1" customFormat="1" ht="15.75" customHeight="1" x14ac:dyDescent="0.25"/>
    <row r="248" s="1" customFormat="1" ht="15.75" customHeight="1" x14ac:dyDescent="0.25"/>
    <row r="249" s="1" customFormat="1" ht="15.75" customHeight="1" x14ac:dyDescent="0.25"/>
    <row r="250" s="1" customFormat="1" ht="15.75" customHeight="1" x14ac:dyDescent="0.25"/>
    <row r="251" s="1" customFormat="1" ht="15.75" customHeight="1" x14ac:dyDescent="0.25"/>
    <row r="252" s="1" customFormat="1" ht="15.75" customHeight="1" x14ac:dyDescent="0.25"/>
    <row r="253" s="1" customFormat="1" ht="15.75" customHeight="1" x14ac:dyDescent="0.25"/>
    <row r="254" s="1" customFormat="1" ht="15.75" customHeight="1" x14ac:dyDescent="0.25"/>
    <row r="255" s="1" customFormat="1" ht="15.75" customHeight="1" x14ac:dyDescent="0.25"/>
    <row r="256" s="1" customFormat="1" ht="15.75" customHeight="1" x14ac:dyDescent="0.25"/>
    <row r="257" s="1" customFormat="1" ht="15.75" customHeight="1" x14ac:dyDescent="0.25"/>
    <row r="258" s="1" customFormat="1" ht="15.75" customHeight="1" x14ac:dyDescent="0.25"/>
    <row r="259" s="1" customFormat="1" ht="15.75" customHeight="1" x14ac:dyDescent="0.25"/>
    <row r="260" s="1" customFormat="1" ht="15.75" customHeight="1" x14ac:dyDescent="0.25"/>
    <row r="261" s="1" customFormat="1" ht="15.75" customHeight="1" x14ac:dyDescent="0.25"/>
    <row r="262" s="1" customFormat="1" ht="15.75" customHeight="1" x14ac:dyDescent="0.25"/>
    <row r="263" s="1" customFormat="1" ht="15.75" customHeight="1" x14ac:dyDescent="0.25"/>
    <row r="264" s="1" customFormat="1" ht="15.75" customHeight="1" x14ac:dyDescent="0.25"/>
    <row r="265" s="1" customFormat="1" ht="15.75" customHeight="1" x14ac:dyDescent="0.25"/>
    <row r="266" s="1" customFormat="1" ht="15.75" customHeight="1" x14ac:dyDescent="0.25"/>
    <row r="267" s="1" customFormat="1" ht="15.75" customHeight="1" x14ac:dyDescent="0.25"/>
    <row r="268" s="1" customFormat="1" ht="15.75" customHeight="1" x14ac:dyDescent="0.25"/>
    <row r="269" s="1" customFormat="1" ht="15.75" customHeight="1" x14ac:dyDescent="0.25"/>
    <row r="270" s="1" customFormat="1" ht="15.75" customHeight="1" x14ac:dyDescent="0.25"/>
    <row r="271" s="1" customFormat="1" ht="15.75" customHeight="1" x14ac:dyDescent="0.25"/>
    <row r="272" s="1" customFormat="1" ht="15.75" customHeight="1" x14ac:dyDescent="0.25"/>
    <row r="273" s="1" customFormat="1" ht="15.75" customHeight="1" x14ac:dyDescent="0.25"/>
    <row r="274" s="1" customFormat="1" ht="15.75" customHeight="1" x14ac:dyDescent="0.25"/>
    <row r="275" s="1" customFormat="1" ht="15.75" customHeight="1" x14ac:dyDescent="0.25"/>
    <row r="276" s="1" customFormat="1" ht="15.75" customHeight="1" x14ac:dyDescent="0.25"/>
    <row r="277" s="1" customFormat="1" ht="15.75" customHeight="1" x14ac:dyDescent="0.25"/>
    <row r="278" s="1" customFormat="1" ht="15.75" customHeight="1" x14ac:dyDescent="0.25"/>
    <row r="279" s="1" customFormat="1" ht="15.75" customHeight="1" x14ac:dyDescent="0.25"/>
    <row r="280" s="1" customFormat="1" ht="15.75" customHeight="1" x14ac:dyDescent="0.25"/>
    <row r="281" s="1" customFormat="1" ht="15.75" customHeight="1" x14ac:dyDescent="0.25"/>
    <row r="282" s="1" customFormat="1" ht="15.75" customHeight="1" x14ac:dyDescent="0.25"/>
    <row r="283" s="1" customFormat="1" ht="15.75" customHeight="1" x14ac:dyDescent="0.25"/>
    <row r="284" s="1" customFormat="1" ht="15.75" customHeight="1" x14ac:dyDescent="0.25"/>
    <row r="285" s="1" customFormat="1" ht="15.75" customHeight="1" x14ac:dyDescent="0.25"/>
    <row r="286" s="1" customFormat="1" ht="15.75" customHeight="1" x14ac:dyDescent="0.25"/>
    <row r="287" s="1" customFormat="1" ht="15.75" customHeight="1" x14ac:dyDescent="0.25"/>
    <row r="288" s="1" customFormat="1" ht="15.75" customHeight="1" x14ac:dyDescent="0.25"/>
    <row r="289" s="1" customFormat="1" ht="15.75" customHeight="1" x14ac:dyDescent="0.25"/>
    <row r="290" s="1" customFormat="1" ht="15.75" customHeight="1" x14ac:dyDescent="0.25"/>
    <row r="291" s="1" customFormat="1" ht="15.75" customHeight="1" x14ac:dyDescent="0.25"/>
    <row r="292" s="1" customFormat="1" ht="15.75" customHeight="1" x14ac:dyDescent="0.25"/>
    <row r="293" s="1" customFormat="1" ht="15.75" customHeight="1" x14ac:dyDescent="0.25"/>
    <row r="294" s="1" customFormat="1" ht="15.75" customHeight="1" x14ac:dyDescent="0.25"/>
    <row r="295" s="1" customFormat="1" ht="15.75" customHeight="1" x14ac:dyDescent="0.25"/>
    <row r="296" s="1" customFormat="1" ht="15.75" customHeight="1" x14ac:dyDescent="0.25"/>
    <row r="297" s="1" customFormat="1" ht="15.75" customHeight="1" x14ac:dyDescent="0.25"/>
    <row r="298" s="1" customFormat="1" ht="15.75" customHeight="1" x14ac:dyDescent="0.25"/>
    <row r="299" s="1" customFormat="1" ht="15.75" customHeight="1" x14ac:dyDescent="0.25"/>
    <row r="300" s="1" customFormat="1" ht="15.75" customHeight="1" x14ac:dyDescent="0.25"/>
    <row r="301" s="1" customFormat="1" ht="15.75" customHeight="1" x14ac:dyDescent="0.25"/>
    <row r="302" s="1" customFormat="1" ht="15.75" customHeight="1" x14ac:dyDescent="0.25"/>
    <row r="303" s="1" customFormat="1" ht="15.75" customHeight="1" x14ac:dyDescent="0.25"/>
    <row r="304" s="1" customFormat="1" ht="15.75" customHeight="1" x14ac:dyDescent="0.25"/>
    <row r="305" s="1" customFormat="1" ht="15.75" customHeight="1" x14ac:dyDescent="0.25"/>
    <row r="306" s="1" customFormat="1" ht="15.75" customHeight="1" x14ac:dyDescent="0.25"/>
    <row r="307" s="1" customFormat="1" ht="15.75" customHeight="1" x14ac:dyDescent="0.25"/>
    <row r="308" s="1" customFormat="1" ht="15.75" customHeight="1" x14ac:dyDescent="0.25"/>
    <row r="309" s="1" customFormat="1" ht="15.75" customHeight="1" x14ac:dyDescent="0.25"/>
    <row r="310" s="1" customFormat="1" ht="15.75" customHeight="1" x14ac:dyDescent="0.25"/>
    <row r="311" s="1" customFormat="1" ht="15.75" customHeight="1" x14ac:dyDescent="0.25"/>
    <row r="312" s="1" customFormat="1" ht="15.75" customHeight="1" x14ac:dyDescent="0.25"/>
    <row r="313" s="1" customFormat="1" ht="15.75" customHeight="1" x14ac:dyDescent="0.25"/>
    <row r="314" s="1" customFormat="1" ht="15.75" customHeight="1" x14ac:dyDescent="0.25"/>
    <row r="315" s="1" customFormat="1" ht="15.75" customHeight="1" x14ac:dyDescent="0.25"/>
    <row r="316" s="1" customFormat="1" ht="15.75" customHeight="1" x14ac:dyDescent="0.25"/>
    <row r="317" s="1" customFormat="1" ht="15.75" customHeight="1" x14ac:dyDescent="0.25"/>
    <row r="318" s="1" customFormat="1" ht="15.75" customHeight="1" x14ac:dyDescent="0.25"/>
    <row r="319" s="1" customFormat="1" ht="15.75" customHeight="1" x14ac:dyDescent="0.25"/>
    <row r="320" s="1" customFormat="1" ht="15.75" customHeight="1" x14ac:dyDescent="0.25"/>
    <row r="321" s="1" customFormat="1" ht="15.75" customHeight="1" x14ac:dyDescent="0.25"/>
    <row r="322" s="1" customFormat="1" ht="15.75" customHeight="1" x14ac:dyDescent="0.25"/>
    <row r="323" s="1" customFormat="1" ht="15.75" customHeight="1" x14ac:dyDescent="0.25"/>
    <row r="324" s="1" customFormat="1" ht="15.75" customHeight="1" x14ac:dyDescent="0.25"/>
    <row r="325" s="1" customFormat="1" ht="15.75" customHeight="1" x14ac:dyDescent="0.25"/>
    <row r="326" s="1" customFormat="1" ht="15.75" customHeight="1" x14ac:dyDescent="0.25"/>
    <row r="327" s="1" customFormat="1" ht="15.75" customHeight="1" x14ac:dyDescent="0.25"/>
    <row r="328" s="1" customFormat="1" ht="15.75" customHeight="1" x14ac:dyDescent="0.25"/>
    <row r="329" s="1" customFormat="1" ht="15.75" customHeight="1" x14ac:dyDescent="0.25"/>
    <row r="330" s="1" customFormat="1" ht="15.75" customHeight="1" x14ac:dyDescent="0.25"/>
    <row r="331" s="1" customFormat="1" ht="15.75" customHeight="1" x14ac:dyDescent="0.25"/>
    <row r="332" s="1" customFormat="1" ht="15.75" customHeight="1" x14ac:dyDescent="0.25"/>
    <row r="333" s="1" customFormat="1" ht="15.75" customHeight="1" x14ac:dyDescent="0.25"/>
    <row r="334" s="1" customFormat="1" ht="15.75" customHeight="1" x14ac:dyDescent="0.25"/>
    <row r="335" s="1" customFormat="1" ht="15.75" customHeight="1" x14ac:dyDescent="0.25"/>
    <row r="336" s="1" customFormat="1" ht="15.75" customHeight="1" x14ac:dyDescent="0.25"/>
    <row r="337" s="1" customFormat="1" ht="15.75" customHeight="1" x14ac:dyDescent="0.25"/>
    <row r="338" s="1" customFormat="1" ht="15.75" customHeight="1" x14ac:dyDescent="0.25"/>
    <row r="339" s="1" customFormat="1" ht="15.75" customHeight="1" x14ac:dyDescent="0.25"/>
    <row r="340" s="1" customFormat="1" ht="15.75" customHeight="1" x14ac:dyDescent="0.25"/>
    <row r="341" s="1" customFormat="1" ht="15.75" customHeight="1" x14ac:dyDescent="0.25"/>
    <row r="342" s="1" customFormat="1" ht="15.75" customHeight="1" x14ac:dyDescent="0.25"/>
    <row r="343" s="1" customFormat="1" ht="15.75" customHeight="1" x14ac:dyDescent="0.25"/>
    <row r="344" s="1" customFormat="1" ht="15.75" customHeight="1" x14ac:dyDescent="0.25"/>
    <row r="345" s="1" customFormat="1" ht="15.75" customHeight="1" x14ac:dyDescent="0.25"/>
    <row r="346" s="1" customFormat="1" ht="15.75" customHeight="1" x14ac:dyDescent="0.25"/>
    <row r="347" s="1" customFormat="1" ht="15.75" customHeight="1" x14ac:dyDescent="0.25"/>
    <row r="348" s="1" customFormat="1" ht="15.75" customHeight="1" x14ac:dyDescent="0.25"/>
    <row r="349" s="1" customFormat="1" ht="15.75" customHeight="1" x14ac:dyDescent="0.25"/>
    <row r="350" s="1" customFormat="1" ht="15.75" customHeight="1" x14ac:dyDescent="0.25"/>
    <row r="351" s="1" customFormat="1" ht="15.75" customHeight="1" x14ac:dyDescent="0.25"/>
    <row r="352" s="1" customFormat="1" ht="15.75" customHeight="1" x14ac:dyDescent="0.25"/>
    <row r="353" s="1" customFormat="1" ht="15.75" customHeight="1" x14ac:dyDescent="0.25"/>
    <row r="354" s="1" customFormat="1" ht="15.75" customHeight="1" x14ac:dyDescent="0.25"/>
    <row r="355" s="1" customFormat="1" ht="15.75" customHeight="1" x14ac:dyDescent="0.25"/>
    <row r="356" s="1" customFormat="1" ht="15.75" customHeight="1" x14ac:dyDescent="0.25"/>
    <row r="357" s="1" customFormat="1" ht="15.75" customHeight="1" x14ac:dyDescent="0.25"/>
    <row r="358" s="1" customFormat="1" ht="15.75" customHeight="1" x14ac:dyDescent="0.25"/>
    <row r="359" s="1" customFormat="1" ht="15.75" customHeight="1" x14ac:dyDescent="0.25"/>
    <row r="360" s="1" customFormat="1" ht="15.75" customHeight="1" x14ac:dyDescent="0.25"/>
    <row r="361" s="1" customFormat="1" ht="15.75" customHeight="1" x14ac:dyDescent="0.25"/>
    <row r="362" s="1" customFormat="1" ht="15.75" customHeight="1" x14ac:dyDescent="0.25"/>
    <row r="363" s="1" customFormat="1" ht="15.75" customHeight="1" x14ac:dyDescent="0.25"/>
    <row r="364" s="1" customFormat="1" ht="15.75" customHeight="1" x14ac:dyDescent="0.25"/>
    <row r="365" s="1" customFormat="1" ht="15.75" customHeight="1" x14ac:dyDescent="0.25"/>
    <row r="366" s="1" customFormat="1" ht="15.75" customHeight="1" x14ac:dyDescent="0.25"/>
    <row r="367" s="1" customFormat="1" ht="15.75" customHeight="1" x14ac:dyDescent="0.25"/>
    <row r="368" s="1" customFormat="1" ht="15.75" customHeight="1" x14ac:dyDescent="0.25"/>
    <row r="369" s="1" customFormat="1" ht="15.75" customHeight="1" x14ac:dyDescent="0.25"/>
    <row r="370" s="1" customFormat="1" ht="15.75" customHeight="1" x14ac:dyDescent="0.25"/>
    <row r="371" s="1" customFormat="1" ht="15.75" customHeight="1" x14ac:dyDescent="0.25"/>
    <row r="372" s="1" customFormat="1" ht="15.75" customHeight="1" x14ac:dyDescent="0.25"/>
    <row r="373" s="1" customFormat="1" ht="15.75" customHeight="1" x14ac:dyDescent="0.25"/>
    <row r="374" s="1" customFormat="1" ht="15.75" customHeight="1" x14ac:dyDescent="0.25"/>
    <row r="375" s="1" customFormat="1" ht="15.75" customHeight="1" x14ac:dyDescent="0.25"/>
    <row r="376" s="1" customFormat="1" ht="15.75" customHeight="1" x14ac:dyDescent="0.25"/>
    <row r="377" s="1" customFormat="1" ht="15.75" customHeight="1" x14ac:dyDescent="0.25"/>
    <row r="378" s="1" customFormat="1" ht="15.75" customHeight="1" x14ac:dyDescent="0.25"/>
    <row r="379" s="1" customFormat="1" ht="15.75" customHeight="1" x14ac:dyDescent="0.25"/>
    <row r="380" s="1" customFormat="1" ht="15.75" customHeight="1" x14ac:dyDescent="0.25"/>
    <row r="381" s="1" customFormat="1" ht="15.75" customHeight="1" x14ac:dyDescent="0.25"/>
    <row r="382" s="1" customFormat="1" ht="15.75" customHeight="1" x14ac:dyDescent="0.25"/>
    <row r="383" s="1" customFormat="1" ht="15.75" customHeight="1" x14ac:dyDescent="0.25"/>
    <row r="384" s="1" customFormat="1" ht="15.75" customHeight="1" x14ac:dyDescent="0.25"/>
    <row r="385" s="1" customFormat="1" ht="15.75" customHeight="1" x14ac:dyDescent="0.25"/>
    <row r="386" s="1" customFormat="1" ht="15.75" customHeight="1" x14ac:dyDescent="0.25"/>
    <row r="387" s="1" customFormat="1" ht="15.75" customHeight="1" x14ac:dyDescent="0.25"/>
    <row r="388" s="1" customFormat="1" ht="15.75" customHeight="1" x14ac:dyDescent="0.25"/>
    <row r="389" s="1" customFormat="1" ht="15.75" customHeight="1" x14ac:dyDescent="0.25"/>
    <row r="390" s="1" customFormat="1" ht="15.75" customHeight="1" x14ac:dyDescent="0.25"/>
    <row r="391" s="1" customFormat="1" ht="15.75" customHeight="1" x14ac:dyDescent="0.25"/>
    <row r="392" s="1" customFormat="1" ht="15.75" customHeight="1" x14ac:dyDescent="0.25"/>
    <row r="393" s="1" customFormat="1" ht="15.75" customHeight="1" x14ac:dyDescent="0.25"/>
    <row r="394" s="1" customFormat="1" ht="15.75" customHeight="1" x14ac:dyDescent="0.25"/>
    <row r="395" s="1" customFormat="1" ht="15.75" customHeight="1" x14ac:dyDescent="0.25"/>
    <row r="396" s="1" customFormat="1" ht="15.75" customHeight="1" x14ac:dyDescent="0.25"/>
    <row r="397" s="1" customFormat="1" ht="15.75" customHeight="1" x14ac:dyDescent="0.25"/>
    <row r="398" s="1" customFormat="1" ht="15.75" customHeight="1" x14ac:dyDescent="0.25"/>
    <row r="399" s="1" customFormat="1" ht="15.75" customHeight="1" x14ac:dyDescent="0.25"/>
    <row r="400" s="1" customFormat="1" ht="15.75" customHeight="1" x14ac:dyDescent="0.25"/>
    <row r="401" s="1" customFormat="1" ht="15.75" customHeight="1" x14ac:dyDescent="0.25"/>
    <row r="402" s="1" customFormat="1" ht="15.75" customHeight="1" x14ac:dyDescent="0.25"/>
    <row r="403" s="1" customFormat="1" ht="15.75" customHeight="1" x14ac:dyDescent="0.25"/>
    <row r="404" s="1" customFormat="1" ht="15.75" customHeight="1" x14ac:dyDescent="0.25"/>
    <row r="405" s="1" customFormat="1" ht="15.75" customHeight="1" x14ac:dyDescent="0.25"/>
    <row r="406" s="1" customFormat="1" ht="15.75" customHeight="1" x14ac:dyDescent="0.25"/>
    <row r="407" s="1" customFormat="1" ht="15.75" customHeight="1" x14ac:dyDescent="0.25"/>
    <row r="408" s="1" customFormat="1" ht="15.75" customHeight="1" x14ac:dyDescent="0.25"/>
    <row r="409" s="1" customFormat="1" ht="15.75" customHeight="1" x14ac:dyDescent="0.25"/>
    <row r="410" s="1" customFormat="1" ht="15.75" customHeight="1" x14ac:dyDescent="0.25"/>
    <row r="411" s="1" customFormat="1" ht="15.75" customHeight="1" x14ac:dyDescent="0.25"/>
    <row r="412" s="1" customFormat="1" ht="15.75" customHeight="1" x14ac:dyDescent="0.25"/>
    <row r="413" s="1" customFormat="1" ht="15.75" customHeight="1" x14ac:dyDescent="0.25"/>
    <row r="414" s="1" customFormat="1" ht="15.75" customHeight="1" x14ac:dyDescent="0.25"/>
    <row r="415" s="1" customFormat="1" ht="15.75" customHeight="1" x14ac:dyDescent="0.25"/>
    <row r="416" s="1" customFormat="1" ht="15.75" customHeight="1" x14ac:dyDescent="0.25"/>
    <row r="417" s="1" customFormat="1" ht="15.75" customHeight="1" x14ac:dyDescent="0.25"/>
    <row r="418" s="1" customFormat="1" ht="15.75" customHeight="1" x14ac:dyDescent="0.25"/>
    <row r="419" s="1" customFormat="1" ht="15.75" customHeight="1" x14ac:dyDescent="0.25"/>
    <row r="420" s="1" customFormat="1" ht="15.75" customHeight="1" x14ac:dyDescent="0.25"/>
    <row r="421" s="1" customFormat="1" ht="15.75" customHeight="1" x14ac:dyDescent="0.25"/>
    <row r="422" s="1" customFormat="1" ht="15.75" customHeight="1" x14ac:dyDescent="0.25"/>
    <row r="423" s="1" customFormat="1" ht="15.75" customHeight="1" x14ac:dyDescent="0.25"/>
    <row r="424" s="1" customFormat="1" ht="15.75" customHeight="1" x14ac:dyDescent="0.25"/>
    <row r="425" s="1" customFormat="1" ht="15.75" customHeight="1" x14ac:dyDescent="0.25"/>
    <row r="426" s="1" customFormat="1" ht="15.75" customHeight="1" x14ac:dyDescent="0.25"/>
    <row r="427" s="1" customFormat="1" ht="15.75" customHeight="1" x14ac:dyDescent="0.25"/>
    <row r="428" s="1" customFormat="1" ht="15.75" customHeight="1" x14ac:dyDescent="0.25"/>
    <row r="429" s="1" customFormat="1" ht="15.75" customHeight="1" x14ac:dyDescent="0.25"/>
    <row r="430" s="1" customFormat="1" ht="15.75" customHeight="1" x14ac:dyDescent="0.25"/>
    <row r="431" s="1" customFormat="1" ht="15.75" customHeight="1" x14ac:dyDescent="0.25"/>
    <row r="432" s="1" customFormat="1" ht="15.75" customHeight="1" x14ac:dyDescent="0.25"/>
    <row r="433" s="1" customFormat="1" ht="15.75" customHeight="1" x14ac:dyDescent="0.25"/>
    <row r="434" s="1" customFormat="1" ht="15.75" customHeight="1" x14ac:dyDescent="0.25"/>
    <row r="435" s="1" customFormat="1" ht="15.75" customHeight="1" x14ac:dyDescent="0.25"/>
    <row r="436" s="1" customFormat="1" ht="15.75" customHeight="1" x14ac:dyDescent="0.25"/>
    <row r="437" s="1" customFormat="1" ht="15.75" customHeight="1" x14ac:dyDescent="0.25"/>
    <row r="438" s="1" customFormat="1" ht="15.75" customHeight="1" x14ac:dyDescent="0.25"/>
    <row r="439" s="1" customFormat="1" ht="15.75" customHeight="1" x14ac:dyDescent="0.25"/>
    <row r="440" s="1" customFormat="1" ht="15.75" customHeight="1" x14ac:dyDescent="0.25"/>
    <row r="441" s="1" customFormat="1" ht="15.75" customHeight="1" x14ac:dyDescent="0.25"/>
    <row r="442" s="1" customFormat="1" ht="15.75" customHeight="1" x14ac:dyDescent="0.25"/>
    <row r="443" s="1" customFormat="1" ht="15.75" customHeight="1" x14ac:dyDescent="0.25"/>
    <row r="444" s="1" customFormat="1" ht="15.75" customHeight="1" x14ac:dyDescent="0.25"/>
    <row r="445" s="1" customFormat="1" ht="15.75" customHeight="1" x14ac:dyDescent="0.25"/>
    <row r="446" s="1" customFormat="1" ht="15.75" customHeight="1" x14ac:dyDescent="0.25"/>
    <row r="447" s="1" customFormat="1" ht="15.75" customHeight="1" x14ac:dyDescent="0.25"/>
    <row r="448" s="1" customFormat="1" ht="15.75" customHeight="1" x14ac:dyDescent="0.25"/>
    <row r="449" s="1" customFormat="1" ht="15.75" customHeight="1" x14ac:dyDescent="0.25"/>
    <row r="450" s="1" customFormat="1" ht="15.75" customHeight="1" x14ac:dyDescent="0.25"/>
    <row r="451" s="1" customFormat="1" ht="15.75" customHeight="1" x14ac:dyDescent="0.25"/>
    <row r="452" s="1" customFormat="1" ht="15.75" customHeight="1" x14ac:dyDescent="0.25"/>
    <row r="453" s="1" customFormat="1" ht="15.75" customHeight="1" x14ac:dyDescent="0.25"/>
    <row r="454" s="1" customFormat="1" ht="15.75" customHeight="1" x14ac:dyDescent="0.25"/>
    <row r="455" s="1" customFormat="1" ht="15.75" customHeight="1" x14ac:dyDescent="0.25"/>
    <row r="456" s="1" customFormat="1" ht="15.75" customHeight="1" x14ac:dyDescent="0.25"/>
    <row r="457" s="1" customFormat="1" ht="15.75" customHeight="1" x14ac:dyDescent="0.25"/>
    <row r="458" s="1" customFormat="1" ht="15.75" customHeight="1" x14ac:dyDescent="0.25"/>
    <row r="459" s="1" customFormat="1" ht="15.75" customHeight="1" x14ac:dyDescent="0.25"/>
    <row r="460" s="1" customFormat="1" ht="15.75" customHeight="1" x14ac:dyDescent="0.25"/>
    <row r="461" s="1" customFormat="1" ht="15.75" customHeight="1" x14ac:dyDescent="0.25"/>
    <row r="462" s="1" customFormat="1" ht="15.75" customHeight="1" x14ac:dyDescent="0.25"/>
    <row r="463" s="1" customFormat="1" ht="15.75" customHeight="1" x14ac:dyDescent="0.25"/>
    <row r="464" s="1" customFormat="1" ht="15.75" customHeight="1" x14ac:dyDescent="0.25"/>
    <row r="465" s="1" customFormat="1" ht="15.75" customHeight="1" x14ac:dyDescent="0.25"/>
    <row r="466" s="1" customFormat="1" ht="15.75" customHeight="1" x14ac:dyDescent="0.25"/>
    <row r="467" s="1" customFormat="1" ht="15.75" customHeight="1" x14ac:dyDescent="0.25"/>
    <row r="468" s="1" customFormat="1" ht="15.75" customHeight="1" x14ac:dyDescent="0.25"/>
    <row r="469" s="1" customFormat="1" ht="15.75" customHeight="1" x14ac:dyDescent="0.25"/>
    <row r="470" s="1" customFormat="1" ht="15.75" customHeight="1" x14ac:dyDescent="0.25"/>
    <row r="471" s="1" customFormat="1" ht="15.75" customHeight="1" x14ac:dyDescent="0.25"/>
    <row r="472" s="1" customFormat="1" ht="15.75" customHeight="1" x14ac:dyDescent="0.25"/>
    <row r="473" s="1" customFormat="1" ht="15.75" customHeight="1" x14ac:dyDescent="0.25"/>
    <row r="474" s="1" customFormat="1" ht="15.75" customHeight="1" x14ac:dyDescent="0.25"/>
    <row r="475" s="1" customFormat="1" ht="15.75" customHeight="1" x14ac:dyDescent="0.25"/>
    <row r="476" s="1" customFormat="1" ht="15.75" customHeight="1" x14ac:dyDescent="0.25"/>
    <row r="477" s="1" customFormat="1" ht="15.75" customHeight="1" x14ac:dyDescent="0.25"/>
    <row r="478" s="1" customFormat="1" ht="15.75" customHeight="1" x14ac:dyDescent="0.25"/>
    <row r="479" s="1" customFormat="1" ht="15.75" customHeight="1" x14ac:dyDescent="0.25"/>
    <row r="480" s="1" customFormat="1" ht="15.75" customHeight="1" x14ac:dyDescent="0.25"/>
    <row r="481" s="1" customFormat="1" ht="15.75" customHeight="1" x14ac:dyDescent="0.25"/>
    <row r="482" s="1" customFormat="1" ht="15.75" customHeight="1" x14ac:dyDescent="0.25"/>
    <row r="483" s="1" customFormat="1" ht="15.75" customHeight="1" x14ac:dyDescent="0.25"/>
    <row r="484" s="1" customFormat="1" ht="15.75" customHeight="1" x14ac:dyDescent="0.25"/>
    <row r="485" s="1" customFormat="1" ht="15.75" customHeight="1" x14ac:dyDescent="0.25"/>
    <row r="486" s="1" customFormat="1" ht="15.75" customHeight="1" x14ac:dyDescent="0.25"/>
    <row r="487" s="1" customFormat="1" ht="15.75" customHeight="1" x14ac:dyDescent="0.25"/>
    <row r="488" s="1" customFormat="1" ht="15.75" customHeight="1" x14ac:dyDescent="0.25"/>
    <row r="489" s="1" customFormat="1" ht="15.75" customHeight="1" x14ac:dyDescent="0.25"/>
    <row r="490" s="1" customFormat="1" ht="15.75" customHeight="1" x14ac:dyDescent="0.25"/>
    <row r="491" s="1" customFormat="1" ht="15.75" customHeight="1" x14ac:dyDescent="0.25"/>
    <row r="492" s="1" customFormat="1" ht="15.75" customHeight="1" x14ac:dyDescent="0.25"/>
    <row r="493" s="1" customFormat="1" ht="15.75" customHeight="1" x14ac:dyDescent="0.25"/>
    <row r="494" s="1" customFormat="1" ht="15.75" customHeight="1" x14ac:dyDescent="0.25"/>
    <row r="495" s="1" customFormat="1" ht="15.75" customHeight="1" x14ac:dyDescent="0.25"/>
    <row r="496" s="1" customFormat="1" ht="15.75" customHeight="1" x14ac:dyDescent="0.25"/>
    <row r="497" s="1" customFormat="1" ht="15.75" customHeight="1" x14ac:dyDescent="0.25"/>
    <row r="498" s="1" customFormat="1" ht="15.75" customHeight="1" x14ac:dyDescent="0.25"/>
    <row r="499" s="1" customFormat="1" ht="15.75" customHeight="1" x14ac:dyDescent="0.25"/>
    <row r="500" s="1" customFormat="1" ht="15.75" customHeight="1" x14ac:dyDescent="0.25"/>
    <row r="501" s="1" customFormat="1" ht="15.75" customHeight="1" x14ac:dyDescent="0.25"/>
    <row r="502" s="1" customFormat="1" ht="15.75" customHeight="1" x14ac:dyDescent="0.25"/>
    <row r="503" s="1" customFormat="1" ht="15.75" customHeight="1" x14ac:dyDescent="0.25"/>
    <row r="504" s="1" customFormat="1" ht="15.75" customHeight="1" x14ac:dyDescent="0.25"/>
    <row r="505" s="1" customFormat="1" ht="15.75" customHeight="1" x14ac:dyDescent="0.25"/>
    <row r="506" s="1" customFormat="1" ht="15.75" customHeight="1" x14ac:dyDescent="0.25"/>
    <row r="507" s="1" customFormat="1" ht="15.75" customHeight="1" x14ac:dyDescent="0.25"/>
    <row r="508" s="1" customFormat="1" ht="15.75" customHeight="1" x14ac:dyDescent="0.25"/>
    <row r="509" s="1" customFormat="1" ht="15.75" customHeight="1" x14ac:dyDescent="0.25"/>
    <row r="510" s="1" customFormat="1" ht="15.75" customHeight="1" x14ac:dyDescent="0.25"/>
    <row r="511" s="1" customFormat="1" ht="15.75" customHeight="1" x14ac:dyDescent="0.25"/>
    <row r="512" s="1" customFormat="1" ht="15.75" customHeight="1" x14ac:dyDescent="0.25"/>
    <row r="513" s="1" customFormat="1" ht="15.75" customHeight="1" x14ac:dyDescent="0.25"/>
    <row r="514" s="1" customFormat="1" ht="15.75" customHeight="1" x14ac:dyDescent="0.25"/>
    <row r="515" s="1" customFormat="1" ht="15.75" customHeight="1" x14ac:dyDescent="0.25"/>
    <row r="516" s="1" customFormat="1" ht="15.75" customHeight="1" x14ac:dyDescent="0.25"/>
    <row r="517" s="1" customFormat="1" ht="15.75" customHeight="1" x14ac:dyDescent="0.25"/>
    <row r="518" s="1" customFormat="1" ht="15.75" customHeight="1" x14ac:dyDescent="0.25"/>
    <row r="519" s="1" customFormat="1" ht="15.75" customHeight="1" x14ac:dyDescent="0.25"/>
    <row r="520" s="1" customFormat="1" ht="15.75" customHeight="1" x14ac:dyDescent="0.25"/>
    <row r="521" s="1" customFormat="1" ht="15.75" customHeight="1" x14ac:dyDescent="0.25"/>
    <row r="522" s="1" customFormat="1" ht="15.75" customHeight="1" x14ac:dyDescent="0.25"/>
    <row r="523" s="1" customFormat="1" ht="15.75" customHeight="1" x14ac:dyDescent="0.25"/>
    <row r="524" s="1" customFormat="1" ht="15.75" customHeight="1" x14ac:dyDescent="0.25"/>
    <row r="525" s="1" customFormat="1" ht="15.75" customHeight="1" x14ac:dyDescent="0.25"/>
    <row r="526" s="1" customFormat="1" ht="15.75" customHeight="1" x14ac:dyDescent="0.25"/>
    <row r="527" s="1" customFormat="1" ht="15.75" customHeight="1" x14ac:dyDescent="0.25"/>
    <row r="528" s="1" customFormat="1" ht="15.75" customHeight="1" x14ac:dyDescent="0.25"/>
    <row r="529" s="1" customFormat="1" ht="15.75" customHeight="1" x14ac:dyDescent="0.25"/>
    <row r="530" s="1" customFormat="1" ht="15.75" customHeight="1" x14ac:dyDescent="0.25"/>
    <row r="531" s="1" customFormat="1" ht="15.75" customHeight="1" x14ac:dyDescent="0.25"/>
    <row r="532" s="1" customFormat="1" ht="15.75" customHeight="1" x14ac:dyDescent="0.25"/>
    <row r="533" s="1" customFormat="1" ht="15.75" customHeight="1" x14ac:dyDescent="0.25"/>
    <row r="534" s="1" customFormat="1" ht="15.75" customHeight="1" x14ac:dyDescent="0.25"/>
    <row r="535" s="1" customFormat="1" ht="15.75" customHeight="1" x14ac:dyDescent="0.25"/>
    <row r="536" s="1" customFormat="1" ht="15.75" customHeight="1" x14ac:dyDescent="0.25"/>
    <row r="537" s="1" customFormat="1" ht="15.75" customHeight="1" x14ac:dyDescent="0.25"/>
    <row r="538" s="1" customFormat="1" ht="15.75" customHeight="1" x14ac:dyDescent="0.25"/>
    <row r="539" s="1" customFormat="1" ht="15.75" customHeight="1" x14ac:dyDescent="0.25"/>
    <row r="540" s="1" customFormat="1" ht="15.75" customHeight="1" x14ac:dyDescent="0.25"/>
    <row r="541" s="1" customFormat="1" ht="15.75" customHeight="1" x14ac:dyDescent="0.25"/>
    <row r="542" s="1" customFormat="1" ht="15.75" customHeight="1" x14ac:dyDescent="0.25"/>
    <row r="543" s="1" customFormat="1" ht="15.75" customHeight="1" x14ac:dyDescent="0.25"/>
    <row r="544" s="1" customFormat="1" ht="15.75" customHeight="1" x14ac:dyDescent="0.25"/>
    <row r="545" s="1" customFormat="1" ht="15.75" customHeight="1" x14ac:dyDescent="0.25"/>
    <row r="546" s="1" customFormat="1" ht="15.75" customHeight="1" x14ac:dyDescent="0.25"/>
    <row r="547" s="1" customFormat="1" ht="15.75" customHeight="1" x14ac:dyDescent="0.25"/>
    <row r="548" s="1" customFormat="1" ht="15.75" customHeight="1" x14ac:dyDescent="0.25"/>
    <row r="549" s="1" customFormat="1" ht="15.75" customHeight="1" x14ac:dyDescent="0.25"/>
    <row r="550" s="1" customFormat="1" ht="15.75" customHeight="1" x14ac:dyDescent="0.25"/>
    <row r="551" s="1" customFormat="1" ht="15.75" customHeight="1" x14ac:dyDescent="0.25"/>
    <row r="552" s="1" customFormat="1" ht="15.75" customHeight="1" x14ac:dyDescent="0.25"/>
    <row r="553" s="1" customFormat="1" ht="15.75" customHeight="1" x14ac:dyDescent="0.25"/>
    <row r="554" s="1" customFormat="1" ht="15.75" customHeight="1" x14ac:dyDescent="0.25"/>
    <row r="555" s="1" customFormat="1" ht="15.75" customHeight="1" x14ac:dyDescent="0.25"/>
    <row r="556" s="1" customFormat="1" ht="15.75" customHeight="1" x14ac:dyDescent="0.25"/>
    <row r="557" s="1" customFormat="1" ht="15.75" customHeight="1" x14ac:dyDescent="0.25"/>
    <row r="558" s="1" customFormat="1" ht="15.75" customHeight="1" x14ac:dyDescent="0.25"/>
    <row r="559" s="1" customFormat="1" ht="15.75" customHeight="1" x14ac:dyDescent="0.25"/>
    <row r="560" s="1" customFormat="1" ht="15.75" customHeight="1" x14ac:dyDescent="0.25"/>
    <row r="561" s="1" customFormat="1" ht="15.75" customHeight="1" x14ac:dyDescent="0.25"/>
    <row r="562" s="1" customFormat="1" ht="15.75" customHeight="1" x14ac:dyDescent="0.25"/>
    <row r="563" s="1" customFormat="1" ht="15.75" customHeight="1" x14ac:dyDescent="0.25"/>
    <row r="564" s="1" customFormat="1" ht="15.75" customHeight="1" x14ac:dyDescent="0.25"/>
    <row r="565" s="1" customFormat="1" ht="15.75" customHeight="1" x14ac:dyDescent="0.25"/>
    <row r="566" s="1" customFormat="1" ht="15.75" customHeight="1" x14ac:dyDescent="0.25"/>
    <row r="567" s="1" customFormat="1" ht="15.75" customHeight="1" x14ac:dyDescent="0.25"/>
    <row r="568" s="1" customFormat="1" ht="15.75" customHeight="1" x14ac:dyDescent="0.25"/>
    <row r="569" s="1" customFormat="1" ht="15.75" customHeight="1" x14ac:dyDescent="0.25"/>
    <row r="570" s="1" customFormat="1" ht="15.75" customHeight="1" x14ac:dyDescent="0.25"/>
    <row r="571" s="1" customFormat="1" ht="15.75" customHeight="1" x14ac:dyDescent="0.25"/>
    <row r="572" s="1" customFormat="1" ht="15.75" customHeight="1" x14ac:dyDescent="0.25"/>
    <row r="573" s="1" customFormat="1" ht="15.75" customHeight="1" x14ac:dyDescent="0.25"/>
    <row r="574" s="1" customFormat="1" ht="15.75" customHeight="1" x14ac:dyDescent="0.25"/>
    <row r="575" s="1" customFormat="1" ht="15.75" customHeight="1" x14ac:dyDescent="0.25"/>
    <row r="576" s="1" customFormat="1" ht="15.75" customHeight="1" x14ac:dyDescent="0.25"/>
    <row r="577" s="1" customFormat="1" ht="15.75" customHeight="1" x14ac:dyDescent="0.25"/>
    <row r="578" s="1" customFormat="1" ht="15.75" customHeight="1" x14ac:dyDescent="0.25"/>
    <row r="579" s="1" customFormat="1" ht="15.75" customHeight="1" x14ac:dyDescent="0.25"/>
    <row r="580" s="1" customFormat="1" ht="15.75" customHeight="1" x14ac:dyDescent="0.25"/>
    <row r="581" s="1" customFormat="1" ht="15.75" customHeight="1" x14ac:dyDescent="0.25"/>
    <row r="582" s="1" customFormat="1" ht="15.75" customHeight="1" x14ac:dyDescent="0.25"/>
    <row r="583" s="1" customFormat="1" ht="15.75" customHeight="1" x14ac:dyDescent="0.25"/>
    <row r="584" s="1" customFormat="1" ht="15.75" customHeight="1" x14ac:dyDescent="0.25"/>
    <row r="585" s="1" customFormat="1" ht="15.75" customHeight="1" x14ac:dyDescent="0.25"/>
    <row r="586" s="1" customFormat="1" ht="15.75" customHeight="1" x14ac:dyDescent="0.25"/>
    <row r="587" s="1" customFormat="1" ht="15.75" customHeight="1" x14ac:dyDescent="0.25"/>
    <row r="588" s="1" customFormat="1" ht="15.75" customHeight="1" x14ac:dyDescent="0.25"/>
    <row r="589" s="1" customFormat="1" ht="15.75" customHeight="1" x14ac:dyDescent="0.25"/>
    <row r="590" s="1" customFormat="1" ht="15.75" customHeight="1" x14ac:dyDescent="0.25"/>
    <row r="591" s="1" customFormat="1" ht="15.75" customHeight="1" x14ac:dyDescent="0.25"/>
    <row r="592" s="1" customFormat="1" ht="15.75" customHeight="1" x14ac:dyDescent="0.25"/>
    <row r="593" s="1" customFormat="1" ht="15.75" customHeight="1" x14ac:dyDescent="0.25"/>
    <row r="594" s="1" customFormat="1" ht="15.75" customHeight="1" x14ac:dyDescent="0.25"/>
    <row r="595" s="1" customFormat="1" ht="15.75" customHeight="1" x14ac:dyDescent="0.25"/>
    <row r="596" s="1" customFormat="1" ht="15.75" customHeight="1" x14ac:dyDescent="0.25"/>
    <row r="597" s="1" customFormat="1" ht="15.75" customHeight="1" x14ac:dyDescent="0.25"/>
    <row r="598" s="1" customFormat="1" ht="15.75" customHeight="1" x14ac:dyDescent="0.25"/>
    <row r="599" s="1" customFormat="1" ht="15.75" customHeight="1" x14ac:dyDescent="0.25"/>
    <row r="600" s="1" customFormat="1" ht="15.75" customHeight="1" x14ac:dyDescent="0.25"/>
    <row r="601" s="1" customFormat="1" ht="15.75" customHeight="1" x14ac:dyDescent="0.25"/>
    <row r="602" s="1" customFormat="1" ht="15.75" customHeight="1" x14ac:dyDescent="0.25"/>
    <row r="603" s="1" customFormat="1" ht="15.75" customHeight="1" x14ac:dyDescent="0.25"/>
    <row r="604" s="1" customFormat="1" ht="15.75" customHeight="1" x14ac:dyDescent="0.25"/>
    <row r="605" s="1" customFormat="1" ht="15.75" customHeight="1" x14ac:dyDescent="0.25"/>
    <row r="606" s="1" customFormat="1" ht="15.75" customHeight="1" x14ac:dyDescent="0.25"/>
    <row r="607" s="1" customFormat="1" ht="15.75" customHeight="1" x14ac:dyDescent="0.25"/>
    <row r="608" s="1" customFormat="1" ht="15.75" customHeight="1" x14ac:dyDescent="0.25"/>
    <row r="609" s="1" customFormat="1" ht="15.75" customHeight="1" x14ac:dyDescent="0.25"/>
    <row r="610" s="1" customFormat="1" ht="15.75" customHeight="1" x14ac:dyDescent="0.25"/>
    <row r="611" s="1" customFormat="1" ht="15.75" customHeight="1" x14ac:dyDescent="0.25"/>
    <row r="612" s="1" customFormat="1" ht="15.75" customHeight="1" x14ac:dyDescent="0.25"/>
    <row r="613" s="1" customFormat="1" ht="15.75" customHeight="1" x14ac:dyDescent="0.25"/>
    <row r="614" s="1" customFormat="1" ht="15.75" customHeight="1" x14ac:dyDescent="0.25"/>
    <row r="615" s="1" customFormat="1" ht="15.75" customHeight="1" x14ac:dyDescent="0.25"/>
    <row r="616" s="1" customFormat="1" ht="15.75" customHeight="1" x14ac:dyDescent="0.25"/>
    <row r="617" s="1" customFormat="1" ht="15.75" customHeight="1" x14ac:dyDescent="0.25"/>
    <row r="618" s="1" customFormat="1" ht="15.75" customHeight="1" x14ac:dyDescent="0.25"/>
    <row r="619" s="1" customFormat="1" ht="15.75" customHeight="1" x14ac:dyDescent="0.25"/>
    <row r="620" s="1" customFormat="1" ht="15.75" customHeight="1" x14ac:dyDescent="0.25"/>
    <row r="621" s="1" customFormat="1" ht="15.75" customHeight="1" x14ac:dyDescent="0.25"/>
    <row r="622" s="1" customFormat="1" ht="15.75" customHeight="1" x14ac:dyDescent="0.25"/>
    <row r="623" s="1" customFormat="1" ht="15.75" customHeight="1" x14ac:dyDescent="0.25"/>
    <row r="624" s="1" customFormat="1" ht="15.75" customHeight="1" x14ac:dyDescent="0.25"/>
    <row r="625" s="1" customFormat="1" ht="15.75" customHeight="1" x14ac:dyDescent="0.25"/>
    <row r="626" s="1" customFormat="1" ht="15.75" customHeight="1" x14ac:dyDescent="0.25"/>
    <row r="627" s="1" customFormat="1" ht="15.75" customHeight="1" x14ac:dyDescent="0.25"/>
    <row r="628" s="1" customFormat="1" ht="15.75" customHeight="1" x14ac:dyDescent="0.25"/>
    <row r="629" s="1" customFormat="1" ht="15.75" customHeight="1" x14ac:dyDescent="0.25"/>
    <row r="630" s="1" customFormat="1" ht="15.75" customHeight="1" x14ac:dyDescent="0.25"/>
    <row r="631" s="1" customFormat="1" ht="15.75" customHeight="1" x14ac:dyDescent="0.25"/>
    <row r="632" s="1" customFormat="1" ht="15.75" customHeight="1" x14ac:dyDescent="0.25"/>
    <row r="633" s="1" customFormat="1" ht="15.75" customHeight="1" x14ac:dyDescent="0.25"/>
    <row r="634" s="1" customFormat="1" ht="15.75" customHeight="1" x14ac:dyDescent="0.25"/>
    <row r="635" s="1" customFormat="1" ht="15.75" customHeight="1" x14ac:dyDescent="0.25"/>
    <row r="636" s="1" customFormat="1" ht="15.75" customHeight="1" x14ac:dyDescent="0.25"/>
    <row r="637" s="1" customFormat="1" ht="15.75" customHeight="1" x14ac:dyDescent="0.25"/>
    <row r="638" s="1" customFormat="1" ht="15.75" customHeight="1" x14ac:dyDescent="0.25"/>
    <row r="639" s="1" customFormat="1" ht="15.75" customHeight="1" x14ac:dyDescent="0.25"/>
    <row r="640" s="1" customFormat="1" ht="15.75" customHeight="1" x14ac:dyDescent="0.25"/>
    <row r="641" s="1" customFormat="1" ht="15.75" customHeight="1" x14ac:dyDescent="0.25"/>
    <row r="642" s="1" customFormat="1" ht="15.75" customHeight="1" x14ac:dyDescent="0.25"/>
    <row r="643" s="1" customFormat="1" ht="15.75" customHeight="1" x14ac:dyDescent="0.25"/>
    <row r="644" s="1" customFormat="1" ht="15.75" customHeight="1" x14ac:dyDescent="0.25"/>
    <row r="645" s="1" customFormat="1" ht="15.75" customHeight="1" x14ac:dyDescent="0.25"/>
    <row r="646" s="1" customFormat="1" ht="15.75" customHeight="1" x14ac:dyDescent="0.25"/>
    <row r="647" s="1" customFormat="1" ht="15.75" customHeight="1" x14ac:dyDescent="0.25"/>
    <row r="648" s="1" customFormat="1" ht="15.75" customHeight="1" x14ac:dyDescent="0.25"/>
    <row r="649" s="1" customFormat="1" ht="15.75" customHeight="1" x14ac:dyDescent="0.25"/>
    <row r="650" s="1" customFormat="1" ht="15.75" customHeight="1" x14ac:dyDescent="0.25"/>
    <row r="651" s="1" customFormat="1" ht="15.75" customHeight="1" x14ac:dyDescent="0.25"/>
    <row r="652" s="1" customFormat="1" ht="15.75" customHeight="1" x14ac:dyDescent="0.25"/>
    <row r="653" s="1" customFormat="1" ht="15.75" customHeight="1" x14ac:dyDescent="0.25"/>
    <row r="654" s="1" customFormat="1" ht="15.75" customHeight="1" x14ac:dyDescent="0.25"/>
    <row r="655" s="1" customFormat="1" ht="15.75" customHeight="1" x14ac:dyDescent="0.25"/>
    <row r="656" s="1" customFormat="1" ht="15.75" customHeight="1" x14ac:dyDescent="0.25"/>
    <row r="657" s="1" customFormat="1" ht="15.75" customHeight="1" x14ac:dyDescent="0.25"/>
    <row r="658" s="1" customFormat="1" ht="15.75" customHeight="1" x14ac:dyDescent="0.25"/>
    <row r="659" s="1" customFormat="1" ht="15.75" customHeight="1" x14ac:dyDescent="0.25"/>
    <row r="660" s="1" customFormat="1" ht="15.75" customHeight="1" x14ac:dyDescent="0.25"/>
    <row r="661" s="1" customFormat="1" ht="15.75" customHeight="1" x14ac:dyDescent="0.25"/>
    <row r="662" s="1" customFormat="1" ht="15.75" customHeight="1" x14ac:dyDescent="0.25"/>
    <row r="663" s="1" customFormat="1" ht="15.75" customHeight="1" x14ac:dyDescent="0.25"/>
    <row r="664" s="1" customFormat="1" ht="15.75" customHeight="1" x14ac:dyDescent="0.25"/>
    <row r="665" s="1" customFormat="1" ht="15.75" customHeight="1" x14ac:dyDescent="0.25"/>
    <row r="666" s="1" customFormat="1" ht="15.75" customHeight="1" x14ac:dyDescent="0.25"/>
    <row r="667" s="1" customFormat="1" ht="15.75" customHeight="1" x14ac:dyDescent="0.25"/>
    <row r="668" s="1" customFormat="1" ht="15.75" customHeight="1" x14ac:dyDescent="0.25"/>
    <row r="669" s="1" customFormat="1" ht="15.75" customHeight="1" x14ac:dyDescent="0.25"/>
    <row r="670" s="1" customFormat="1" ht="15.75" customHeight="1" x14ac:dyDescent="0.25"/>
    <row r="671" s="1" customFormat="1" ht="15.75" customHeight="1" x14ac:dyDescent="0.25"/>
    <row r="672" s="1" customFormat="1" ht="15.75" customHeight="1" x14ac:dyDescent="0.25"/>
    <row r="673" s="1" customFormat="1" ht="15.75" customHeight="1" x14ac:dyDescent="0.25"/>
    <row r="674" s="1" customFormat="1" ht="15.75" customHeight="1" x14ac:dyDescent="0.25"/>
    <row r="675" s="1" customFormat="1" ht="15.75" customHeight="1" x14ac:dyDescent="0.25"/>
    <row r="676" s="1" customFormat="1" ht="15.75" customHeight="1" x14ac:dyDescent="0.25"/>
    <row r="677" s="1" customFormat="1" ht="15.75" customHeight="1" x14ac:dyDescent="0.25"/>
    <row r="678" s="1" customFormat="1" ht="15.75" customHeight="1" x14ac:dyDescent="0.25"/>
    <row r="679" s="1" customFormat="1" ht="15.75" customHeight="1" x14ac:dyDescent="0.25"/>
    <row r="680" s="1" customFormat="1" ht="15.75" customHeight="1" x14ac:dyDescent="0.25"/>
    <row r="681" s="1" customFormat="1" ht="15.75" customHeight="1" x14ac:dyDescent="0.25"/>
    <row r="682" s="1" customFormat="1" ht="15.75" customHeight="1" x14ac:dyDescent="0.25"/>
    <row r="683" s="1" customFormat="1" ht="15.75" customHeight="1" x14ac:dyDescent="0.25"/>
    <row r="684" s="1" customFormat="1" ht="15.75" customHeight="1" x14ac:dyDescent="0.25"/>
    <row r="685" s="1" customFormat="1" ht="15.75" customHeight="1" x14ac:dyDescent="0.25"/>
    <row r="686" s="1" customFormat="1" ht="15.75" customHeight="1" x14ac:dyDescent="0.25"/>
    <row r="687" s="1" customFormat="1" ht="15.75" customHeight="1" x14ac:dyDescent="0.25"/>
    <row r="688" s="1" customFormat="1" ht="15.75" customHeight="1" x14ac:dyDescent="0.25"/>
    <row r="689" s="1" customFormat="1" ht="15.75" customHeight="1" x14ac:dyDescent="0.25"/>
    <row r="690" s="1" customFormat="1" ht="15.75" customHeight="1" x14ac:dyDescent="0.25"/>
    <row r="691" s="1" customFormat="1" ht="15.75" customHeight="1" x14ac:dyDescent="0.25"/>
    <row r="692" s="1" customFormat="1" ht="15.75" customHeight="1" x14ac:dyDescent="0.25"/>
    <row r="693" s="1" customFormat="1" ht="15.75" customHeight="1" x14ac:dyDescent="0.25"/>
    <row r="694" s="1" customFormat="1" ht="15.75" customHeight="1" x14ac:dyDescent="0.25"/>
    <row r="695" s="1" customFormat="1" ht="15.75" customHeight="1" x14ac:dyDescent="0.25"/>
    <row r="696" s="1" customFormat="1" ht="15.75" customHeight="1" x14ac:dyDescent="0.25"/>
    <row r="697" s="1" customFormat="1" ht="15.75" customHeight="1" x14ac:dyDescent="0.25"/>
    <row r="698" s="1" customFormat="1" ht="15.75" customHeight="1" x14ac:dyDescent="0.25"/>
    <row r="699" s="1" customFormat="1" ht="15.75" customHeight="1" x14ac:dyDescent="0.25"/>
    <row r="700" s="1" customFormat="1" ht="15.75" customHeight="1" x14ac:dyDescent="0.25"/>
    <row r="701" s="1" customFormat="1" ht="15.75" customHeight="1" x14ac:dyDescent="0.25"/>
    <row r="702" s="1" customFormat="1" ht="15.75" customHeight="1" x14ac:dyDescent="0.25"/>
    <row r="703" s="1" customFormat="1" ht="15.75" customHeight="1" x14ac:dyDescent="0.25"/>
    <row r="704" s="1" customFormat="1" ht="15.75" customHeight="1" x14ac:dyDescent="0.25"/>
    <row r="705" s="1" customFormat="1" ht="15.75" customHeight="1" x14ac:dyDescent="0.25"/>
    <row r="706" s="1" customFormat="1" ht="15.75" customHeight="1" x14ac:dyDescent="0.25"/>
    <row r="707" s="1" customFormat="1" ht="15.75" customHeight="1" x14ac:dyDescent="0.25"/>
    <row r="708" s="1" customFormat="1" ht="15.75" customHeight="1" x14ac:dyDescent="0.25"/>
    <row r="709" s="1" customFormat="1" ht="15.75" customHeight="1" x14ac:dyDescent="0.25"/>
    <row r="710" s="1" customFormat="1" ht="15.75" customHeight="1" x14ac:dyDescent="0.25"/>
    <row r="711" s="1" customFormat="1" ht="15.75" customHeight="1" x14ac:dyDescent="0.25"/>
    <row r="712" s="1" customFormat="1" ht="15.75" customHeight="1" x14ac:dyDescent="0.25"/>
    <row r="713" s="1" customFormat="1" ht="15.75" customHeight="1" x14ac:dyDescent="0.25"/>
    <row r="714" s="1" customFormat="1" ht="15.75" customHeight="1" x14ac:dyDescent="0.25"/>
    <row r="715" s="1" customFormat="1" ht="15.75" customHeight="1" x14ac:dyDescent="0.25"/>
    <row r="716" s="1" customFormat="1" ht="15.75" customHeight="1" x14ac:dyDescent="0.25"/>
    <row r="717" s="1" customFormat="1" ht="15.75" customHeight="1" x14ac:dyDescent="0.25"/>
    <row r="718" s="1" customFormat="1" ht="15.75" customHeight="1" x14ac:dyDescent="0.25"/>
    <row r="719" s="1" customFormat="1" ht="15.75" customHeight="1" x14ac:dyDescent="0.25"/>
    <row r="720" s="1" customFormat="1" ht="15.75" customHeight="1" x14ac:dyDescent="0.25"/>
    <row r="721" s="1" customFormat="1" ht="15.75" customHeight="1" x14ac:dyDescent="0.25"/>
    <row r="722" s="1" customFormat="1" ht="15.75" customHeight="1" x14ac:dyDescent="0.25"/>
    <row r="723" s="1" customFormat="1" ht="15.75" customHeight="1" x14ac:dyDescent="0.25"/>
    <row r="724" s="1" customFormat="1" ht="15.75" customHeight="1" x14ac:dyDescent="0.25"/>
    <row r="725" s="1" customFormat="1" ht="15.75" customHeight="1" x14ac:dyDescent="0.25"/>
    <row r="726" s="1" customFormat="1" ht="15.75" customHeight="1" x14ac:dyDescent="0.25"/>
    <row r="727" s="1" customFormat="1" ht="15.75" customHeight="1" x14ac:dyDescent="0.25"/>
    <row r="728" s="1" customFormat="1" ht="15.75" customHeight="1" x14ac:dyDescent="0.25"/>
    <row r="729" s="1" customFormat="1" ht="15.75" customHeight="1" x14ac:dyDescent="0.25"/>
    <row r="730" s="1" customFormat="1" ht="15.75" customHeight="1" x14ac:dyDescent="0.25"/>
    <row r="731" s="1" customFormat="1" ht="15.75" customHeight="1" x14ac:dyDescent="0.25"/>
    <row r="732" s="1" customFormat="1" ht="15.75" customHeight="1" x14ac:dyDescent="0.25"/>
    <row r="733" s="1" customFormat="1" ht="15.75" customHeight="1" x14ac:dyDescent="0.25"/>
    <row r="734" s="1" customFormat="1" ht="15.75" customHeight="1" x14ac:dyDescent="0.25"/>
    <row r="735" s="1" customFormat="1" ht="15.75" customHeight="1" x14ac:dyDescent="0.25"/>
    <row r="736" s="1" customFormat="1" ht="15.75" customHeight="1" x14ac:dyDescent="0.25"/>
    <row r="737" s="1" customFormat="1" ht="15.75" customHeight="1" x14ac:dyDescent="0.25"/>
    <row r="738" s="1" customFormat="1" ht="15.75" customHeight="1" x14ac:dyDescent="0.25"/>
    <row r="739" s="1" customFormat="1" ht="15.75" customHeight="1" x14ac:dyDescent="0.25"/>
    <row r="740" s="1" customFormat="1" ht="15.75" customHeight="1" x14ac:dyDescent="0.25"/>
    <row r="741" s="1" customFormat="1" ht="15.75" customHeight="1" x14ac:dyDescent="0.25"/>
    <row r="742" s="1" customFormat="1" ht="15.75" customHeight="1" x14ac:dyDescent="0.25"/>
    <row r="743" s="1" customFormat="1" ht="15.75" customHeight="1" x14ac:dyDescent="0.25"/>
    <row r="744" s="1" customFormat="1" ht="15.75" customHeight="1" x14ac:dyDescent="0.25"/>
    <row r="745" s="1" customFormat="1" ht="15.75" customHeight="1" x14ac:dyDescent="0.25"/>
    <row r="746" s="1" customFormat="1" ht="15.75" customHeight="1" x14ac:dyDescent="0.25"/>
    <row r="747" s="1" customFormat="1" ht="15.75" customHeight="1" x14ac:dyDescent="0.25"/>
    <row r="748" s="1" customFormat="1" ht="15.75" customHeight="1" x14ac:dyDescent="0.25"/>
    <row r="749" s="1" customFormat="1" ht="15.75" customHeight="1" x14ac:dyDescent="0.25"/>
    <row r="750" s="1" customFormat="1" ht="15.75" customHeight="1" x14ac:dyDescent="0.25"/>
    <row r="751" s="1" customFormat="1" ht="15.75" customHeight="1" x14ac:dyDescent="0.25"/>
    <row r="752" s="1" customFormat="1" ht="15.75" customHeight="1" x14ac:dyDescent="0.25"/>
    <row r="753" s="1" customFormat="1" ht="15.75" customHeight="1" x14ac:dyDescent="0.25"/>
    <row r="754" s="1" customFormat="1" ht="15.75" customHeight="1" x14ac:dyDescent="0.25"/>
    <row r="755" s="1" customFormat="1" ht="15.75" customHeight="1" x14ac:dyDescent="0.25"/>
    <row r="756" s="1" customFormat="1" ht="15.75" customHeight="1" x14ac:dyDescent="0.25"/>
    <row r="757" s="1" customFormat="1" ht="15.75" customHeight="1" x14ac:dyDescent="0.25"/>
    <row r="758" s="1" customFormat="1" ht="15.75" customHeight="1" x14ac:dyDescent="0.25"/>
    <row r="759" s="1" customFormat="1" ht="15.75" customHeight="1" x14ac:dyDescent="0.25"/>
    <row r="760" s="1" customFormat="1" ht="15.75" customHeight="1" x14ac:dyDescent="0.25"/>
    <row r="761" s="1" customFormat="1" ht="15.75" customHeight="1" x14ac:dyDescent="0.25"/>
    <row r="762" s="1" customFormat="1" ht="15.75" customHeight="1" x14ac:dyDescent="0.25"/>
    <row r="763" s="1" customFormat="1" ht="15.75" customHeight="1" x14ac:dyDescent="0.25"/>
    <row r="764" s="1" customFormat="1" ht="15.75" customHeight="1" x14ac:dyDescent="0.25"/>
    <row r="765" s="1" customFormat="1" ht="15.75" customHeight="1" x14ac:dyDescent="0.25"/>
    <row r="766" s="1" customFormat="1" ht="15.75" customHeight="1" x14ac:dyDescent="0.25"/>
    <row r="767" s="1" customFormat="1" ht="15.75" customHeight="1" x14ac:dyDescent="0.25"/>
    <row r="768" s="1" customFormat="1" ht="15.75" customHeight="1" x14ac:dyDescent="0.25"/>
    <row r="769" s="1" customFormat="1" ht="15.75" customHeight="1" x14ac:dyDescent="0.25"/>
    <row r="770" s="1" customFormat="1" ht="15.75" customHeight="1" x14ac:dyDescent="0.25"/>
    <row r="771" s="1" customFormat="1" ht="15.75" customHeight="1" x14ac:dyDescent="0.25"/>
    <row r="772" s="1" customFormat="1" ht="15.75" customHeight="1" x14ac:dyDescent="0.25"/>
    <row r="773" s="1" customFormat="1" ht="15.75" customHeight="1" x14ac:dyDescent="0.25"/>
    <row r="774" s="1" customFormat="1" ht="15.75" customHeight="1" x14ac:dyDescent="0.25"/>
    <row r="775" s="1" customFormat="1" ht="15.75" customHeight="1" x14ac:dyDescent="0.25"/>
    <row r="776" s="1" customFormat="1" ht="15.75" customHeight="1" x14ac:dyDescent="0.25"/>
    <row r="777" s="1" customFormat="1" ht="15.75" customHeight="1" x14ac:dyDescent="0.25"/>
    <row r="778" s="1" customFormat="1" ht="15.75" customHeight="1" x14ac:dyDescent="0.25"/>
    <row r="779" s="1" customFormat="1" ht="15.75" customHeight="1" x14ac:dyDescent="0.25"/>
    <row r="780" s="1" customFormat="1" ht="15.75" customHeight="1" x14ac:dyDescent="0.25"/>
    <row r="781" s="1" customFormat="1" ht="15.75" customHeight="1" x14ac:dyDescent="0.25"/>
    <row r="782" s="1" customFormat="1" ht="15.75" customHeight="1" x14ac:dyDescent="0.25"/>
    <row r="783" s="1" customFormat="1" ht="15.75" customHeight="1" x14ac:dyDescent="0.25"/>
    <row r="784" s="1" customFormat="1" ht="15.75" customHeight="1" x14ac:dyDescent="0.25"/>
    <row r="785" s="1" customFormat="1" ht="15.75" customHeight="1" x14ac:dyDescent="0.25"/>
    <row r="786" s="1" customFormat="1" ht="15.75" customHeight="1" x14ac:dyDescent="0.25"/>
    <row r="787" s="1" customFormat="1" ht="15.75" customHeight="1" x14ac:dyDescent="0.25"/>
    <row r="788" s="1" customFormat="1" ht="15.75" customHeight="1" x14ac:dyDescent="0.25"/>
    <row r="789" s="1" customFormat="1" ht="15.75" customHeight="1" x14ac:dyDescent="0.25"/>
    <row r="790" s="1" customFormat="1" ht="15.75" customHeight="1" x14ac:dyDescent="0.25"/>
    <row r="791" s="1" customFormat="1" ht="15.75" customHeight="1" x14ac:dyDescent="0.25"/>
    <row r="792" s="1" customFormat="1" ht="15.75" customHeight="1" x14ac:dyDescent="0.25"/>
    <row r="793" s="1" customFormat="1" ht="15.75" customHeight="1" x14ac:dyDescent="0.25"/>
    <row r="794" s="1" customFormat="1" ht="15.75" customHeight="1" x14ac:dyDescent="0.25"/>
    <row r="795" s="1" customFormat="1" ht="15.75" customHeight="1" x14ac:dyDescent="0.25"/>
    <row r="796" s="1" customFormat="1" ht="15.75" customHeight="1" x14ac:dyDescent="0.25"/>
    <row r="797" s="1" customFormat="1" ht="15.75" customHeight="1" x14ac:dyDescent="0.25"/>
    <row r="798" s="1" customFormat="1" ht="15.75" customHeight="1" x14ac:dyDescent="0.25"/>
    <row r="799" s="1" customFormat="1" ht="15.75" customHeight="1" x14ac:dyDescent="0.25"/>
    <row r="800" s="1" customFormat="1" ht="15.75" customHeight="1" x14ac:dyDescent="0.25"/>
    <row r="801" s="1" customFormat="1" ht="15.75" customHeight="1" x14ac:dyDescent="0.25"/>
    <row r="802" s="1" customFormat="1" ht="15.75" customHeight="1" x14ac:dyDescent="0.25"/>
    <row r="803" s="1" customFormat="1" ht="15.75" customHeight="1" x14ac:dyDescent="0.25"/>
    <row r="804" s="1" customFormat="1" ht="15.75" customHeight="1" x14ac:dyDescent="0.25"/>
    <row r="805" s="1" customFormat="1" ht="15.75" customHeight="1" x14ac:dyDescent="0.25"/>
    <row r="806" s="1" customFormat="1" ht="15.75" customHeight="1" x14ac:dyDescent="0.25"/>
    <row r="807" s="1" customFormat="1" ht="15.75" customHeight="1" x14ac:dyDescent="0.25"/>
    <row r="808" s="1" customFormat="1" ht="15.75" customHeight="1" x14ac:dyDescent="0.25"/>
    <row r="809" s="1" customFormat="1" ht="15.75" customHeight="1" x14ac:dyDescent="0.25"/>
    <row r="810" s="1" customFormat="1" ht="15.75" customHeight="1" x14ac:dyDescent="0.25"/>
    <row r="811" s="1" customFormat="1" ht="15.75" customHeight="1" x14ac:dyDescent="0.25"/>
    <row r="812" s="1" customFormat="1" ht="15.75" customHeight="1" x14ac:dyDescent="0.25"/>
    <row r="813" s="1" customFormat="1" ht="15.75" customHeight="1" x14ac:dyDescent="0.25"/>
    <row r="814" s="1" customFormat="1" ht="15.75" customHeight="1" x14ac:dyDescent="0.25"/>
    <row r="815" s="1" customFormat="1" ht="15.75" customHeight="1" x14ac:dyDescent="0.25"/>
    <row r="816" s="1" customFormat="1" ht="15.75" customHeight="1" x14ac:dyDescent="0.25"/>
    <row r="817" s="1" customFormat="1" ht="15.75" customHeight="1" x14ac:dyDescent="0.25"/>
    <row r="818" s="1" customFormat="1" ht="15.75" customHeight="1" x14ac:dyDescent="0.25"/>
    <row r="819" s="1" customFormat="1" ht="15.75" customHeight="1" x14ac:dyDescent="0.25"/>
    <row r="820" s="1" customFormat="1" ht="15.75" customHeight="1" x14ac:dyDescent="0.25"/>
    <row r="821" s="1" customFormat="1" ht="15.75" customHeight="1" x14ac:dyDescent="0.25"/>
    <row r="822" s="1" customFormat="1" ht="15.75" customHeight="1" x14ac:dyDescent="0.25"/>
    <row r="823" s="1" customFormat="1" ht="15.75" customHeight="1" x14ac:dyDescent="0.25"/>
    <row r="824" s="1" customFormat="1" ht="15.75" customHeight="1" x14ac:dyDescent="0.25"/>
    <row r="825" s="1" customFormat="1" ht="15.75" customHeight="1" x14ac:dyDescent="0.25"/>
    <row r="826" s="1" customFormat="1" ht="15.75" customHeight="1" x14ac:dyDescent="0.25"/>
    <row r="827" s="1" customFormat="1" ht="15.75" customHeight="1" x14ac:dyDescent="0.25"/>
    <row r="828" s="1" customFormat="1" ht="15.75" customHeight="1" x14ac:dyDescent="0.25"/>
    <row r="829" s="1" customFormat="1" ht="15.75" customHeight="1" x14ac:dyDescent="0.25"/>
    <row r="830" s="1" customFormat="1" ht="15.75" customHeight="1" x14ac:dyDescent="0.25"/>
    <row r="831" s="1" customFormat="1" ht="15.75" customHeight="1" x14ac:dyDescent="0.25"/>
    <row r="832" s="1" customFormat="1" ht="15.75" customHeight="1" x14ac:dyDescent="0.25"/>
    <row r="833" s="1" customFormat="1" ht="15.75" customHeight="1" x14ac:dyDescent="0.25"/>
    <row r="834" s="1" customFormat="1" ht="15.75" customHeight="1" x14ac:dyDescent="0.25"/>
    <row r="835" s="1" customFormat="1" ht="15.75" customHeight="1" x14ac:dyDescent="0.25"/>
    <row r="836" s="1" customFormat="1" ht="15.75" customHeight="1" x14ac:dyDescent="0.25"/>
    <row r="837" s="1" customFormat="1" ht="15.75" customHeight="1" x14ac:dyDescent="0.25"/>
    <row r="838" s="1" customFormat="1" ht="15.75" customHeight="1" x14ac:dyDescent="0.25"/>
    <row r="839" s="1" customFormat="1" ht="15.75" customHeight="1" x14ac:dyDescent="0.25"/>
    <row r="840" s="1" customFormat="1" ht="15.75" customHeight="1" x14ac:dyDescent="0.25"/>
    <row r="841" s="1" customFormat="1" ht="15.75" customHeight="1" x14ac:dyDescent="0.25"/>
    <row r="842" s="1" customFormat="1" ht="15.75" customHeight="1" x14ac:dyDescent="0.25"/>
    <row r="843" s="1" customFormat="1" ht="15.75" customHeight="1" x14ac:dyDescent="0.25"/>
    <row r="844" s="1" customFormat="1" ht="15.75" customHeight="1" x14ac:dyDescent="0.25"/>
    <row r="845" s="1" customFormat="1" ht="15.75" customHeight="1" x14ac:dyDescent="0.25"/>
    <row r="846" s="1" customFormat="1" ht="15.75" customHeight="1" x14ac:dyDescent="0.25"/>
    <row r="847" s="1" customFormat="1" ht="15.75" customHeight="1" x14ac:dyDescent="0.25"/>
    <row r="848" s="1" customFormat="1" ht="15.75" customHeight="1" x14ac:dyDescent="0.25"/>
    <row r="849" s="1" customFormat="1" ht="15.75" customHeight="1" x14ac:dyDescent="0.25"/>
    <row r="850" s="1" customFormat="1" ht="15.75" customHeight="1" x14ac:dyDescent="0.25"/>
    <row r="851" s="1" customFormat="1" ht="15.75" customHeight="1" x14ac:dyDescent="0.25"/>
    <row r="852" s="1" customFormat="1" ht="15.75" customHeight="1" x14ac:dyDescent="0.25"/>
    <row r="853" s="1" customFormat="1" ht="15.75" customHeight="1" x14ac:dyDescent="0.25"/>
    <row r="854" s="1" customFormat="1" ht="15.75" customHeight="1" x14ac:dyDescent="0.25"/>
    <row r="855" s="1" customFormat="1" ht="15.75" customHeight="1" x14ac:dyDescent="0.25"/>
    <row r="856" s="1" customFormat="1" ht="15.75" customHeight="1" x14ac:dyDescent="0.25"/>
    <row r="857" s="1" customFormat="1" ht="15.75" customHeight="1" x14ac:dyDescent="0.25"/>
    <row r="858" s="1" customFormat="1" ht="15.75" customHeight="1" x14ac:dyDescent="0.25"/>
    <row r="859" s="1" customFormat="1" ht="15.75" customHeight="1" x14ac:dyDescent="0.25"/>
    <row r="860" s="1" customFormat="1" ht="15.75" customHeight="1" x14ac:dyDescent="0.25"/>
    <row r="861" s="1" customFormat="1" ht="15.75" customHeight="1" x14ac:dyDescent="0.25"/>
    <row r="862" s="1" customFormat="1" ht="15.75" customHeight="1" x14ac:dyDescent="0.25"/>
    <row r="863" s="1" customFormat="1" ht="15.75" customHeight="1" x14ac:dyDescent="0.25"/>
    <row r="864" s="1" customFormat="1" ht="15.75" customHeight="1" x14ac:dyDescent="0.25"/>
    <row r="865" s="1" customFormat="1" ht="15.75" customHeight="1" x14ac:dyDescent="0.25"/>
    <row r="866" s="1" customFormat="1" ht="15.75" customHeight="1" x14ac:dyDescent="0.25"/>
    <row r="867" s="1" customFormat="1" ht="15.75" customHeight="1" x14ac:dyDescent="0.25"/>
    <row r="868" s="1" customFormat="1" ht="15.75" customHeight="1" x14ac:dyDescent="0.25"/>
    <row r="869" s="1" customFormat="1" ht="15.75" customHeight="1" x14ac:dyDescent="0.25"/>
    <row r="870" s="1" customFormat="1" ht="15.75" customHeight="1" x14ac:dyDescent="0.25"/>
    <row r="871" s="1" customFormat="1" ht="15.75" customHeight="1" x14ac:dyDescent="0.25"/>
    <row r="872" s="1" customFormat="1" ht="15.75" customHeight="1" x14ac:dyDescent="0.25"/>
    <row r="873" s="1" customFormat="1" ht="15.75" customHeight="1" x14ac:dyDescent="0.25"/>
    <row r="874" s="1" customFormat="1" ht="15.75" customHeight="1" x14ac:dyDescent="0.25"/>
    <row r="875" s="1" customFormat="1" ht="15.75" customHeight="1" x14ac:dyDescent="0.25"/>
    <row r="876" s="1" customFormat="1" ht="15.75" customHeight="1" x14ac:dyDescent="0.25"/>
    <row r="877" s="1" customFormat="1" ht="15.75" customHeight="1" x14ac:dyDescent="0.25"/>
    <row r="878" s="1" customFormat="1" ht="15.75" customHeight="1" x14ac:dyDescent="0.25"/>
    <row r="879" s="1" customFormat="1" ht="15.75" customHeight="1" x14ac:dyDescent="0.25"/>
    <row r="880" s="1" customFormat="1" ht="15.75" customHeight="1" x14ac:dyDescent="0.25"/>
    <row r="881" s="1" customFormat="1" ht="15.75" customHeight="1" x14ac:dyDescent="0.25"/>
    <row r="882" s="1" customFormat="1" ht="15.75" customHeight="1" x14ac:dyDescent="0.25"/>
    <row r="883" s="1" customFormat="1" ht="15.75" customHeight="1" x14ac:dyDescent="0.25"/>
    <row r="884" s="1" customFormat="1" ht="15.75" customHeight="1" x14ac:dyDescent="0.25"/>
    <row r="885" s="1" customFormat="1" ht="15.75" customHeight="1" x14ac:dyDescent="0.25"/>
    <row r="886" s="1" customFormat="1" ht="15.75" customHeight="1" x14ac:dyDescent="0.25"/>
    <row r="887" s="1" customFormat="1" ht="15.75" customHeight="1" x14ac:dyDescent="0.25"/>
    <row r="888" s="1" customFormat="1" ht="15.75" customHeight="1" x14ac:dyDescent="0.25"/>
    <row r="889" s="1" customFormat="1" ht="15.75" customHeight="1" x14ac:dyDescent="0.25"/>
    <row r="890" s="1" customFormat="1" ht="15.75" customHeight="1" x14ac:dyDescent="0.25"/>
    <row r="891" s="1" customFormat="1" ht="15.75" customHeight="1" x14ac:dyDescent="0.25"/>
    <row r="892" s="1" customFormat="1" ht="15.75" customHeight="1" x14ac:dyDescent="0.25"/>
    <row r="893" s="1" customFormat="1" ht="15.75" customHeight="1" x14ac:dyDescent="0.25"/>
    <row r="894" s="1" customFormat="1" ht="15.75" customHeight="1" x14ac:dyDescent="0.25"/>
    <row r="895" s="1" customFormat="1" ht="15.75" customHeight="1" x14ac:dyDescent="0.25"/>
    <row r="896" s="1" customFormat="1" ht="15.75" customHeight="1" x14ac:dyDescent="0.25"/>
    <row r="897" s="1" customFormat="1" ht="15.75" customHeight="1" x14ac:dyDescent="0.25"/>
    <row r="898" s="1" customFormat="1" ht="15.75" customHeight="1" x14ac:dyDescent="0.25"/>
    <row r="899" s="1" customFormat="1" ht="15.75" customHeight="1" x14ac:dyDescent="0.25"/>
    <row r="900" s="1" customFormat="1" ht="15.75" customHeight="1" x14ac:dyDescent="0.25"/>
    <row r="901" s="1" customFormat="1" ht="15.75" customHeight="1" x14ac:dyDescent="0.25"/>
    <row r="902" s="1" customFormat="1" ht="15.75" customHeight="1" x14ac:dyDescent="0.25"/>
    <row r="903" s="1" customFormat="1" ht="15.75" customHeight="1" x14ac:dyDescent="0.25"/>
    <row r="904" s="1" customFormat="1" ht="15.75" customHeight="1" x14ac:dyDescent="0.25"/>
    <row r="905" s="1" customFormat="1" ht="15.75" customHeight="1" x14ac:dyDescent="0.25"/>
    <row r="906" s="1" customFormat="1" ht="15.75" customHeight="1" x14ac:dyDescent="0.25"/>
    <row r="907" s="1" customFormat="1" ht="15.75" customHeight="1" x14ac:dyDescent="0.25"/>
    <row r="908" s="1" customFormat="1" ht="15.75" customHeight="1" x14ac:dyDescent="0.25"/>
    <row r="909" s="1" customFormat="1" ht="15.75" customHeight="1" x14ac:dyDescent="0.25"/>
    <row r="910" s="1" customFormat="1" ht="15.75" customHeight="1" x14ac:dyDescent="0.25"/>
    <row r="911" s="1" customFormat="1" ht="15.75" customHeight="1" x14ac:dyDescent="0.25"/>
    <row r="912" s="1" customFormat="1" ht="15.75" customHeight="1" x14ac:dyDescent="0.25"/>
    <row r="913" s="1" customFormat="1" ht="15.75" customHeight="1" x14ac:dyDescent="0.25"/>
    <row r="914" s="1" customFormat="1" ht="15.75" customHeight="1" x14ac:dyDescent="0.25"/>
    <row r="915" s="1" customFormat="1" ht="15.75" customHeight="1" x14ac:dyDescent="0.25"/>
    <row r="916" s="1" customFormat="1" ht="15.75" customHeight="1" x14ac:dyDescent="0.25"/>
    <row r="917" s="1" customFormat="1" ht="15.75" customHeight="1" x14ac:dyDescent="0.25"/>
    <row r="918" s="1" customFormat="1" ht="15.75" customHeight="1" x14ac:dyDescent="0.25"/>
    <row r="919" s="1" customFormat="1" ht="15.75" customHeight="1" x14ac:dyDescent="0.25"/>
    <row r="920" s="1" customFormat="1" ht="15.75" customHeight="1" x14ac:dyDescent="0.25"/>
    <row r="921" s="1" customFormat="1" ht="15.75" customHeight="1" x14ac:dyDescent="0.25"/>
    <row r="922" s="1" customFormat="1" ht="15.75" customHeight="1" x14ac:dyDescent="0.25"/>
    <row r="923" s="1" customFormat="1" ht="15.75" customHeight="1" x14ac:dyDescent="0.25"/>
    <row r="924" s="1" customFormat="1" ht="15.75" customHeight="1" x14ac:dyDescent="0.25"/>
    <row r="925" s="1" customFormat="1" ht="15.75" customHeight="1" x14ac:dyDescent="0.25"/>
    <row r="926" s="1" customFormat="1" ht="15.75" customHeight="1" x14ac:dyDescent="0.25"/>
    <row r="927" s="1" customFormat="1" ht="15.75" customHeight="1" x14ac:dyDescent="0.25"/>
    <row r="928" s="1" customFormat="1" ht="15.75" customHeight="1" x14ac:dyDescent="0.25"/>
    <row r="929" s="1" customFormat="1" ht="15.75" customHeight="1" x14ac:dyDescent="0.25"/>
    <row r="930" s="1" customFormat="1" ht="15.75" customHeight="1" x14ac:dyDescent="0.25"/>
    <row r="931" s="1" customFormat="1" ht="15.75" customHeight="1" x14ac:dyDescent="0.25"/>
    <row r="932" s="1" customFormat="1" ht="15.75" customHeight="1" x14ac:dyDescent="0.25"/>
    <row r="933" s="1" customFormat="1" ht="15.75" customHeight="1" x14ac:dyDescent="0.25"/>
    <row r="934" s="1" customFormat="1" ht="15.75" customHeight="1" x14ac:dyDescent="0.25"/>
    <row r="935" s="1" customFormat="1" ht="15.75" customHeight="1" x14ac:dyDescent="0.25"/>
    <row r="936" s="1" customFormat="1" ht="15.75" customHeight="1" x14ac:dyDescent="0.25"/>
    <row r="937" s="1" customFormat="1" ht="15.75" customHeight="1" x14ac:dyDescent="0.25"/>
    <row r="938" s="1" customFormat="1" ht="15.75" customHeight="1" x14ac:dyDescent="0.25"/>
    <row r="939" s="1" customFormat="1" ht="15.75" customHeight="1" x14ac:dyDescent="0.25"/>
    <row r="940" s="1" customFormat="1" ht="15.75" customHeight="1" x14ac:dyDescent="0.25"/>
    <row r="941" s="1" customFormat="1" ht="15.75" customHeight="1" x14ac:dyDescent="0.25"/>
    <row r="942" s="1" customFormat="1" ht="15.75" customHeight="1" x14ac:dyDescent="0.25"/>
    <row r="943" s="1" customFormat="1" ht="15.75" customHeight="1" x14ac:dyDescent="0.25"/>
    <row r="944" s="1" customFormat="1" ht="15.75" customHeight="1" x14ac:dyDescent="0.25"/>
    <row r="945" s="1" customFormat="1" ht="15.75" customHeight="1" x14ac:dyDescent="0.25"/>
    <row r="946" s="1" customFormat="1" ht="15.75" customHeight="1" x14ac:dyDescent="0.25"/>
    <row r="947" s="1" customFormat="1" ht="15.75" customHeight="1" x14ac:dyDescent="0.25"/>
    <row r="948" s="1" customFormat="1" ht="15.75" customHeight="1" x14ac:dyDescent="0.25"/>
    <row r="949" s="1" customFormat="1" ht="15.75" customHeight="1" x14ac:dyDescent="0.25"/>
    <row r="950" s="1" customFormat="1" ht="15.75" customHeight="1" x14ac:dyDescent="0.25"/>
    <row r="951" s="1" customFormat="1" ht="15.75" customHeight="1" x14ac:dyDescent="0.25"/>
    <row r="952" s="1" customFormat="1" ht="15.75" customHeight="1" x14ac:dyDescent="0.25"/>
    <row r="953" s="1" customFormat="1" ht="15.75" customHeight="1" x14ac:dyDescent="0.25"/>
    <row r="954" s="1" customFormat="1" ht="15.75" customHeight="1" x14ac:dyDescent="0.25"/>
    <row r="955" s="1" customFormat="1" ht="15.75" customHeight="1" x14ac:dyDescent="0.25"/>
    <row r="956" s="1" customFormat="1" ht="15.75" customHeight="1" x14ac:dyDescent="0.25"/>
    <row r="957" s="1" customFormat="1" ht="15.75" customHeight="1" x14ac:dyDescent="0.25"/>
    <row r="958" s="1" customFormat="1" ht="15.75" customHeight="1" x14ac:dyDescent="0.25"/>
    <row r="959" s="1" customFormat="1" ht="15.75" customHeight="1" x14ac:dyDescent="0.25"/>
    <row r="960" s="1" customFormat="1" ht="15.75" customHeight="1" x14ac:dyDescent="0.25"/>
    <row r="961" s="1" customFormat="1" ht="15.75" customHeight="1" x14ac:dyDescent="0.25"/>
    <row r="962" s="1" customFormat="1" ht="15.75" customHeight="1" x14ac:dyDescent="0.25"/>
    <row r="963" s="1" customFormat="1" ht="15.75" customHeight="1" x14ac:dyDescent="0.25"/>
    <row r="964" s="1" customFormat="1" ht="15.75" customHeight="1" x14ac:dyDescent="0.25"/>
    <row r="965" s="1" customFormat="1" ht="15.75" customHeight="1" x14ac:dyDescent="0.25"/>
    <row r="966" s="1" customFormat="1" ht="15.75" customHeight="1" x14ac:dyDescent="0.25"/>
    <row r="967" s="1" customFormat="1" ht="15.75" customHeight="1" x14ac:dyDescent="0.25"/>
    <row r="968" s="1" customFormat="1" ht="15.75" customHeight="1" x14ac:dyDescent="0.25"/>
    <row r="969" s="1" customFormat="1" ht="15.75" customHeight="1" x14ac:dyDescent="0.25"/>
    <row r="970" s="1" customFormat="1" ht="15.75" customHeight="1" x14ac:dyDescent="0.25"/>
    <row r="971" s="1" customFormat="1" ht="15.75" customHeight="1" x14ac:dyDescent="0.25"/>
    <row r="972" s="1" customFormat="1" ht="15.75" customHeight="1" x14ac:dyDescent="0.25"/>
    <row r="973" s="1" customFormat="1" ht="15.75" customHeight="1" x14ac:dyDescent="0.25"/>
    <row r="974" s="1" customFormat="1" ht="15.75" customHeight="1" x14ac:dyDescent="0.25"/>
    <row r="975" s="1" customFormat="1" ht="15.75" customHeight="1" x14ac:dyDescent="0.25"/>
    <row r="976" s="1" customFormat="1" ht="15.75" customHeight="1" x14ac:dyDescent="0.25"/>
    <row r="977" s="1" customFormat="1" ht="15.75" customHeight="1" x14ac:dyDescent="0.25"/>
    <row r="978" s="1" customFormat="1" ht="15.75" customHeight="1" x14ac:dyDescent="0.25"/>
    <row r="979" s="1" customFormat="1" ht="15.75" customHeight="1" x14ac:dyDescent="0.25"/>
    <row r="980" s="1" customFormat="1" ht="15.75" customHeight="1" x14ac:dyDescent="0.25"/>
    <row r="981" s="1" customFormat="1" ht="15.75" customHeight="1" x14ac:dyDescent="0.25"/>
    <row r="982" s="1" customFormat="1" ht="15.75" customHeight="1" x14ac:dyDescent="0.25"/>
    <row r="983" s="1" customFormat="1" ht="15.75" customHeight="1" x14ac:dyDescent="0.25"/>
    <row r="984" s="1" customFormat="1" ht="15.75" customHeight="1" x14ac:dyDescent="0.25"/>
    <row r="985" s="1" customFormat="1" ht="15.75" customHeight="1" x14ac:dyDescent="0.25"/>
    <row r="986" s="1" customFormat="1" ht="15.75" customHeight="1" x14ac:dyDescent="0.25"/>
    <row r="987" s="1" customFormat="1" ht="15.75" customHeight="1" x14ac:dyDescent="0.25"/>
    <row r="988" s="1" customFormat="1" ht="15.75" customHeight="1" x14ac:dyDescent="0.25"/>
    <row r="989" s="1" customFormat="1" ht="15.75" customHeight="1" x14ac:dyDescent="0.25"/>
    <row r="990" s="1" customFormat="1" ht="15.75" customHeight="1" x14ac:dyDescent="0.25"/>
    <row r="991" s="1" customFormat="1" ht="15.75" customHeight="1" x14ac:dyDescent="0.25"/>
    <row r="992" s="1" customFormat="1" ht="15.75" customHeight="1" x14ac:dyDescent="0.25"/>
    <row r="993" s="1" customFormat="1" ht="15.75" customHeight="1" x14ac:dyDescent="0.25"/>
    <row r="994" s="1" customFormat="1" ht="15.75" customHeight="1" x14ac:dyDescent="0.25"/>
    <row r="995" s="1" customFormat="1" ht="15.75" customHeight="1" x14ac:dyDescent="0.25"/>
    <row r="996" s="1" customFormat="1" ht="15.75" customHeight="1" x14ac:dyDescent="0.25"/>
    <row r="997" s="1" customFormat="1" ht="15.75" customHeight="1" x14ac:dyDescent="0.25"/>
    <row r="998" s="1" customFormat="1" ht="15.75" customHeight="1" x14ac:dyDescent="0.25"/>
    <row r="999" s="1" customFormat="1" ht="15.75" customHeight="1" x14ac:dyDescent="0.25"/>
    <row r="1000" s="1" customFormat="1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1000"/>
  <sheetViews>
    <sheetView showGridLines="0" zoomScale="62" workbookViewId="0">
      <selection activeCell="J23" sqref="J23"/>
    </sheetView>
  </sheetViews>
  <sheetFormatPr defaultColWidth="14.44140625" defaultRowHeight="15" customHeight="1" x14ac:dyDescent="0.25"/>
  <cols>
    <col min="1" max="1" width="8.88671875" style="1" customWidth="1"/>
    <col min="2" max="2" width="30.33203125" style="1" customWidth="1"/>
    <col min="3" max="3" width="10.88671875" style="1" customWidth="1"/>
    <col min="4" max="5" width="10.44140625" style="1" customWidth="1"/>
    <col min="6" max="6" width="13.6640625" style="1" customWidth="1"/>
    <col min="7" max="7" width="11.6640625" style="1" customWidth="1"/>
    <col min="8" max="8" width="13.44140625" style="1" customWidth="1"/>
    <col min="9" max="13" width="8.88671875" style="1" customWidth="1"/>
    <col min="14" max="14" width="35.44140625" style="1" customWidth="1"/>
    <col min="15" max="15" width="8.88671875" style="1" customWidth="1"/>
    <col min="16" max="16" width="14.6640625" style="1" customWidth="1"/>
    <col min="17" max="19" width="8.88671875" style="1" customWidth="1"/>
    <col min="20" max="20" width="11.6640625" style="1" customWidth="1"/>
    <col min="21" max="26" width="8.88671875" style="1" customWidth="1"/>
    <col min="27" max="16384" width="14.44140625" style="1"/>
  </cols>
  <sheetData>
    <row r="1" spans="2:20" ht="15" customHeight="1" x14ac:dyDescent="0.25">
      <c r="N1" s="28" t="s">
        <v>26</v>
      </c>
      <c r="O1" s="29"/>
      <c r="P1" s="29"/>
      <c r="Q1" s="29"/>
      <c r="R1" s="29"/>
      <c r="S1" s="29"/>
      <c r="T1" s="29"/>
    </row>
    <row r="2" spans="2:20" ht="13.8" x14ac:dyDescent="0.25">
      <c r="B2" s="4" t="s">
        <v>28</v>
      </c>
      <c r="C2" s="30" t="s">
        <v>29</v>
      </c>
      <c r="D2" s="4"/>
      <c r="E2" s="4"/>
      <c r="F2" s="4"/>
      <c r="G2" s="4"/>
      <c r="H2" s="4"/>
      <c r="N2" s="29" t="s">
        <v>5</v>
      </c>
      <c r="O2" s="31">
        <v>15000</v>
      </c>
      <c r="P2" s="32">
        <f>'Income Statement'!C7</f>
        <v>65800</v>
      </c>
      <c r="Q2" s="32">
        <f>'Income Statement'!D7</f>
        <v>82250</v>
      </c>
      <c r="R2" s="32">
        <f>'Income Statement'!E7</f>
        <v>130200</v>
      </c>
      <c r="S2" s="32">
        <f>'Income Statement'!F7</f>
        <v>188000</v>
      </c>
      <c r="T2" s="32">
        <f>'Income Statement'!G7</f>
        <v>302400</v>
      </c>
    </row>
    <row r="3" spans="2:20" ht="14.4" thickBot="1" x14ac:dyDescent="0.3">
      <c r="B3" s="6" t="s">
        <v>1</v>
      </c>
      <c r="C3" s="33">
        <v>44561</v>
      </c>
      <c r="D3" s="34">
        <f t="shared" ref="D3:H3" si="0">EDATE(C3,12)</f>
        <v>44926</v>
      </c>
      <c r="E3" s="34">
        <f t="shared" si="0"/>
        <v>45291</v>
      </c>
      <c r="F3" s="34">
        <f t="shared" si="0"/>
        <v>45657</v>
      </c>
      <c r="G3" s="34">
        <f t="shared" si="0"/>
        <v>46022</v>
      </c>
      <c r="H3" s="34">
        <f t="shared" si="0"/>
        <v>46387</v>
      </c>
      <c r="N3" s="29" t="s">
        <v>54</v>
      </c>
      <c r="O3" s="35">
        <v>8850</v>
      </c>
      <c r="P3" s="32">
        <f>-'Income Statement'!C12</f>
        <v>28700</v>
      </c>
      <c r="Q3" s="32">
        <f>-'Income Statement'!D12</f>
        <v>35875</v>
      </c>
      <c r="R3" s="32">
        <f>-'Income Statement'!E12</f>
        <v>60200</v>
      </c>
      <c r="S3" s="32">
        <f>-'Income Statement'!F12</f>
        <v>88000</v>
      </c>
      <c r="T3" s="32">
        <f>-'Income Statement'!G12</f>
        <v>141750</v>
      </c>
    </row>
    <row r="4" spans="2:20" ht="13.8" x14ac:dyDescent="0.25">
      <c r="B4" s="1" t="s">
        <v>30</v>
      </c>
      <c r="N4" s="36" t="str">
        <f>B6&amp;" as a % of Revenue"</f>
        <v>Accounts Receivable as a % of Revenue</v>
      </c>
      <c r="O4" s="37">
        <f>C6/O2</f>
        <v>3.4666666666666665E-2</v>
      </c>
      <c r="P4" s="37">
        <f>O4</f>
        <v>3.4666666666666665E-2</v>
      </c>
      <c r="Q4" s="37">
        <f t="shared" ref="Q4:T4" si="1">P4</f>
        <v>3.4666666666666665E-2</v>
      </c>
      <c r="R4" s="37">
        <f t="shared" si="1"/>
        <v>3.4666666666666665E-2</v>
      </c>
      <c r="S4" s="37">
        <f t="shared" si="1"/>
        <v>3.4666666666666665E-2</v>
      </c>
      <c r="T4" s="37">
        <f t="shared" si="1"/>
        <v>3.4666666666666665E-2</v>
      </c>
    </row>
    <row r="5" spans="2:20" ht="13.8" x14ac:dyDescent="0.25">
      <c r="B5" s="11" t="s">
        <v>31</v>
      </c>
      <c r="C5" s="38">
        <v>10000</v>
      </c>
      <c r="D5" s="12">
        <f>C5+'Statement of Cashflows'!C18</f>
        <v>14437.865706214692</v>
      </c>
      <c r="E5" s="12">
        <f>D5+'Statement of Cashflows'!D18</f>
        <v>39980.924632768365</v>
      </c>
      <c r="F5" s="12">
        <f>E5+'Statement of Cashflows'!E18</f>
        <v>80923.684774011315</v>
      </c>
      <c r="G5" s="12">
        <f>F5+'Statement of Cashflows'!F18</f>
        <v>128534.90564971753</v>
      </c>
      <c r="H5" s="12">
        <f>G5+'Statement of Cashflows'!G18</f>
        <v>196840.68330508476</v>
      </c>
      <c r="N5" s="36" t="str">
        <f>B16&amp;" as a % of COGS"</f>
        <v>Accounts Payable as a % of COGS</v>
      </c>
      <c r="O5" s="37">
        <f>C16/O3</f>
        <v>0.22598870056497175</v>
      </c>
      <c r="P5" s="37">
        <f t="shared" ref="P5:T5" si="2">O5</f>
        <v>0.22598870056497175</v>
      </c>
      <c r="Q5" s="37">
        <f t="shared" si="2"/>
        <v>0.22598870056497175</v>
      </c>
      <c r="R5" s="37">
        <f t="shared" si="2"/>
        <v>0.22598870056497175</v>
      </c>
      <c r="S5" s="37">
        <f t="shared" si="2"/>
        <v>0.22598870056497175</v>
      </c>
      <c r="T5" s="37">
        <f t="shared" si="2"/>
        <v>0.22598870056497175</v>
      </c>
    </row>
    <row r="6" spans="2:20" ht="13.8" x14ac:dyDescent="0.25">
      <c r="B6" s="11" t="s">
        <v>32</v>
      </c>
      <c r="C6" s="38">
        <v>520</v>
      </c>
      <c r="D6" s="12">
        <f>P4*P2</f>
        <v>2281.0666666666666</v>
      </c>
      <c r="E6" s="12">
        <f t="shared" ref="E6:H6" si="3">Q4*Q2</f>
        <v>2851.333333333333</v>
      </c>
      <c r="F6" s="12">
        <f t="shared" si="3"/>
        <v>4513.5999999999995</v>
      </c>
      <c r="G6" s="12">
        <f t="shared" si="3"/>
        <v>6517.333333333333</v>
      </c>
      <c r="H6" s="12">
        <f t="shared" si="3"/>
        <v>10483.199999999999</v>
      </c>
      <c r="N6" s="36" t="str">
        <f>B17&amp;" as a % of Revenue"</f>
        <v>Deferred Revenue as a % of Revenue</v>
      </c>
      <c r="O6" s="37">
        <f>C17/O2</f>
        <v>8.666666666666667E-2</v>
      </c>
      <c r="P6" s="37">
        <f t="shared" ref="P6:T6" si="4">O6</f>
        <v>8.666666666666667E-2</v>
      </c>
      <c r="Q6" s="37">
        <f t="shared" si="4"/>
        <v>8.666666666666667E-2</v>
      </c>
      <c r="R6" s="37">
        <f t="shared" si="4"/>
        <v>8.666666666666667E-2</v>
      </c>
      <c r="S6" s="37">
        <f t="shared" si="4"/>
        <v>8.666666666666667E-2</v>
      </c>
      <c r="T6" s="37">
        <f t="shared" si="4"/>
        <v>8.666666666666667E-2</v>
      </c>
    </row>
    <row r="7" spans="2:20" ht="13.8" x14ac:dyDescent="0.25">
      <c r="B7" s="15" t="s">
        <v>33</v>
      </c>
      <c r="C7" s="16">
        <f>SUM(C5:C6)</f>
        <v>10520</v>
      </c>
      <c r="D7" s="16">
        <f t="shared" ref="D7:H7" si="5">SUM(D5:D6)</f>
        <v>16718.932372881358</v>
      </c>
      <c r="E7" s="16">
        <f t="shared" si="5"/>
        <v>42832.257966101701</v>
      </c>
      <c r="F7" s="16">
        <f t="shared" si="5"/>
        <v>85437.284774011321</v>
      </c>
      <c r="G7" s="16">
        <f t="shared" si="5"/>
        <v>135052.23898305086</v>
      </c>
      <c r="H7" s="16">
        <f t="shared" si="5"/>
        <v>207323.88330508478</v>
      </c>
      <c r="N7" s="29"/>
      <c r="O7" s="29"/>
      <c r="P7" s="29"/>
      <c r="Q7" s="29"/>
      <c r="R7" s="29"/>
      <c r="S7" s="29"/>
      <c r="T7" s="29"/>
    </row>
    <row r="8" spans="2:20" ht="13.8" x14ac:dyDescent="0.25">
      <c r="B8" s="1" t="s">
        <v>34</v>
      </c>
      <c r="N8" s="29" t="s">
        <v>45</v>
      </c>
      <c r="O8" s="29"/>
      <c r="P8" s="29"/>
      <c r="Q8" s="29"/>
      <c r="R8" s="29"/>
      <c r="S8" s="29"/>
      <c r="T8" s="29"/>
    </row>
    <row r="9" spans="2:20" ht="13.8" x14ac:dyDescent="0.25">
      <c r="B9" s="11" t="s">
        <v>35</v>
      </c>
      <c r="C9" s="38">
        <v>15000</v>
      </c>
      <c r="D9" s="12">
        <f>C9+'Fixed Assets'!D8</f>
        <v>36000</v>
      </c>
      <c r="E9" s="12">
        <f>D9+'Fixed Assets'!E8</f>
        <v>36000</v>
      </c>
      <c r="F9" s="12">
        <f>E9+'Fixed Assets'!F8</f>
        <v>39000</v>
      </c>
      <c r="G9" s="12">
        <f>F9+'Fixed Assets'!G8</f>
        <v>39000</v>
      </c>
      <c r="H9" s="12">
        <f>G9+'Fixed Assets'!H8</f>
        <v>47000</v>
      </c>
      <c r="N9" s="36" t="s">
        <v>55</v>
      </c>
      <c r="O9" s="29"/>
      <c r="P9" s="39"/>
      <c r="Q9" s="39"/>
      <c r="R9" s="31">
        <v>7350</v>
      </c>
      <c r="S9" s="39"/>
      <c r="T9" s="39"/>
    </row>
    <row r="10" spans="2:20" ht="13.8" x14ac:dyDescent="0.25">
      <c r="B10" s="11" t="s">
        <v>36</v>
      </c>
      <c r="C10" s="38">
        <v>-2000</v>
      </c>
      <c r="D10" s="12">
        <f>C10-'Fixed Assets'!D15</f>
        <v>-8028.5714285714284</v>
      </c>
      <c r="E10" s="12">
        <f>D10-'Fixed Assets'!E15</f>
        <v>-14057.142857142857</v>
      </c>
      <c r="F10" s="12">
        <f>E10-'Fixed Assets'!F15</f>
        <v>-20085.714285714286</v>
      </c>
      <c r="G10" s="12">
        <f>F10-'Fixed Assets'!G15</f>
        <v>-26114.285714285714</v>
      </c>
      <c r="H10" s="12">
        <f>G10-'Fixed Assets'!H15</f>
        <v>-30142.857142857141</v>
      </c>
      <c r="N10" s="36" t="s">
        <v>56</v>
      </c>
      <c r="O10" s="29"/>
      <c r="P10" s="31">
        <v>1000</v>
      </c>
      <c r="Q10" s="31">
        <v>1000</v>
      </c>
      <c r="R10" s="31">
        <v>1500</v>
      </c>
      <c r="S10" s="31">
        <v>1500</v>
      </c>
      <c r="T10" s="31">
        <v>1500</v>
      </c>
    </row>
    <row r="11" spans="2:20" ht="13.8" x14ac:dyDescent="0.25">
      <c r="B11" s="1" t="s">
        <v>37</v>
      </c>
      <c r="C11" s="12">
        <f>SUM(C9:C10)</f>
        <v>13000</v>
      </c>
      <c r="D11" s="12">
        <f t="shared" ref="D11:H11" si="6">SUM(D9:D10)</f>
        <v>27971.428571428572</v>
      </c>
      <c r="E11" s="12">
        <f t="shared" si="6"/>
        <v>21942.857142857145</v>
      </c>
      <c r="F11" s="12">
        <f t="shared" si="6"/>
        <v>18914.285714285714</v>
      </c>
      <c r="G11" s="12">
        <f t="shared" si="6"/>
        <v>12885.714285714286</v>
      </c>
      <c r="H11" s="12">
        <f t="shared" si="6"/>
        <v>16857.142857142859</v>
      </c>
      <c r="N11" s="36" t="s">
        <v>57</v>
      </c>
      <c r="O11" s="29"/>
      <c r="P11" s="40">
        <v>7.0000000000000007E-2</v>
      </c>
      <c r="Q11" s="40">
        <v>7.0000000000000007E-2</v>
      </c>
      <c r="R11" s="40">
        <v>7.0000000000000007E-2</v>
      </c>
      <c r="S11" s="40">
        <v>7.0000000000000007E-2</v>
      </c>
      <c r="T11" s="40">
        <v>7.0000000000000007E-2</v>
      </c>
    </row>
    <row r="12" spans="2:20" ht="13.8" x14ac:dyDescent="0.25">
      <c r="B12" s="41" t="s">
        <v>38</v>
      </c>
      <c r="C12" s="27">
        <f>C11</f>
        <v>13000</v>
      </c>
      <c r="D12" s="27">
        <f t="shared" ref="D12:H12" si="7">D11</f>
        <v>27971.428571428572</v>
      </c>
      <c r="E12" s="27">
        <f t="shared" si="7"/>
        <v>21942.857142857145</v>
      </c>
      <c r="F12" s="27">
        <f t="shared" si="7"/>
        <v>18914.285714285714</v>
      </c>
      <c r="G12" s="27">
        <f t="shared" si="7"/>
        <v>12885.714285714286</v>
      </c>
      <c r="H12" s="27">
        <f t="shared" si="7"/>
        <v>16857.142857142859</v>
      </c>
      <c r="N12" s="36" t="s">
        <v>58</v>
      </c>
      <c r="O12" s="29"/>
      <c r="P12" s="32">
        <f>P11*D20</f>
        <v>959.00000000000011</v>
      </c>
      <c r="Q12" s="32">
        <f t="shared" ref="Q12:T12" si="8">Q11*E20</f>
        <v>889.00000000000011</v>
      </c>
      <c r="R12" s="32">
        <f t="shared" si="8"/>
        <v>1298.5000000000002</v>
      </c>
      <c r="S12" s="32">
        <f t="shared" si="8"/>
        <v>1193.5</v>
      </c>
      <c r="T12" s="32">
        <f t="shared" si="8"/>
        <v>1088.5</v>
      </c>
    </row>
    <row r="13" spans="2:20" ht="14.4" thickBot="1" x14ac:dyDescent="0.3">
      <c r="B13" s="42" t="s">
        <v>39</v>
      </c>
      <c r="C13" s="43">
        <f>C7+C12</f>
        <v>23520</v>
      </c>
      <c r="D13" s="43">
        <f t="shared" ref="D13:H13" si="9">D7+D12</f>
        <v>44690.360944309927</v>
      </c>
      <c r="E13" s="43">
        <f t="shared" si="9"/>
        <v>64775.115108958846</v>
      </c>
      <c r="F13" s="43">
        <f t="shared" si="9"/>
        <v>104351.57048829703</v>
      </c>
      <c r="G13" s="43">
        <f t="shared" si="9"/>
        <v>147937.95326876515</v>
      </c>
      <c r="H13" s="43">
        <f t="shared" si="9"/>
        <v>224181.02616222764</v>
      </c>
    </row>
    <row r="14" spans="2:20" ht="15" customHeight="1" thickTop="1" x14ac:dyDescent="0.25"/>
    <row r="15" spans="2:20" ht="13.8" x14ac:dyDescent="0.25">
      <c r="B15" s="1" t="s">
        <v>40</v>
      </c>
    </row>
    <row r="16" spans="2:20" ht="13.8" x14ac:dyDescent="0.25">
      <c r="B16" s="11" t="s">
        <v>41</v>
      </c>
      <c r="C16" s="44">
        <v>2000</v>
      </c>
      <c r="D16" s="12">
        <f>P5*P3</f>
        <v>6485.8757062146897</v>
      </c>
      <c r="E16" s="12">
        <f t="shared" ref="E16:H16" si="10">Q5*Q3</f>
        <v>8107.3446327683614</v>
      </c>
      <c r="F16" s="12">
        <f t="shared" si="10"/>
        <v>13604.5197740113</v>
      </c>
      <c r="G16" s="12">
        <f t="shared" si="10"/>
        <v>19887.005649717514</v>
      </c>
      <c r="H16" s="12">
        <f t="shared" si="10"/>
        <v>32033.898305084746</v>
      </c>
    </row>
    <row r="17" spans="2:8" ht="13.8" x14ac:dyDescent="0.25">
      <c r="B17" s="11" t="s">
        <v>42</v>
      </c>
      <c r="C17" s="44">
        <v>1300</v>
      </c>
      <c r="D17" s="12">
        <f>P6*P2</f>
        <v>5702.666666666667</v>
      </c>
      <c r="E17" s="12">
        <f t="shared" ref="E17:H17" si="11">Q6*Q2</f>
        <v>7128.3333333333339</v>
      </c>
      <c r="F17" s="12">
        <f t="shared" si="11"/>
        <v>11284</v>
      </c>
      <c r="G17" s="12">
        <f t="shared" si="11"/>
        <v>16293.333333333334</v>
      </c>
      <c r="H17" s="12">
        <f t="shared" si="11"/>
        <v>26208</v>
      </c>
    </row>
    <row r="18" spans="2:8" ht="13.8" x14ac:dyDescent="0.25">
      <c r="B18" s="15" t="s">
        <v>43</v>
      </c>
      <c r="C18" s="15">
        <f>SUM(C16:C17)</f>
        <v>3300</v>
      </c>
      <c r="D18" s="45">
        <f t="shared" ref="D18:H18" si="12">SUM(D16:D17)</f>
        <v>12188.542372881357</v>
      </c>
      <c r="E18" s="45">
        <f t="shared" si="12"/>
        <v>15235.677966101695</v>
      </c>
      <c r="F18" s="45">
        <f t="shared" si="12"/>
        <v>24888.5197740113</v>
      </c>
      <c r="G18" s="45">
        <f t="shared" si="12"/>
        <v>36180.338983050846</v>
      </c>
      <c r="H18" s="45">
        <f t="shared" si="12"/>
        <v>58241.898305084746</v>
      </c>
    </row>
    <row r="19" spans="2:8" ht="13.8" x14ac:dyDescent="0.25">
      <c r="B19" s="1" t="s">
        <v>44</v>
      </c>
    </row>
    <row r="20" spans="2:8" ht="13.8" x14ac:dyDescent="0.25">
      <c r="B20" s="46" t="s">
        <v>45</v>
      </c>
      <c r="C20" s="47">
        <v>14700</v>
      </c>
      <c r="D20" s="48">
        <f>C20+P9-P10</f>
        <v>13700</v>
      </c>
      <c r="E20" s="48">
        <f t="shared" ref="E20:H20" si="13">D20+Q9-Q10</f>
        <v>12700</v>
      </c>
      <c r="F20" s="48">
        <f t="shared" si="13"/>
        <v>18550</v>
      </c>
      <c r="G20" s="48">
        <f t="shared" si="13"/>
        <v>17050</v>
      </c>
      <c r="H20" s="48">
        <f t="shared" si="13"/>
        <v>15550</v>
      </c>
    </row>
    <row r="21" spans="2:8" ht="15.75" customHeight="1" x14ac:dyDescent="0.25">
      <c r="B21" s="26" t="s">
        <v>46</v>
      </c>
      <c r="C21" s="27">
        <f>C20</f>
        <v>14700</v>
      </c>
      <c r="D21" s="27">
        <f t="shared" ref="D21:H21" si="14">D20</f>
        <v>13700</v>
      </c>
      <c r="E21" s="27">
        <f t="shared" si="14"/>
        <v>12700</v>
      </c>
      <c r="F21" s="27">
        <f t="shared" si="14"/>
        <v>18550</v>
      </c>
      <c r="G21" s="27">
        <f t="shared" si="14"/>
        <v>17050</v>
      </c>
      <c r="H21" s="27">
        <f t="shared" si="14"/>
        <v>15550</v>
      </c>
    </row>
    <row r="22" spans="2:8" ht="15.75" customHeight="1" thickBot="1" x14ac:dyDescent="0.3">
      <c r="B22" s="42" t="s">
        <v>47</v>
      </c>
      <c r="C22" s="43">
        <f>C18+C21</f>
        <v>18000</v>
      </c>
      <c r="D22" s="43">
        <f t="shared" ref="D22:H22" si="15">D18+D21</f>
        <v>25888.542372881355</v>
      </c>
      <c r="E22" s="43">
        <f t="shared" si="15"/>
        <v>27935.677966101695</v>
      </c>
      <c r="F22" s="43">
        <f t="shared" si="15"/>
        <v>43438.5197740113</v>
      </c>
      <c r="G22" s="43">
        <f t="shared" si="15"/>
        <v>53230.338983050846</v>
      </c>
      <c r="H22" s="43">
        <f t="shared" si="15"/>
        <v>73791.898305084746</v>
      </c>
    </row>
    <row r="23" spans="2:8" ht="15.75" customHeight="1" thickTop="1" x14ac:dyDescent="0.25">
      <c r="B23" s="1" t="s">
        <v>48</v>
      </c>
    </row>
    <row r="24" spans="2:8" ht="15.75" customHeight="1" x14ac:dyDescent="0.25">
      <c r="B24" s="11" t="s">
        <v>49</v>
      </c>
      <c r="C24" s="38">
        <v>970</v>
      </c>
      <c r="D24" s="12">
        <f>C24</f>
        <v>970</v>
      </c>
      <c r="E24" s="12">
        <f t="shared" ref="E24:H24" si="16">D24</f>
        <v>970</v>
      </c>
      <c r="F24" s="12">
        <f t="shared" si="16"/>
        <v>970</v>
      </c>
      <c r="G24" s="12">
        <f t="shared" si="16"/>
        <v>970</v>
      </c>
      <c r="H24" s="12">
        <f t="shared" si="16"/>
        <v>970</v>
      </c>
    </row>
    <row r="25" spans="2:8" ht="15.75" customHeight="1" x14ac:dyDescent="0.25">
      <c r="B25" s="11" t="s">
        <v>50</v>
      </c>
      <c r="C25" s="38">
        <v>4550</v>
      </c>
      <c r="D25" s="12">
        <f>C25+'Income Statement'!C26</f>
        <v>17831.818571428572</v>
      </c>
      <c r="E25" s="12">
        <f>D25+'Income Statement'!D26</f>
        <v>35869.437142857147</v>
      </c>
      <c r="F25" s="12">
        <f>E25+'Income Statement'!E26</f>
        <v>59943.050714285724</v>
      </c>
      <c r="G25" s="12">
        <f>F25+'Income Statement'!F26</f>
        <v>93737.614285714299</v>
      </c>
      <c r="H25" s="12">
        <f>G25+'Income Statement'!G26</f>
        <v>149419.12785714288</v>
      </c>
    </row>
    <row r="26" spans="2:8" ht="15.75" customHeight="1" x14ac:dyDescent="0.25">
      <c r="B26" s="49" t="s">
        <v>51</v>
      </c>
      <c r="C26" s="50">
        <f>SUM(C24:C25)</f>
        <v>5520</v>
      </c>
      <c r="D26" s="50">
        <f t="shared" ref="D26:H26" si="17">SUM(D24:D25)</f>
        <v>18801.818571428572</v>
      </c>
      <c r="E26" s="50">
        <f t="shared" si="17"/>
        <v>36839.437142857147</v>
      </c>
      <c r="F26" s="50">
        <f t="shared" si="17"/>
        <v>60913.050714285724</v>
      </c>
      <c r="G26" s="50">
        <f t="shared" si="17"/>
        <v>94707.614285714299</v>
      </c>
      <c r="H26" s="50">
        <f t="shared" si="17"/>
        <v>150389.12785714288</v>
      </c>
    </row>
    <row r="27" spans="2:8" ht="15.75" customHeight="1" thickBot="1" x14ac:dyDescent="0.3">
      <c r="B27" s="42" t="s">
        <v>52</v>
      </c>
      <c r="C27" s="43">
        <f>C22+C26</f>
        <v>23520</v>
      </c>
      <c r="D27" s="43">
        <f t="shared" ref="D27:H27" si="18">D22+D26</f>
        <v>44690.360944309927</v>
      </c>
      <c r="E27" s="43">
        <f t="shared" si="18"/>
        <v>64775.115108958838</v>
      </c>
      <c r="F27" s="43">
        <f t="shared" si="18"/>
        <v>104351.57048829703</v>
      </c>
      <c r="G27" s="43">
        <f t="shared" si="18"/>
        <v>147937.95326876515</v>
      </c>
      <c r="H27" s="43">
        <f t="shared" si="18"/>
        <v>224181.02616222762</v>
      </c>
    </row>
    <row r="28" spans="2:8" ht="15.75" customHeight="1" thickTop="1" x14ac:dyDescent="0.25"/>
    <row r="29" spans="2:8" ht="15.75" customHeight="1" x14ac:dyDescent="0.25">
      <c r="B29" s="19" t="s">
        <v>53</v>
      </c>
      <c r="C29" s="20">
        <f>C13-C27</f>
        <v>0</v>
      </c>
      <c r="D29" s="20">
        <f t="shared" ref="D29:H29" si="19">D13-D27</f>
        <v>0</v>
      </c>
      <c r="E29" s="20">
        <f t="shared" si="19"/>
        <v>0</v>
      </c>
      <c r="F29" s="20">
        <f t="shared" si="19"/>
        <v>0</v>
      </c>
      <c r="G29" s="20">
        <f t="shared" si="19"/>
        <v>0</v>
      </c>
      <c r="H29" s="20">
        <f t="shared" si="19"/>
        <v>0</v>
      </c>
    </row>
    <row r="30" spans="2:8" ht="15.75" customHeight="1" x14ac:dyDescent="0.25"/>
    <row r="31" spans="2:8" ht="15.75" customHeight="1" x14ac:dyDescent="0.25"/>
    <row r="32" spans="2:8" ht="15.75" customHeight="1" x14ac:dyDescent="0.25"/>
    <row r="33" s="1" customFormat="1" ht="15.75" customHeight="1" x14ac:dyDescent="0.25"/>
    <row r="34" s="1" customFormat="1" ht="15.75" customHeight="1" x14ac:dyDescent="0.25"/>
    <row r="35" s="1" customFormat="1" ht="15.75" customHeight="1" x14ac:dyDescent="0.25"/>
    <row r="36" s="1" customFormat="1" ht="15.75" customHeight="1" x14ac:dyDescent="0.25"/>
    <row r="37" s="1" customFormat="1" ht="15.75" customHeight="1" x14ac:dyDescent="0.25"/>
    <row r="38" s="1" customFormat="1" ht="15.75" customHeight="1" x14ac:dyDescent="0.25"/>
    <row r="39" s="1" customFormat="1" ht="15.75" customHeight="1" x14ac:dyDescent="0.25"/>
    <row r="40" s="1" customFormat="1" ht="15.75" customHeight="1" x14ac:dyDescent="0.25"/>
    <row r="41" s="1" customFormat="1" ht="15.75" customHeight="1" x14ac:dyDescent="0.25"/>
    <row r="42" s="1" customFormat="1" ht="15.75" customHeight="1" x14ac:dyDescent="0.25"/>
    <row r="43" s="1" customFormat="1" ht="15.75" customHeight="1" x14ac:dyDescent="0.25"/>
    <row r="44" s="1" customFormat="1" ht="15.75" customHeight="1" x14ac:dyDescent="0.25"/>
    <row r="45" s="1" customFormat="1" ht="15.75" customHeight="1" x14ac:dyDescent="0.25"/>
    <row r="46" s="1" customFormat="1" ht="15.75" customHeight="1" x14ac:dyDescent="0.25"/>
    <row r="47" s="1" customFormat="1" ht="15.75" customHeight="1" x14ac:dyDescent="0.25"/>
    <row r="48" s="1" customFormat="1" ht="15.75" customHeight="1" x14ac:dyDescent="0.25"/>
    <row r="49" s="1" customFormat="1" ht="15.75" customHeight="1" x14ac:dyDescent="0.25"/>
    <row r="50" s="1" customFormat="1" ht="15.75" customHeight="1" x14ac:dyDescent="0.25"/>
    <row r="51" s="1" customFormat="1" ht="15.75" customHeight="1" x14ac:dyDescent="0.25"/>
    <row r="52" s="1" customFormat="1" ht="15.75" customHeight="1" x14ac:dyDescent="0.25"/>
    <row r="53" s="1" customFormat="1" ht="15.75" customHeight="1" x14ac:dyDescent="0.25"/>
    <row r="54" s="1" customFormat="1" ht="15.75" customHeight="1" x14ac:dyDescent="0.25"/>
    <row r="55" s="1" customFormat="1" ht="15.75" customHeight="1" x14ac:dyDescent="0.25"/>
    <row r="56" s="1" customFormat="1" ht="15.75" customHeight="1" x14ac:dyDescent="0.25"/>
    <row r="57" s="1" customFormat="1" ht="15.75" customHeight="1" x14ac:dyDescent="0.25"/>
    <row r="58" s="1" customFormat="1" ht="15.75" customHeight="1" x14ac:dyDescent="0.25"/>
    <row r="59" s="1" customFormat="1" ht="15.75" customHeight="1" x14ac:dyDescent="0.25"/>
    <row r="60" s="1" customFormat="1" ht="15.75" customHeight="1" x14ac:dyDescent="0.25"/>
    <row r="61" s="1" customFormat="1" ht="15.75" customHeight="1" x14ac:dyDescent="0.25"/>
    <row r="62" s="1" customFormat="1" ht="15.75" customHeight="1" x14ac:dyDescent="0.25"/>
    <row r="63" s="1" customFormat="1" ht="15.75" customHeight="1" x14ac:dyDescent="0.25"/>
    <row r="64" s="1" customFormat="1" ht="15.75" customHeight="1" x14ac:dyDescent="0.25"/>
    <row r="65" s="1" customFormat="1" ht="15.75" customHeight="1" x14ac:dyDescent="0.25"/>
    <row r="66" s="1" customFormat="1" ht="15.75" customHeight="1" x14ac:dyDescent="0.25"/>
    <row r="67" s="1" customFormat="1" ht="15.75" customHeight="1" x14ac:dyDescent="0.25"/>
    <row r="68" s="1" customFormat="1" ht="15.75" customHeight="1" x14ac:dyDescent="0.25"/>
    <row r="69" s="1" customFormat="1" ht="15.75" customHeight="1" x14ac:dyDescent="0.25"/>
    <row r="70" s="1" customFormat="1" ht="15.75" customHeight="1" x14ac:dyDescent="0.25"/>
    <row r="71" s="1" customFormat="1" ht="15.75" customHeight="1" x14ac:dyDescent="0.25"/>
    <row r="72" s="1" customFormat="1" ht="15.75" customHeight="1" x14ac:dyDescent="0.25"/>
    <row r="73" s="1" customFormat="1" ht="15.75" customHeight="1" x14ac:dyDescent="0.25"/>
    <row r="74" s="1" customFormat="1" ht="15.75" customHeight="1" x14ac:dyDescent="0.25"/>
    <row r="75" s="1" customFormat="1" ht="15.75" customHeight="1" x14ac:dyDescent="0.25"/>
    <row r="76" s="1" customFormat="1" ht="15.75" customHeight="1" x14ac:dyDescent="0.25"/>
    <row r="77" s="1" customFormat="1" ht="15.75" customHeight="1" x14ac:dyDescent="0.25"/>
    <row r="78" s="1" customFormat="1" ht="15.75" customHeight="1" x14ac:dyDescent="0.25"/>
    <row r="79" s="1" customFormat="1" ht="15.75" customHeight="1" x14ac:dyDescent="0.25"/>
    <row r="80" s="1" customFormat="1" ht="15.75" customHeight="1" x14ac:dyDescent="0.25"/>
    <row r="81" s="1" customFormat="1" ht="15.75" customHeight="1" x14ac:dyDescent="0.25"/>
    <row r="82" s="1" customFormat="1" ht="15.75" customHeight="1" x14ac:dyDescent="0.25"/>
    <row r="83" s="1" customFormat="1" ht="15.75" customHeight="1" x14ac:dyDescent="0.25"/>
    <row r="84" s="1" customFormat="1" ht="15.75" customHeight="1" x14ac:dyDescent="0.25"/>
    <row r="85" s="1" customFormat="1" ht="15.75" customHeight="1" x14ac:dyDescent="0.25"/>
    <row r="86" s="1" customFormat="1" ht="15.75" customHeight="1" x14ac:dyDescent="0.25"/>
    <row r="87" s="1" customFormat="1" ht="15.75" customHeight="1" x14ac:dyDescent="0.25"/>
    <row r="88" s="1" customFormat="1" ht="15.75" customHeight="1" x14ac:dyDescent="0.25"/>
    <row r="89" s="1" customFormat="1" ht="15.75" customHeight="1" x14ac:dyDescent="0.25"/>
    <row r="90" s="1" customFormat="1" ht="15.75" customHeight="1" x14ac:dyDescent="0.25"/>
    <row r="91" s="1" customFormat="1" ht="15.75" customHeight="1" x14ac:dyDescent="0.25"/>
    <row r="92" s="1" customFormat="1" ht="15.75" customHeight="1" x14ac:dyDescent="0.25"/>
    <row r="93" s="1" customFormat="1" ht="15.75" customHeight="1" x14ac:dyDescent="0.25"/>
    <row r="94" s="1" customFormat="1" ht="15.75" customHeight="1" x14ac:dyDescent="0.25"/>
    <row r="95" s="1" customFormat="1" ht="15.75" customHeight="1" x14ac:dyDescent="0.25"/>
    <row r="96" s="1" customFormat="1" ht="15.75" customHeight="1" x14ac:dyDescent="0.25"/>
    <row r="97" s="1" customFormat="1" ht="15.75" customHeight="1" x14ac:dyDescent="0.25"/>
    <row r="98" s="1" customFormat="1" ht="15.75" customHeight="1" x14ac:dyDescent="0.25"/>
    <row r="99" s="1" customFormat="1" ht="15.75" customHeight="1" x14ac:dyDescent="0.25"/>
    <row r="100" s="1" customFormat="1" ht="15.75" customHeight="1" x14ac:dyDescent="0.25"/>
    <row r="101" s="1" customFormat="1" ht="15.75" customHeight="1" x14ac:dyDescent="0.25"/>
    <row r="102" s="1" customFormat="1" ht="15.75" customHeight="1" x14ac:dyDescent="0.25"/>
    <row r="103" s="1" customFormat="1" ht="15.75" customHeight="1" x14ac:dyDescent="0.25"/>
    <row r="104" s="1" customFormat="1" ht="15.75" customHeight="1" x14ac:dyDescent="0.25"/>
    <row r="105" s="1" customFormat="1" ht="15.75" customHeight="1" x14ac:dyDescent="0.25"/>
    <row r="106" s="1" customFormat="1" ht="15.75" customHeight="1" x14ac:dyDescent="0.25"/>
    <row r="107" s="1" customFormat="1" ht="15.75" customHeight="1" x14ac:dyDescent="0.25"/>
    <row r="108" s="1" customFormat="1" ht="15.75" customHeight="1" x14ac:dyDescent="0.25"/>
    <row r="109" s="1" customFormat="1" ht="15.75" customHeight="1" x14ac:dyDescent="0.25"/>
    <row r="110" s="1" customFormat="1" ht="15.75" customHeight="1" x14ac:dyDescent="0.25"/>
    <row r="111" s="1" customFormat="1" ht="15.75" customHeight="1" x14ac:dyDescent="0.25"/>
    <row r="112" s="1" customFormat="1" ht="15.75" customHeight="1" x14ac:dyDescent="0.25"/>
    <row r="113" s="1" customFormat="1" ht="15.75" customHeight="1" x14ac:dyDescent="0.25"/>
    <row r="114" s="1" customFormat="1" ht="15.75" customHeight="1" x14ac:dyDescent="0.25"/>
    <row r="115" s="1" customFormat="1" ht="15.75" customHeight="1" x14ac:dyDescent="0.25"/>
    <row r="116" s="1" customFormat="1" ht="15.75" customHeight="1" x14ac:dyDescent="0.25"/>
    <row r="117" s="1" customFormat="1" ht="15.75" customHeight="1" x14ac:dyDescent="0.25"/>
    <row r="118" s="1" customFormat="1" ht="15.75" customHeight="1" x14ac:dyDescent="0.25"/>
    <row r="119" s="1" customFormat="1" ht="15.75" customHeight="1" x14ac:dyDescent="0.25"/>
    <row r="120" s="1" customFormat="1" ht="15.75" customHeight="1" x14ac:dyDescent="0.25"/>
    <row r="121" s="1" customFormat="1" ht="15.75" customHeight="1" x14ac:dyDescent="0.25"/>
    <row r="122" s="1" customFormat="1" ht="15.75" customHeight="1" x14ac:dyDescent="0.25"/>
    <row r="123" s="1" customFormat="1" ht="15.75" customHeight="1" x14ac:dyDescent="0.25"/>
    <row r="124" s="1" customFormat="1" ht="15.75" customHeight="1" x14ac:dyDescent="0.25"/>
    <row r="125" s="1" customFormat="1" ht="15.75" customHeight="1" x14ac:dyDescent="0.25"/>
    <row r="126" s="1" customFormat="1" ht="15.75" customHeight="1" x14ac:dyDescent="0.25"/>
    <row r="127" s="1" customFormat="1" ht="15.75" customHeight="1" x14ac:dyDescent="0.25"/>
    <row r="128" s="1" customFormat="1" ht="15.75" customHeight="1" x14ac:dyDescent="0.25"/>
    <row r="129" s="1" customFormat="1" ht="15.75" customHeight="1" x14ac:dyDescent="0.25"/>
    <row r="130" s="1" customFormat="1" ht="15.75" customHeight="1" x14ac:dyDescent="0.25"/>
    <row r="131" s="1" customFormat="1" ht="15.75" customHeight="1" x14ac:dyDescent="0.25"/>
    <row r="132" s="1" customFormat="1" ht="15.75" customHeight="1" x14ac:dyDescent="0.25"/>
    <row r="133" s="1" customFormat="1" ht="15.75" customHeight="1" x14ac:dyDescent="0.25"/>
    <row r="134" s="1" customFormat="1" ht="15.75" customHeight="1" x14ac:dyDescent="0.25"/>
    <row r="135" s="1" customFormat="1" ht="15.75" customHeight="1" x14ac:dyDescent="0.25"/>
    <row r="136" s="1" customFormat="1" ht="15.75" customHeight="1" x14ac:dyDescent="0.25"/>
    <row r="137" s="1" customFormat="1" ht="15.75" customHeight="1" x14ac:dyDescent="0.25"/>
    <row r="138" s="1" customFormat="1" ht="15.75" customHeight="1" x14ac:dyDescent="0.25"/>
    <row r="139" s="1" customFormat="1" ht="15.75" customHeight="1" x14ac:dyDescent="0.25"/>
    <row r="140" s="1" customFormat="1" ht="15.75" customHeight="1" x14ac:dyDescent="0.25"/>
    <row r="141" s="1" customFormat="1" ht="15.75" customHeight="1" x14ac:dyDescent="0.25"/>
    <row r="142" s="1" customFormat="1" ht="15.75" customHeight="1" x14ac:dyDescent="0.25"/>
    <row r="143" s="1" customFormat="1" ht="15.75" customHeight="1" x14ac:dyDescent="0.25"/>
    <row r="144" s="1" customFormat="1" ht="15.75" customHeight="1" x14ac:dyDescent="0.25"/>
    <row r="145" s="1" customFormat="1" ht="15.75" customHeight="1" x14ac:dyDescent="0.25"/>
    <row r="146" s="1" customFormat="1" ht="15.75" customHeight="1" x14ac:dyDescent="0.25"/>
    <row r="147" s="1" customFormat="1" ht="15.75" customHeight="1" x14ac:dyDescent="0.25"/>
    <row r="148" s="1" customFormat="1" ht="15.75" customHeight="1" x14ac:dyDescent="0.25"/>
    <row r="149" s="1" customFormat="1" ht="15.75" customHeight="1" x14ac:dyDescent="0.25"/>
    <row r="150" s="1" customFormat="1" ht="15.75" customHeight="1" x14ac:dyDescent="0.25"/>
    <row r="151" s="1" customFormat="1" ht="15.75" customHeight="1" x14ac:dyDescent="0.25"/>
    <row r="152" s="1" customFormat="1" ht="15.75" customHeight="1" x14ac:dyDescent="0.25"/>
    <row r="153" s="1" customFormat="1" ht="15.75" customHeight="1" x14ac:dyDescent="0.25"/>
    <row r="154" s="1" customFormat="1" ht="15.75" customHeight="1" x14ac:dyDescent="0.25"/>
    <row r="155" s="1" customFormat="1" ht="15.75" customHeight="1" x14ac:dyDescent="0.25"/>
    <row r="156" s="1" customFormat="1" ht="15.75" customHeight="1" x14ac:dyDescent="0.25"/>
    <row r="157" s="1" customFormat="1" ht="15.75" customHeight="1" x14ac:dyDescent="0.25"/>
    <row r="158" s="1" customFormat="1" ht="15.75" customHeight="1" x14ac:dyDescent="0.25"/>
    <row r="159" s="1" customFormat="1" ht="15.75" customHeight="1" x14ac:dyDescent="0.25"/>
    <row r="160" s="1" customFormat="1" ht="15.75" customHeight="1" x14ac:dyDescent="0.25"/>
    <row r="161" s="1" customFormat="1" ht="15.75" customHeight="1" x14ac:dyDescent="0.25"/>
    <row r="162" s="1" customFormat="1" ht="15.75" customHeight="1" x14ac:dyDescent="0.25"/>
    <row r="163" s="1" customFormat="1" ht="15.75" customHeight="1" x14ac:dyDescent="0.25"/>
    <row r="164" s="1" customFormat="1" ht="15.75" customHeight="1" x14ac:dyDescent="0.25"/>
    <row r="165" s="1" customFormat="1" ht="15.75" customHeight="1" x14ac:dyDescent="0.25"/>
    <row r="166" s="1" customFormat="1" ht="15.75" customHeight="1" x14ac:dyDescent="0.25"/>
    <row r="167" s="1" customFormat="1" ht="15.75" customHeight="1" x14ac:dyDescent="0.25"/>
    <row r="168" s="1" customFormat="1" ht="15.75" customHeight="1" x14ac:dyDescent="0.25"/>
    <row r="169" s="1" customFormat="1" ht="15.75" customHeight="1" x14ac:dyDescent="0.25"/>
    <row r="170" s="1" customFormat="1" ht="15.75" customHeight="1" x14ac:dyDescent="0.25"/>
    <row r="171" s="1" customFormat="1" ht="15.75" customHeight="1" x14ac:dyDescent="0.25"/>
    <row r="172" s="1" customFormat="1" ht="15.75" customHeight="1" x14ac:dyDescent="0.25"/>
    <row r="173" s="1" customFormat="1" ht="15.75" customHeight="1" x14ac:dyDescent="0.25"/>
    <row r="174" s="1" customFormat="1" ht="15.75" customHeight="1" x14ac:dyDescent="0.25"/>
    <row r="175" s="1" customFormat="1" ht="15.75" customHeight="1" x14ac:dyDescent="0.25"/>
    <row r="176" s="1" customFormat="1" ht="15.75" customHeight="1" x14ac:dyDescent="0.25"/>
    <row r="177" s="1" customFormat="1" ht="15.75" customHeight="1" x14ac:dyDescent="0.25"/>
    <row r="178" s="1" customFormat="1" ht="15.75" customHeight="1" x14ac:dyDescent="0.25"/>
    <row r="179" s="1" customFormat="1" ht="15.75" customHeight="1" x14ac:dyDescent="0.25"/>
    <row r="180" s="1" customFormat="1" ht="15.75" customHeight="1" x14ac:dyDescent="0.25"/>
    <row r="181" s="1" customFormat="1" ht="15.75" customHeight="1" x14ac:dyDescent="0.25"/>
    <row r="182" s="1" customFormat="1" ht="15.75" customHeight="1" x14ac:dyDescent="0.25"/>
    <row r="183" s="1" customFormat="1" ht="15.75" customHeight="1" x14ac:dyDescent="0.25"/>
    <row r="184" s="1" customFormat="1" ht="15.75" customHeight="1" x14ac:dyDescent="0.25"/>
    <row r="185" s="1" customFormat="1" ht="15.75" customHeight="1" x14ac:dyDescent="0.25"/>
    <row r="186" s="1" customFormat="1" ht="15.75" customHeight="1" x14ac:dyDescent="0.25"/>
    <row r="187" s="1" customFormat="1" ht="15.75" customHeight="1" x14ac:dyDescent="0.25"/>
    <row r="188" s="1" customFormat="1" ht="15.75" customHeight="1" x14ac:dyDescent="0.25"/>
    <row r="189" s="1" customFormat="1" ht="15.75" customHeight="1" x14ac:dyDescent="0.25"/>
    <row r="190" s="1" customFormat="1" ht="15.75" customHeight="1" x14ac:dyDescent="0.25"/>
    <row r="191" s="1" customFormat="1" ht="15.75" customHeight="1" x14ac:dyDescent="0.25"/>
    <row r="192" s="1" customFormat="1" ht="15.75" customHeight="1" x14ac:dyDescent="0.25"/>
    <row r="193" s="1" customFormat="1" ht="15.75" customHeight="1" x14ac:dyDescent="0.25"/>
    <row r="194" s="1" customFormat="1" ht="15.75" customHeight="1" x14ac:dyDescent="0.25"/>
    <row r="195" s="1" customFormat="1" ht="15.75" customHeight="1" x14ac:dyDescent="0.25"/>
    <row r="196" s="1" customFormat="1" ht="15.75" customHeight="1" x14ac:dyDescent="0.25"/>
    <row r="197" s="1" customFormat="1" ht="15.75" customHeight="1" x14ac:dyDescent="0.25"/>
    <row r="198" s="1" customFormat="1" ht="15.75" customHeight="1" x14ac:dyDescent="0.25"/>
    <row r="199" s="1" customFormat="1" ht="15.75" customHeight="1" x14ac:dyDescent="0.25"/>
    <row r="200" s="1" customFormat="1" ht="15.75" customHeight="1" x14ac:dyDescent="0.25"/>
    <row r="201" s="1" customFormat="1" ht="15.75" customHeight="1" x14ac:dyDescent="0.25"/>
    <row r="202" s="1" customFormat="1" ht="15.75" customHeight="1" x14ac:dyDescent="0.25"/>
    <row r="203" s="1" customFormat="1" ht="15.75" customHeight="1" x14ac:dyDescent="0.25"/>
    <row r="204" s="1" customFormat="1" ht="15.75" customHeight="1" x14ac:dyDescent="0.25"/>
    <row r="205" s="1" customFormat="1" ht="15.75" customHeight="1" x14ac:dyDescent="0.25"/>
    <row r="206" s="1" customFormat="1" ht="15.75" customHeight="1" x14ac:dyDescent="0.25"/>
    <row r="207" s="1" customFormat="1" ht="15.75" customHeight="1" x14ac:dyDescent="0.25"/>
    <row r="208" s="1" customFormat="1" ht="15.75" customHeight="1" x14ac:dyDescent="0.25"/>
    <row r="209" s="1" customFormat="1" ht="15.75" customHeight="1" x14ac:dyDescent="0.25"/>
    <row r="210" s="1" customFormat="1" ht="15.75" customHeight="1" x14ac:dyDescent="0.25"/>
    <row r="211" s="1" customFormat="1" ht="15.75" customHeight="1" x14ac:dyDescent="0.25"/>
    <row r="212" s="1" customFormat="1" ht="15.75" customHeight="1" x14ac:dyDescent="0.25"/>
    <row r="213" s="1" customFormat="1" ht="15.75" customHeight="1" x14ac:dyDescent="0.25"/>
    <row r="214" s="1" customFormat="1" ht="15.75" customHeight="1" x14ac:dyDescent="0.25"/>
    <row r="215" s="1" customFormat="1" ht="15.75" customHeight="1" x14ac:dyDescent="0.25"/>
    <row r="216" s="1" customFormat="1" ht="15.75" customHeight="1" x14ac:dyDescent="0.25"/>
    <row r="217" s="1" customFormat="1" ht="15.75" customHeight="1" x14ac:dyDescent="0.25"/>
    <row r="218" s="1" customFormat="1" ht="15.75" customHeight="1" x14ac:dyDescent="0.25"/>
    <row r="219" s="1" customFormat="1" ht="15.75" customHeight="1" x14ac:dyDescent="0.25"/>
    <row r="220" s="1" customFormat="1" ht="15.75" customHeight="1" x14ac:dyDescent="0.25"/>
    <row r="221" s="1" customFormat="1" ht="15.75" customHeight="1" x14ac:dyDescent="0.25"/>
    <row r="222" s="1" customFormat="1" ht="15.75" customHeight="1" x14ac:dyDescent="0.25"/>
    <row r="223" s="1" customFormat="1" ht="15.75" customHeight="1" x14ac:dyDescent="0.25"/>
    <row r="224" s="1" customFormat="1" ht="15.75" customHeight="1" x14ac:dyDescent="0.25"/>
    <row r="225" s="1" customFormat="1" ht="15.75" customHeight="1" x14ac:dyDescent="0.25"/>
    <row r="226" s="1" customFormat="1" ht="15.75" customHeight="1" x14ac:dyDescent="0.25"/>
    <row r="227" s="1" customFormat="1" ht="15.75" customHeight="1" x14ac:dyDescent="0.25"/>
    <row r="228" s="1" customFormat="1" ht="15.75" customHeight="1" x14ac:dyDescent="0.25"/>
    <row r="229" s="1" customFormat="1" ht="15.75" customHeight="1" x14ac:dyDescent="0.25"/>
    <row r="230" s="1" customFormat="1" ht="15.75" customHeight="1" x14ac:dyDescent="0.25"/>
    <row r="231" s="1" customFormat="1" ht="15.75" customHeight="1" x14ac:dyDescent="0.25"/>
    <row r="232" s="1" customFormat="1" ht="15.75" customHeight="1" x14ac:dyDescent="0.25"/>
    <row r="233" s="1" customFormat="1" ht="15.75" customHeight="1" x14ac:dyDescent="0.25"/>
    <row r="234" s="1" customFormat="1" ht="15.75" customHeight="1" x14ac:dyDescent="0.25"/>
    <row r="235" s="1" customFormat="1" ht="15.75" customHeight="1" x14ac:dyDescent="0.25"/>
    <row r="236" s="1" customFormat="1" ht="15.75" customHeight="1" x14ac:dyDescent="0.25"/>
    <row r="237" s="1" customFormat="1" ht="15.75" customHeight="1" x14ac:dyDescent="0.25"/>
    <row r="238" s="1" customFormat="1" ht="15.75" customHeight="1" x14ac:dyDescent="0.25"/>
    <row r="239" s="1" customFormat="1" ht="15.75" customHeight="1" x14ac:dyDescent="0.25"/>
    <row r="240" s="1" customFormat="1" ht="15.75" customHeight="1" x14ac:dyDescent="0.25"/>
    <row r="241" s="1" customFormat="1" ht="15.75" customHeight="1" x14ac:dyDescent="0.25"/>
    <row r="242" s="1" customFormat="1" ht="15.75" customHeight="1" x14ac:dyDescent="0.25"/>
    <row r="243" s="1" customFormat="1" ht="15.75" customHeight="1" x14ac:dyDescent="0.25"/>
    <row r="244" s="1" customFormat="1" ht="15.75" customHeight="1" x14ac:dyDescent="0.25"/>
    <row r="245" s="1" customFormat="1" ht="15.75" customHeight="1" x14ac:dyDescent="0.25"/>
    <row r="246" s="1" customFormat="1" ht="15.75" customHeight="1" x14ac:dyDescent="0.25"/>
    <row r="247" s="1" customFormat="1" ht="15.75" customHeight="1" x14ac:dyDescent="0.25"/>
    <row r="248" s="1" customFormat="1" ht="15.75" customHeight="1" x14ac:dyDescent="0.25"/>
    <row r="249" s="1" customFormat="1" ht="15.75" customHeight="1" x14ac:dyDescent="0.25"/>
    <row r="250" s="1" customFormat="1" ht="15.75" customHeight="1" x14ac:dyDescent="0.25"/>
    <row r="251" s="1" customFormat="1" ht="15.75" customHeight="1" x14ac:dyDescent="0.25"/>
    <row r="252" s="1" customFormat="1" ht="15.75" customHeight="1" x14ac:dyDescent="0.25"/>
    <row r="253" s="1" customFormat="1" ht="15.75" customHeight="1" x14ac:dyDescent="0.25"/>
    <row r="254" s="1" customFormat="1" ht="15.75" customHeight="1" x14ac:dyDescent="0.25"/>
    <row r="255" s="1" customFormat="1" ht="15.75" customHeight="1" x14ac:dyDescent="0.25"/>
    <row r="256" s="1" customFormat="1" ht="15.75" customHeight="1" x14ac:dyDescent="0.25"/>
    <row r="257" s="1" customFormat="1" ht="15.75" customHeight="1" x14ac:dyDescent="0.25"/>
    <row r="258" s="1" customFormat="1" ht="15.75" customHeight="1" x14ac:dyDescent="0.25"/>
    <row r="259" s="1" customFormat="1" ht="15.75" customHeight="1" x14ac:dyDescent="0.25"/>
    <row r="260" s="1" customFormat="1" ht="15.75" customHeight="1" x14ac:dyDescent="0.25"/>
    <row r="261" s="1" customFormat="1" ht="15.75" customHeight="1" x14ac:dyDescent="0.25"/>
    <row r="262" s="1" customFormat="1" ht="15.75" customHeight="1" x14ac:dyDescent="0.25"/>
    <row r="263" s="1" customFormat="1" ht="15.75" customHeight="1" x14ac:dyDescent="0.25"/>
    <row r="264" s="1" customFormat="1" ht="15.75" customHeight="1" x14ac:dyDescent="0.25"/>
    <row r="265" s="1" customFormat="1" ht="15.75" customHeight="1" x14ac:dyDescent="0.25"/>
    <row r="266" s="1" customFormat="1" ht="15.75" customHeight="1" x14ac:dyDescent="0.25"/>
    <row r="267" s="1" customFormat="1" ht="15.75" customHeight="1" x14ac:dyDescent="0.25"/>
    <row r="268" s="1" customFormat="1" ht="15.75" customHeight="1" x14ac:dyDescent="0.25"/>
    <row r="269" s="1" customFormat="1" ht="15.75" customHeight="1" x14ac:dyDescent="0.25"/>
    <row r="270" s="1" customFormat="1" ht="15.75" customHeight="1" x14ac:dyDescent="0.25"/>
    <row r="271" s="1" customFormat="1" ht="15.75" customHeight="1" x14ac:dyDescent="0.25"/>
    <row r="272" s="1" customFormat="1" ht="15.75" customHeight="1" x14ac:dyDescent="0.25"/>
    <row r="273" s="1" customFormat="1" ht="15.75" customHeight="1" x14ac:dyDescent="0.25"/>
    <row r="274" s="1" customFormat="1" ht="15.75" customHeight="1" x14ac:dyDescent="0.25"/>
    <row r="275" s="1" customFormat="1" ht="15.75" customHeight="1" x14ac:dyDescent="0.25"/>
    <row r="276" s="1" customFormat="1" ht="15.75" customHeight="1" x14ac:dyDescent="0.25"/>
    <row r="277" s="1" customFormat="1" ht="15.75" customHeight="1" x14ac:dyDescent="0.25"/>
    <row r="278" s="1" customFormat="1" ht="15.75" customHeight="1" x14ac:dyDescent="0.25"/>
    <row r="279" s="1" customFormat="1" ht="15.75" customHeight="1" x14ac:dyDescent="0.25"/>
    <row r="280" s="1" customFormat="1" ht="15.75" customHeight="1" x14ac:dyDescent="0.25"/>
    <row r="281" s="1" customFormat="1" ht="15.75" customHeight="1" x14ac:dyDescent="0.25"/>
    <row r="282" s="1" customFormat="1" ht="15.75" customHeight="1" x14ac:dyDescent="0.25"/>
    <row r="283" s="1" customFormat="1" ht="15.75" customHeight="1" x14ac:dyDescent="0.25"/>
    <row r="284" s="1" customFormat="1" ht="15.75" customHeight="1" x14ac:dyDescent="0.25"/>
    <row r="285" s="1" customFormat="1" ht="15.75" customHeight="1" x14ac:dyDescent="0.25"/>
    <row r="286" s="1" customFormat="1" ht="15.75" customHeight="1" x14ac:dyDescent="0.25"/>
    <row r="287" s="1" customFormat="1" ht="15.75" customHeight="1" x14ac:dyDescent="0.25"/>
    <row r="288" s="1" customFormat="1" ht="15.75" customHeight="1" x14ac:dyDescent="0.25"/>
    <row r="289" s="1" customFormat="1" ht="15.75" customHeight="1" x14ac:dyDescent="0.25"/>
    <row r="290" s="1" customFormat="1" ht="15.75" customHeight="1" x14ac:dyDescent="0.25"/>
    <row r="291" s="1" customFormat="1" ht="15.75" customHeight="1" x14ac:dyDescent="0.25"/>
    <row r="292" s="1" customFormat="1" ht="15.75" customHeight="1" x14ac:dyDescent="0.25"/>
    <row r="293" s="1" customFormat="1" ht="15.75" customHeight="1" x14ac:dyDescent="0.25"/>
    <row r="294" s="1" customFormat="1" ht="15.75" customHeight="1" x14ac:dyDescent="0.25"/>
    <row r="295" s="1" customFormat="1" ht="15.75" customHeight="1" x14ac:dyDescent="0.25"/>
    <row r="296" s="1" customFormat="1" ht="15.75" customHeight="1" x14ac:dyDescent="0.25"/>
    <row r="297" s="1" customFormat="1" ht="15.75" customHeight="1" x14ac:dyDescent="0.25"/>
    <row r="298" s="1" customFormat="1" ht="15.75" customHeight="1" x14ac:dyDescent="0.25"/>
    <row r="299" s="1" customFormat="1" ht="15.75" customHeight="1" x14ac:dyDescent="0.25"/>
    <row r="300" s="1" customFormat="1" ht="15.75" customHeight="1" x14ac:dyDescent="0.25"/>
    <row r="301" s="1" customFormat="1" ht="15.75" customHeight="1" x14ac:dyDescent="0.25"/>
    <row r="302" s="1" customFormat="1" ht="15.75" customHeight="1" x14ac:dyDescent="0.25"/>
    <row r="303" s="1" customFormat="1" ht="15.75" customHeight="1" x14ac:dyDescent="0.25"/>
    <row r="304" s="1" customFormat="1" ht="15.75" customHeight="1" x14ac:dyDescent="0.25"/>
    <row r="305" s="1" customFormat="1" ht="15.75" customHeight="1" x14ac:dyDescent="0.25"/>
    <row r="306" s="1" customFormat="1" ht="15.75" customHeight="1" x14ac:dyDescent="0.25"/>
    <row r="307" s="1" customFormat="1" ht="15.75" customHeight="1" x14ac:dyDescent="0.25"/>
    <row r="308" s="1" customFormat="1" ht="15.75" customHeight="1" x14ac:dyDescent="0.25"/>
    <row r="309" s="1" customFormat="1" ht="15.75" customHeight="1" x14ac:dyDescent="0.25"/>
    <row r="310" s="1" customFormat="1" ht="15.75" customHeight="1" x14ac:dyDescent="0.25"/>
    <row r="311" s="1" customFormat="1" ht="15.75" customHeight="1" x14ac:dyDescent="0.25"/>
    <row r="312" s="1" customFormat="1" ht="15.75" customHeight="1" x14ac:dyDescent="0.25"/>
    <row r="313" s="1" customFormat="1" ht="15.75" customHeight="1" x14ac:dyDescent="0.25"/>
    <row r="314" s="1" customFormat="1" ht="15.75" customHeight="1" x14ac:dyDescent="0.25"/>
    <row r="315" s="1" customFormat="1" ht="15.75" customHeight="1" x14ac:dyDescent="0.25"/>
    <row r="316" s="1" customFormat="1" ht="15.75" customHeight="1" x14ac:dyDescent="0.25"/>
    <row r="317" s="1" customFormat="1" ht="15.75" customHeight="1" x14ac:dyDescent="0.25"/>
    <row r="318" s="1" customFormat="1" ht="15.75" customHeight="1" x14ac:dyDescent="0.25"/>
    <row r="319" s="1" customFormat="1" ht="15.75" customHeight="1" x14ac:dyDescent="0.25"/>
    <row r="320" s="1" customFormat="1" ht="15.75" customHeight="1" x14ac:dyDescent="0.25"/>
    <row r="321" s="1" customFormat="1" ht="15.75" customHeight="1" x14ac:dyDescent="0.25"/>
    <row r="322" s="1" customFormat="1" ht="15.75" customHeight="1" x14ac:dyDescent="0.25"/>
    <row r="323" s="1" customFormat="1" ht="15.75" customHeight="1" x14ac:dyDescent="0.25"/>
    <row r="324" s="1" customFormat="1" ht="15.75" customHeight="1" x14ac:dyDescent="0.25"/>
    <row r="325" s="1" customFormat="1" ht="15.75" customHeight="1" x14ac:dyDescent="0.25"/>
    <row r="326" s="1" customFormat="1" ht="15.75" customHeight="1" x14ac:dyDescent="0.25"/>
    <row r="327" s="1" customFormat="1" ht="15.75" customHeight="1" x14ac:dyDescent="0.25"/>
    <row r="328" s="1" customFormat="1" ht="15.75" customHeight="1" x14ac:dyDescent="0.25"/>
    <row r="329" s="1" customFormat="1" ht="15.75" customHeight="1" x14ac:dyDescent="0.25"/>
    <row r="330" s="1" customFormat="1" ht="15.75" customHeight="1" x14ac:dyDescent="0.25"/>
    <row r="331" s="1" customFormat="1" ht="15.75" customHeight="1" x14ac:dyDescent="0.25"/>
    <row r="332" s="1" customFormat="1" ht="15.75" customHeight="1" x14ac:dyDescent="0.25"/>
    <row r="333" s="1" customFormat="1" ht="15.75" customHeight="1" x14ac:dyDescent="0.25"/>
    <row r="334" s="1" customFormat="1" ht="15.75" customHeight="1" x14ac:dyDescent="0.25"/>
    <row r="335" s="1" customFormat="1" ht="15.75" customHeight="1" x14ac:dyDescent="0.25"/>
    <row r="336" s="1" customFormat="1" ht="15.75" customHeight="1" x14ac:dyDescent="0.25"/>
    <row r="337" s="1" customFormat="1" ht="15.75" customHeight="1" x14ac:dyDescent="0.25"/>
    <row r="338" s="1" customFormat="1" ht="15.75" customHeight="1" x14ac:dyDescent="0.25"/>
    <row r="339" s="1" customFormat="1" ht="15.75" customHeight="1" x14ac:dyDescent="0.25"/>
    <row r="340" s="1" customFormat="1" ht="15.75" customHeight="1" x14ac:dyDescent="0.25"/>
    <row r="341" s="1" customFormat="1" ht="15.75" customHeight="1" x14ac:dyDescent="0.25"/>
    <row r="342" s="1" customFormat="1" ht="15.75" customHeight="1" x14ac:dyDescent="0.25"/>
    <row r="343" s="1" customFormat="1" ht="15.75" customHeight="1" x14ac:dyDescent="0.25"/>
    <row r="344" s="1" customFormat="1" ht="15.75" customHeight="1" x14ac:dyDescent="0.25"/>
    <row r="345" s="1" customFormat="1" ht="15.75" customHeight="1" x14ac:dyDescent="0.25"/>
    <row r="346" s="1" customFormat="1" ht="15.75" customHeight="1" x14ac:dyDescent="0.25"/>
    <row r="347" s="1" customFormat="1" ht="15.75" customHeight="1" x14ac:dyDescent="0.25"/>
    <row r="348" s="1" customFormat="1" ht="15.75" customHeight="1" x14ac:dyDescent="0.25"/>
    <row r="349" s="1" customFormat="1" ht="15.75" customHeight="1" x14ac:dyDescent="0.25"/>
    <row r="350" s="1" customFormat="1" ht="15.75" customHeight="1" x14ac:dyDescent="0.25"/>
    <row r="351" s="1" customFormat="1" ht="15.75" customHeight="1" x14ac:dyDescent="0.25"/>
    <row r="352" s="1" customFormat="1" ht="15.75" customHeight="1" x14ac:dyDescent="0.25"/>
    <row r="353" s="1" customFormat="1" ht="15.75" customHeight="1" x14ac:dyDescent="0.25"/>
    <row r="354" s="1" customFormat="1" ht="15.75" customHeight="1" x14ac:dyDescent="0.25"/>
    <row r="355" s="1" customFormat="1" ht="15.75" customHeight="1" x14ac:dyDescent="0.25"/>
    <row r="356" s="1" customFormat="1" ht="15.75" customHeight="1" x14ac:dyDescent="0.25"/>
    <row r="357" s="1" customFormat="1" ht="15.75" customHeight="1" x14ac:dyDescent="0.25"/>
    <row r="358" s="1" customFormat="1" ht="15.75" customHeight="1" x14ac:dyDescent="0.25"/>
    <row r="359" s="1" customFormat="1" ht="15.75" customHeight="1" x14ac:dyDescent="0.25"/>
    <row r="360" s="1" customFormat="1" ht="15.75" customHeight="1" x14ac:dyDescent="0.25"/>
    <row r="361" s="1" customFormat="1" ht="15.75" customHeight="1" x14ac:dyDescent="0.25"/>
    <row r="362" s="1" customFormat="1" ht="15.75" customHeight="1" x14ac:dyDescent="0.25"/>
    <row r="363" s="1" customFormat="1" ht="15.75" customHeight="1" x14ac:dyDescent="0.25"/>
    <row r="364" s="1" customFormat="1" ht="15.75" customHeight="1" x14ac:dyDescent="0.25"/>
    <row r="365" s="1" customFormat="1" ht="15.75" customHeight="1" x14ac:dyDescent="0.25"/>
    <row r="366" s="1" customFormat="1" ht="15.75" customHeight="1" x14ac:dyDescent="0.25"/>
    <row r="367" s="1" customFormat="1" ht="15.75" customHeight="1" x14ac:dyDescent="0.25"/>
    <row r="368" s="1" customFormat="1" ht="15.75" customHeight="1" x14ac:dyDescent="0.25"/>
    <row r="369" s="1" customFormat="1" ht="15.75" customHeight="1" x14ac:dyDescent="0.25"/>
    <row r="370" s="1" customFormat="1" ht="15.75" customHeight="1" x14ac:dyDescent="0.25"/>
    <row r="371" s="1" customFormat="1" ht="15.75" customHeight="1" x14ac:dyDescent="0.25"/>
    <row r="372" s="1" customFormat="1" ht="15.75" customHeight="1" x14ac:dyDescent="0.25"/>
    <row r="373" s="1" customFormat="1" ht="15.75" customHeight="1" x14ac:dyDescent="0.25"/>
    <row r="374" s="1" customFormat="1" ht="15.75" customHeight="1" x14ac:dyDescent="0.25"/>
    <row r="375" s="1" customFormat="1" ht="15.75" customHeight="1" x14ac:dyDescent="0.25"/>
    <row r="376" s="1" customFormat="1" ht="15.75" customHeight="1" x14ac:dyDescent="0.25"/>
    <row r="377" s="1" customFormat="1" ht="15.75" customHeight="1" x14ac:dyDescent="0.25"/>
    <row r="378" s="1" customFormat="1" ht="15.75" customHeight="1" x14ac:dyDescent="0.25"/>
    <row r="379" s="1" customFormat="1" ht="15.75" customHeight="1" x14ac:dyDescent="0.25"/>
    <row r="380" s="1" customFormat="1" ht="15.75" customHeight="1" x14ac:dyDescent="0.25"/>
    <row r="381" s="1" customFormat="1" ht="15.75" customHeight="1" x14ac:dyDescent="0.25"/>
    <row r="382" s="1" customFormat="1" ht="15.75" customHeight="1" x14ac:dyDescent="0.25"/>
    <row r="383" s="1" customFormat="1" ht="15.75" customHeight="1" x14ac:dyDescent="0.25"/>
    <row r="384" s="1" customFormat="1" ht="15.75" customHeight="1" x14ac:dyDescent="0.25"/>
    <row r="385" s="1" customFormat="1" ht="15.75" customHeight="1" x14ac:dyDescent="0.25"/>
    <row r="386" s="1" customFormat="1" ht="15.75" customHeight="1" x14ac:dyDescent="0.25"/>
    <row r="387" s="1" customFormat="1" ht="15.75" customHeight="1" x14ac:dyDescent="0.25"/>
    <row r="388" s="1" customFormat="1" ht="15.75" customHeight="1" x14ac:dyDescent="0.25"/>
    <row r="389" s="1" customFormat="1" ht="15.75" customHeight="1" x14ac:dyDescent="0.25"/>
    <row r="390" s="1" customFormat="1" ht="15.75" customHeight="1" x14ac:dyDescent="0.25"/>
    <row r="391" s="1" customFormat="1" ht="15.75" customHeight="1" x14ac:dyDescent="0.25"/>
    <row r="392" s="1" customFormat="1" ht="15.75" customHeight="1" x14ac:dyDescent="0.25"/>
    <row r="393" s="1" customFormat="1" ht="15.75" customHeight="1" x14ac:dyDescent="0.25"/>
    <row r="394" s="1" customFormat="1" ht="15.75" customHeight="1" x14ac:dyDescent="0.25"/>
    <row r="395" s="1" customFormat="1" ht="15.75" customHeight="1" x14ac:dyDescent="0.25"/>
    <row r="396" s="1" customFormat="1" ht="15.75" customHeight="1" x14ac:dyDescent="0.25"/>
    <row r="397" s="1" customFormat="1" ht="15.75" customHeight="1" x14ac:dyDescent="0.25"/>
    <row r="398" s="1" customFormat="1" ht="15.75" customHeight="1" x14ac:dyDescent="0.25"/>
    <row r="399" s="1" customFormat="1" ht="15.75" customHeight="1" x14ac:dyDescent="0.25"/>
    <row r="400" s="1" customFormat="1" ht="15.75" customHeight="1" x14ac:dyDescent="0.25"/>
    <row r="401" s="1" customFormat="1" ht="15.75" customHeight="1" x14ac:dyDescent="0.25"/>
    <row r="402" s="1" customFormat="1" ht="15.75" customHeight="1" x14ac:dyDescent="0.25"/>
    <row r="403" s="1" customFormat="1" ht="15.75" customHeight="1" x14ac:dyDescent="0.25"/>
    <row r="404" s="1" customFormat="1" ht="15.75" customHeight="1" x14ac:dyDescent="0.25"/>
    <row r="405" s="1" customFormat="1" ht="15.75" customHeight="1" x14ac:dyDescent="0.25"/>
    <row r="406" s="1" customFormat="1" ht="15.75" customHeight="1" x14ac:dyDescent="0.25"/>
    <row r="407" s="1" customFormat="1" ht="15.75" customHeight="1" x14ac:dyDescent="0.25"/>
    <row r="408" s="1" customFormat="1" ht="15.75" customHeight="1" x14ac:dyDescent="0.25"/>
    <row r="409" s="1" customFormat="1" ht="15.75" customHeight="1" x14ac:dyDescent="0.25"/>
    <row r="410" s="1" customFormat="1" ht="15.75" customHeight="1" x14ac:dyDescent="0.25"/>
    <row r="411" s="1" customFormat="1" ht="15.75" customHeight="1" x14ac:dyDescent="0.25"/>
    <row r="412" s="1" customFormat="1" ht="15.75" customHeight="1" x14ac:dyDescent="0.25"/>
    <row r="413" s="1" customFormat="1" ht="15.75" customHeight="1" x14ac:dyDescent="0.25"/>
    <row r="414" s="1" customFormat="1" ht="15.75" customHeight="1" x14ac:dyDescent="0.25"/>
    <row r="415" s="1" customFormat="1" ht="15.75" customHeight="1" x14ac:dyDescent="0.25"/>
    <row r="416" s="1" customFormat="1" ht="15.75" customHeight="1" x14ac:dyDescent="0.25"/>
    <row r="417" s="1" customFormat="1" ht="15.75" customHeight="1" x14ac:dyDescent="0.25"/>
    <row r="418" s="1" customFormat="1" ht="15.75" customHeight="1" x14ac:dyDescent="0.25"/>
    <row r="419" s="1" customFormat="1" ht="15.75" customHeight="1" x14ac:dyDescent="0.25"/>
    <row r="420" s="1" customFormat="1" ht="15.75" customHeight="1" x14ac:dyDescent="0.25"/>
    <row r="421" s="1" customFormat="1" ht="15.75" customHeight="1" x14ac:dyDescent="0.25"/>
    <row r="422" s="1" customFormat="1" ht="15.75" customHeight="1" x14ac:dyDescent="0.25"/>
    <row r="423" s="1" customFormat="1" ht="15.75" customHeight="1" x14ac:dyDescent="0.25"/>
    <row r="424" s="1" customFormat="1" ht="15.75" customHeight="1" x14ac:dyDescent="0.25"/>
    <row r="425" s="1" customFormat="1" ht="15.75" customHeight="1" x14ac:dyDescent="0.25"/>
    <row r="426" s="1" customFormat="1" ht="15.75" customHeight="1" x14ac:dyDescent="0.25"/>
    <row r="427" s="1" customFormat="1" ht="15.75" customHeight="1" x14ac:dyDescent="0.25"/>
    <row r="428" s="1" customFormat="1" ht="15.75" customHeight="1" x14ac:dyDescent="0.25"/>
    <row r="429" s="1" customFormat="1" ht="15.75" customHeight="1" x14ac:dyDescent="0.25"/>
    <row r="430" s="1" customFormat="1" ht="15.75" customHeight="1" x14ac:dyDescent="0.25"/>
    <row r="431" s="1" customFormat="1" ht="15.75" customHeight="1" x14ac:dyDescent="0.25"/>
    <row r="432" s="1" customFormat="1" ht="15.75" customHeight="1" x14ac:dyDescent="0.25"/>
    <row r="433" s="1" customFormat="1" ht="15.75" customHeight="1" x14ac:dyDescent="0.25"/>
    <row r="434" s="1" customFormat="1" ht="15.75" customHeight="1" x14ac:dyDescent="0.25"/>
    <row r="435" s="1" customFormat="1" ht="15.75" customHeight="1" x14ac:dyDescent="0.25"/>
    <row r="436" s="1" customFormat="1" ht="15.75" customHeight="1" x14ac:dyDescent="0.25"/>
    <row r="437" s="1" customFormat="1" ht="15.75" customHeight="1" x14ac:dyDescent="0.25"/>
    <row r="438" s="1" customFormat="1" ht="15.75" customHeight="1" x14ac:dyDescent="0.25"/>
    <row r="439" s="1" customFormat="1" ht="15.75" customHeight="1" x14ac:dyDescent="0.25"/>
    <row r="440" s="1" customFormat="1" ht="15.75" customHeight="1" x14ac:dyDescent="0.25"/>
    <row r="441" s="1" customFormat="1" ht="15.75" customHeight="1" x14ac:dyDescent="0.25"/>
    <row r="442" s="1" customFormat="1" ht="15.75" customHeight="1" x14ac:dyDescent="0.25"/>
    <row r="443" s="1" customFormat="1" ht="15.75" customHeight="1" x14ac:dyDescent="0.25"/>
    <row r="444" s="1" customFormat="1" ht="15.75" customHeight="1" x14ac:dyDescent="0.25"/>
    <row r="445" s="1" customFormat="1" ht="15.75" customHeight="1" x14ac:dyDescent="0.25"/>
    <row r="446" s="1" customFormat="1" ht="15.75" customHeight="1" x14ac:dyDescent="0.25"/>
    <row r="447" s="1" customFormat="1" ht="15.75" customHeight="1" x14ac:dyDescent="0.25"/>
    <row r="448" s="1" customFormat="1" ht="15.75" customHeight="1" x14ac:dyDescent="0.25"/>
    <row r="449" s="1" customFormat="1" ht="15.75" customHeight="1" x14ac:dyDescent="0.25"/>
    <row r="450" s="1" customFormat="1" ht="15.75" customHeight="1" x14ac:dyDescent="0.25"/>
    <row r="451" s="1" customFormat="1" ht="15.75" customHeight="1" x14ac:dyDescent="0.25"/>
    <row r="452" s="1" customFormat="1" ht="15.75" customHeight="1" x14ac:dyDescent="0.25"/>
    <row r="453" s="1" customFormat="1" ht="15.75" customHeight="1" x14ac:dyDescent="0.25"/>
    <row r="454" s="1" customFormat="1" ht="15.75" customHeight="1" x14ac:dyDescent="0.25"/>
    <row r="455" s="1" customFormat="1" ht="15.75" customHeight="1" x14ac:dyDescent="0.25"/>
    <row r="456" s="1" customFormat="1" ht="15.75" customHeight="1" x14ac:dyDescent="0.25"/>
    <row r="457" s="1" customFormat="1" ht="15.75" customHeight="1" x14ac:dyDescent="0.25"/>
    <row r="458" s="1" customFormat="1" ht="15.75" customHeight="1" x14ac:dyDescent="0.25"/>
    <row r="459" s="1" customFormat="1" ht="15.75" customHeight="1" x14ac:dyDescent="0.25"/>
    <row r="460" s="1" customFormat="1" ht="15.75" customHeight="1" x14ac:dyDescent="0.25"/>
    <row r="461" s="1" customFormat="1" ht="15.75" customHeight="1" x14ac:dyDescent="0.25"/>
    <row r="462" s="1" customFormat="1" ht="15.75" customHeight="1" x14ac:dyDescent="0.25"/>
    <row r="463" s="1" customFormat="1" ht="15.75" customHeight="1" x14ac:dyDescent="0.25"/>
    <row r="464" s="1" customFormat="1" ht="15.75" customHeight="1" x14ac:dyDescent="0.25"/>
    <row r="465" s="1" customFormat="1" ht="15.75" customHeight="1" x14ac:dyDescent="0.25"/>
    <row r="466" s="1" customFormat="1" ht="15.75" customHeight="1" x14ac:dyDescent="0.25"/>
    <row r="467" s="1" customFormat="1" ht="15.75" customHeight="1" x14ac:dyDescent="0.25"/>
    <row r="468" s="1" customFormat="1" ht="15.75" customHeight="1" x14ac:dyDescent="0.25"/>
    <row r="469" s="1" customFormat="1" ht="15.75" customHeight="1" x14ac:dyDescent="0.25"/>
    <row r="470" s="1" customFormat="1" ht="15.75" customHeight="1" x14ac:dyDescent="0.25"/>
    <row r="471" s="1" customFormat="1" ht="15.75" customHeight="1" x14ac:dyDescent="0.25"/>
    <row r="472" s="1" customFormat="1" ht="15.75" customHeight="1" x14ac:dyDescent="0.25"/>
    <row r="473" s="1" customFormat="1" ht="15.75" customHeight="1" x14ac:dyDescent="0.25"/>
    <row r="474" s="1" customFormat="1" ht="15.75" customHeight="1" x14ac:dyDescent="0.25"/>
    <row r="475" s="1" customFormat="1" ht="15.75" customHeight="1" x14ac:dyDescent="0.25"/>
    <row r="476" s="1" customFormat="1" ht="15.75" customHeight="1" x14ac:dyDescent="0.25"/>
    <row r="477" s="1" customFormat="1" ht="15.75" customHeight="1" x14ac:dyDescent="0.25"/>
    <row r="478" s="1" customFormat="1" ht="15.75" customHeight="1" x14ac:dyDescent="0.25"/>
    <row r="479" s="1" customFormat="1" ht="15.75" customHeight="1" x14ac:dyDescent="0.25"/>
    <row r="480" s="1" customFormat="1" ht="15.75" customHeight="1" x14ac:dyDescent="0.25"/>
    <row r="481" s="1" customFormat="1" ht="15.75" customHeight="1" x14ac:dyDescent="0.25"/>
    <row r="482" s="1" customFormat="1" ht="15.75" customHeight="1" x14ac:dyDescent="0.25"/>
    <row r="483" s="1" customFormat="1" ht="15.75" customHeight="1" x14ac:dyDescent="0.25"/>
    <row r="484" s="1" customFormat="1" ht="15.75" customHeight="1" x14ac:dyDescent="0.25"/>
    <row r="485" s="1" customFormat="1" ht="15.75" customHeight="1" x14ac:dyDescent="0.25"/>
    <row r="486" s="1" customFormat="1" ht="15.75" customHeight="1" x14ac:dyDescent="0.25"/>
    <row r="487" s="1" customFormat="1" ht="15.75" customHeight="1" x14ac:dyDescent="0.25"/>
    <row r="488" s="1" customFormat="1" ht="15.75" customHeight="1" x14ac:dyDescent="0.25"/>
    <row r="489" s="1" customFormat="1" ht="15.75" customHeight="1" x14ac:dyDescent="0.25"/>
    <row r="490" s="1" customFormat="1" ht="15.75" customHeight="1" x14ac:dyDescent="0.25"/>
    <row r="491" s="1" customFormat="1" ht="15.75" customHeight="1" x14ac:dyDescent="0.25"/>
    <row r="492" s="1" customFormat="1" ht="15.75" customHeight="1" x14ac:dyDescent="0.25"/>
    <row r="493" s="1" customFormat="1" ht="15.75" customHeight="1" x14ac:dyDescent="0.25"/>
    <row r="494" s="1" customFormat="1" ht="15.75" customHeight="1" x14ac:dyDescent="0.25"/>
    <row r="495" s="1" customFormat="1" ht="15.75" customHeight="1" x14ac:dyDescent="0.25"/>
    <row r="496" s="1" customFormat="1" ht="15.75" customHeight="1" x14ac:dyDescent="0.25"/>
    <row r="497" s="1" customFormat="1" ht="15.75" customHeight="1" x14ac:dyDescent="0.25"/>
    <row r="498" s="1" customFormat="1" ht="15.75" customHeight="1" x14ac:dyDescent="0.25"/>
    <row r="499" s="1" customFormat="1" ht="15.75" customHeight="1" x14ac:dyDescent="0.25"/>
    <row r="500" s="1" customFormat="1" ht="15.75" customHeight="1" x14ac:dyDescent="0.25"/>
    <row r="501" s="1" customFormat="1" ht="15.75" customHeight="1" x14ac:dyDescent="0.25"/>
    <row r="502" s="1" customFormat="1" ht="15.75" customHeight="1" x14ac:dyDescent="0.25"/>
    <row r="503" s="1" customFormat="1" ht="15.75" customHeight="1" x14ac:dyDescent="0.25"/>
    <row r="504" s="1" customFormat="1" ht="15.75" customHeight="1" x14ac:dyDescent="0.25"/>
    <row r="505" s="1" customFormat="1" ht="15.75" customHeight="1" x14ac:dyDescent="0.25"/>
    <row r="506" s="1" customFormat="1" ht="15.75" customHeight="1" x14ac:dyDescent="0.25"/>
    <row r="507" s="1" customFormat="1" ht="15.75" customHeight="1" x14ac:dyDescent="0.25"/>
    <row r="508" s="1" customFormat="1" ht="15.75" customHeight="1" x14ac:dyDescent="0.25"/>
    <row r="509" s="1" customFormat="1" ht="15.75" customHeight="1" x14ac:dyDescent="0.25"/>
    <row r="510" s="1" customFormat="1" ht="15.75" customHeight="1" x14ac:dyDescent="0.25"/>
    <row r="511" s="1" customFormat="1" ht="15.75" customHeight="1" x14ac:dyDescent="0.25"/>
    <row r="512" s="1" customFormat="1" ht="15.75" customHeight="1" x14ac:dyDescent="0.25"/>
    <row r="513" s="1" customFormat="1" ht="15.75" customHeight="1" x14ac:dyDescent="0.25"/>
    <row r="514" s="1" customFormat="1" ht="15.75" customHeight="1" x14ac:dyDescent="0.25"/>
    <row r="515" s="1" customFormat="1" ht="15.75" customHeight="1" x14ac:dyDescent="0.25"/>
    <row r="516" s="1" customFormat="1" ht="15.75" customHeight="1" x14ac:dyDescent="0.25"/>
    <row r="517" s="1" customFormat="1" ht="15.75" customHeight="1" x14ac:dyDescent="0.25"/>
    <row r="518" s="1" customFormat="1" ht="15.75" customHeight="1" x14ac:dyDescent="0.25"/>
    <row r="519" s="1" customFormat="1" ht="15.75" customHeight="1" x14ac:dyDescent="0.25"/>
    <row r="520" s="1" customFormat="1" ht="15.75" customHeight="1" x14ac:dyDescent="0.25"/>
    <row r="521" s="1" customFormat="1" ht="15.75" customHeight="1" x14ac:dyDescent="0.25"/>
    <row r="522" s="1" customFormat="1" ht="15.75" customHeight="1" x14ac:dyDescent="0.25"/>
    <row r="523" s="1" customFormat="1" ht="15.75" customHeight="1" x14ac:dyDescent="0.25"/>
    <row r="524" s="1" customFormat="1" ht="15.75" customHeight="1" x14ac:dyDescent="0.25"/>
    <row r="525" s="1" customFormat="1" ht="15.75" customHeight="1" x14ac:dyDescent="0.25"/>
    <row r="526" s="1" customFormat="1" ht="15.75" customHeight="1" x14ac:dyDescent="0.25"/>
    <row r="527" s="1" customFormat="1" ht="15.75" customHeight="1" x14ac:dyDescent="0.25"/>
    <row r="528" s="1" customFormat="1" ht="15.75" customHeight="1" x14ac:dyDescent="0.25"/>
    <row r="529" s="1" customFormat="1" ht="15.75" customHeight="1" x14ac:dyDescent="0.25"/>
    <row r="530" s="1" customFormat="1" ht="15.75" customHeight="1" x14ac:dyDescent="0.25"/>
    <row r="531" s="1" customFormat="1" ht="15.75" customHeight="1" x14ac:dyDescent="0.25"/>
    <row r="532" s="1" customFormat="1" ht="15.75" customHeight="1" x14ac:dyDescent="0.25"/>
    <row r="533" s="1" customFormat="1" ht="15.75" customHeight="1" x14ac:dyDescent="0.25"/>
    <row r="534" s="1" customFormat="1" ht="15.75" customHeight="1" x14ac:dyDescent="0.25"/>
    <row r="535" s="1" customFormat="1" ht="15.75" customHeight="1" x14ac:dyDescent="0.25"/>
    <row r="536" s="1" customFormat="1" ht="15.75" customHeight="1" x14ac:dyDescent="0.25"/>
    <row r="537" s="1" customFormat="1" ht="15.75" customHeight="1" x14ac:dyDescent="0.25"/>
    <row r="538" s="1" customFormat="1" ht="15.75" customHeight="1" x14ac:dyDescent="0.25"/>
    <row r="539" s="1" customFormat="1" ht="15.75" customHeight="1" x14ac:dyDescent="0.25"/>
    <row r="540" s="1" customFormat="1" ht="15.75" customHeight="1" x14ac:dyDescent="0.25"/>
    <row r="541" s="1" customFormat="1" ht="15.75" customHeight="1" x14ac:dyDescent="0.25"/>
    <row r="542" s="1" customFormat="1" ht="15.75" customHeight="1" x14ac:dyDescent="0.25"/>
    <row r="543" s="1" customFormat="1" ht="15.75" customHeight="1" x14ac:dyDescent="0.25"/>
    <row r="544" s="1" customFormat="1" ht="15.75" customHeight="1" x14ac:dyDescent="0.25"/>
    <row r="545" s="1" customFormat="1" ht="15.75" customHeight="1" x14ac:dyDescent="0.25"/>
    <row r="546" s="1" customFormat="1" ht="15.75" customHeight="1" x14ac:dyDescent="0.25"/>
    <row r="547" s="1" customFormat="1" ht="15.75" customHeight="1" x14ac:dyDescent="0.25"/>
    <row r="548" s="1" customFormat="1" ht="15.75" customHeight="1" x14ac:dyDescent="0.25"/>
    <row r="549" s="1" customFormat="1" ht="15.75" customHeight="1" x14ac:dyDescent="0.25"/>
    <row r="550" s="1" customFormat="1" ht="15.75" customHeight="1" x14ac:dyDescent="0.25"/>
    <row r="551" s="1" customFormat="1" ht="15.75" customHeight="1" x14ac:dyDescent="0.25"/>
    <row r="552" s="1" customFormat="1" ht="15.75" customHeight="1" x14ac:dyDescent="0.25"/>
    <row r="553" s="1" customFormat="1" ht="15.75" customHeight="1" x14ac:dyDescent="0.25"/>
    <row r="554" s="1" customFormat="1" ht="15.75" customHeight="1" x14ac:dyDescent="0.25"/>
    <row r="555" s="1" customFormat="1" ht="15.75" customHeight="1" x14ac:dyDescent="0.25"/>
    <row r="556" s="1" customFormat="1" ht="15.75" customHeight="1" x14ac:dyDescent="0.25"/>
    <row r="557" s="1" customFormat="1" ht="15.75" customHeight="1" x14ac:dyDescent="0.25"/>
    <row r="558" s="1" customFormat="1" ht="15.75" customHeight="1" x14ac:dyDescent="0.25"/>
    <row r="559" s="1" customFormat="1" ht="15.75" customHeight="1" x14ac:dyDescent="0.25"/>
    <row r="560" s="1" customFormat="1" ht="15.75" customHeight="1" x14ac:dyDescent="0.25"/>
    <row r="561" s="1" customFormat="1" ht="15.75" customHeight="1" x14ac:dyDescent="0.25"/>
    <row r="562" s="1" customFormat="1" ht="15.75" customHeight="1" x14ac:dyDescent="0.25"/>
    <row r="563" s="1" customFormat="1" ht="15.75" customHeight="1" x14ac:dyDescent="0.25"/>
    <row r="564" s="1" customFormat="1" ht="15.75" customHeight="1" x14ac:dyDescent="0.25"/>
    <row r="565" s="1" customFormat="1" ht="15.75" customHeight="1" x14ac:dyDescent="0.25"/>
    <row r="566" s="1" customFormat="1" ht="15.75" customHeight="1" x14ac:dyDescent="0.25"/>
    <row r="567" s="1" customFormat="1" ht="15.75" customHeight="1" x14ac:dyDescent="0.25"/>
    <row r="568" s="1" customFormat="1" ht="15.75" customHeight="1" x14ac:dyDescent="0.25"/>
    <row r="569" s="1" customFormat="1" ht="15.75" customHeight="1" x14ac:dyDescent="0.25"/>
    <row r="570" s="1" customFormat="1" ht="15.75" customHeight="1" x14ac:dyDescent="0.25"/>
    <row r="571" s="1" customFormat="1" ht="15.75" customHeight="1" x14ac:dyDescent="0.25"/>
    <row r="572" s="1" customFormat="1" ht="15.75" customHeight="1" x14ac:dyDescent="0.25"/>
    <row r="573" s="1" customFormat="1" ht="15.75" customHeight="1" x14ac:dyDescent="0.25"/>
    <row r="574" s="1" customFormat="1" ht="15.75" customHeight="1" x14ac:dyDescent="0.25"/>
    <row r="575" s="1" customFormat="1" ht="15.75" customHeight="1" x14ac:dyDescent="0.25"/>
    <row r="576" s="1" customFormat="1" ht="15.75" customHeight="1" x14ac:dyDescent="0.25"/>
    <row r="577" s="1" customFormat="1" ht="15.75" customHeight="1" x14ac:dyDescent="0.25"/>
    <row r="578" s="1" customFormat="1" ht="15.75" customHeight="1" x14ac:dyDescent="0.25"/>
    <row r="579" s="1" customFormat="1" ht="15.75" customHeight="1" x14ac:dyDescent="0.25"/>
    <row r="580" s="1" customFormat="1" ht="15.75" customHeight="1" x14ac:dyDescent="0.25"/>
    <row r="581" s="1" customFormat="1" ht="15.75" customHeight="1" x14ac:dyDescent="0.25"/>
    <row r="582" s="1" customFormat="1" ht="15.75" customHeight="1" x14ac:dyDescent="0.25"/>
    <row r="583" s="1" customFormat="1" ht="15.75" customHeight="1" x14ac:dyDescent="0.25"/>
    <row r="584" s="1" customFormat="1" ht="15.75" customHeight="1" x14ac:dyDescent="0.25"/>
    <row r="585" s="1" customFormat="1" ht="15.75" customHeight="1" x14ac:dyDescent="0.25"/>
    <row r="586" s="1" customFormat="1" ht="15.75" customHeight="1" x14ac:dyDescent="0.25"/>
    <row r="587" s="1" customFormat="1" ht="15.75" customHeight="1" x14ac:dyDescent="0.25"/>
    <row r="588" s="1" customFormat="1" ht="15.75" customHeight="1" x14ac:dyDescent="0.25"/>
    <row r="589" s="1" customFormat="1" ht="15.75" customHeight="1" x14ac:dyDescent="0.25"/>
    <row r="590" s="1" customFormat="1" ht="15.75" customHeight="1" x14ac:dyDescent="0.25"/>
    <row r="591" s="1" customFormat="1" ht="15.75" customHeight="1" x14ac:dyDescent="0.25"/>
    <row r="592" s="1" customFormat="1" ht="15.75" customHeight="1" x14ac:dyDescent="0.25"/>
    <row r="593" s="1" customFormat="1" ht="15.75" customHeight="1" x14ac:dyDescent="0.25"/>
    <row r="594" s="1" customFormat="1" ht="15.75" customHeight="1" x14ac:dyDescent="0.25"/>
    <row r="595" s="1" customFormat="1" ht="15.75" customHeight="1" x14ac:dyDescent="0.25"/>
    <row r="596" s="1" customFormat="1" ht="15.75" customHeight="1" x14ac:dyDescent="0.25"/>
    <row r="597" s="1" customFormat="1" ht="15.75" customHeight="1" x14ac:dyDescent="0.25"/>
    <row r="598" s="1" customFormat="1" ht="15.75" customHeight="1" x14ac:dyDescent="0.25"/>
    <row r="599" s="1" customFormat="1" ht="15.75" customHeight="1" x14ac:dyDescent="0.25"/>
    <row r="600" s="1" customFormat="1" ht="15.75" customHeight="1" x14ac:dyDescent="0.25"/>
    <row r="601" s="1" customFormat="1" ht="15.75" customHeight="1" x14ac:dyDescent="0.25"/>
    <row r="602" s="1" customFormat="1" ht="15.75" customHeight="1" x14ac:dyDescent="0.25"/>
    <row r="603" s="1" customFormat="1" ht="15.75" customHeight="1" x14ac:dyDescent="0.25"/>
    <row r="604" s="1" customFormat="1" ht="15.75" customHeight="1" x14ac:dyDescent="0.25"/>
    <row r="605" s="1" customFormat="1" ht="15.75" customHeight="1" x14ac:dyDescent="0.25"/>
    <row r="606" s="1" customFormat="1" ht="15.75" customHeight="1" x14ac:dyDescent="0.25"/>
    <row r="607" s="1" customFormat="1" ht="15.75" customHeight="1" x14ac:dyDescent="0.25"/>
    <row r="608" s="1" customFormat="1" ht="15.75" customHeight="1" x14ac:dyDescent="0.25"/>
    <row r="609" s="1" customFormat="1" ht="15.75" customHeight="1" x14ac:dyDescent="0.25"/>
    <row r="610" s="1" customFormat="1" ht="15.75" customHeight="1" x14ac:dyDescent="0.25"/>
    <row r="611" s="1" customFormat="1" ht="15.75" customHeight="1" x14ac:dyDescent="0.25"/>
    <row r="612" s="1" customFormat="1" ht="15.75" customHeight="1" x14ac:dyDescent="0.25"/>
    <row r="613" s="1" customFormat="1" ht="15.75" customHeight="1" x14ac:dyDescent="0.25"/>
    <row r="614" s="1" customFormat="1" ht="15.75" customHeight="1" x14ac:dyDescent="0.25"/>
    <row r="615" s="1" customFormat="1" ht="15.75" customHeight="1" x14ac:dyDescent="0.25"/>
    <row r="616" s="1" customFormat="1" ht="15.75" customHeight="1" x14ac:dyDescent="0.25"/>
    <row r="617" s="1" customFormat="1" ht="15.75" customHeight="1" x14ac:dyDescent="0.25"/>
    <row r="618" s="1" customFormat="1" ht="15.75" customHeight="1" x14ac:dyDescent="0.25"/>
    <row r="619" s="1" customFormat="1" ht="15.75" customHeight="1" x14ac:dyDescent="0.25"/>
    <row r="620" s="1" customFormat="1" ht="15.75" customHeight="1" x14ac:dyDescent="0.25"/>
    <row r="621" s="1" customFormat="1" ht="15.75" customHeight="1" x14ac:dyDescent="0.25"/>
    <row r="622" s="1" customFormat="1" ht="15.75" customHeight="1" x14ac:dyDescent="0.25"/>
    <row r="623" s="1" customFormat="1" ht="15.75" customHeight="1" x14ac:dyDescent="0.25"/>
    <row r="624" s="1" customFormat="1" ht="15.75" customHeight="1" x14ac:dyDescent="0.25"/>
    <row r="625" s="1" customFormat="1" ht="15.75" customHeight="1" x14ac:dyDescent="0.25"/>
    <row r="626" s="1" customFormat="1" ht="15.75" customHeight="1" x14ac:dyDescent="0.25"/>
    <row r="627" s="1" customFormat="1" ht="15.75" customHeight="1" x14ac:dyDescent="0.25"/>
    <row r="628" s="1" customFormat="1" ht="15.75" customHeight="1" x14ac:dyDescent="0.25"/>
    <row r="629" s="1" customFormat="1" ht="15.75" customHeight="1" x14ac:dyDescent="0.25"/>
    <row r="630" s="1" customFormat="1" ht="15.75" customHeight="1" x14ac:dyDescent="0.25"/>
    <row r="631" s="1" customFormat="1" ht="15.75" customHeight="1" x14ac:dyDescent="0.25"/>
    <row r="632" s="1" customFormat="1" ht="15.75" customHeight="1" x14ac:dyDescent="0.25"/>
    <row r="633" s="1" customFormat="1" ht="15.75" customHeight="1" x14ac:dyDescent="0.25"/>
    <row r="634" s="1" customFormat="1" ht="15.75" customHeight="1" x14ac:dyDescent="0.25"/>
    <row r="635" s="1" customFormat="1" ht="15.75" customHeight="1" x14ac:dyDescent="0.25"/>
    <row r="636" s="1" customFormat="1" ht="15.75" customHeight="1" x14ac:dyDescent="0.25"/>
    <row r="637" s="1" customFormat="1" ht="15.75" customHeight="1" x14ac:dyDescent="0.25"/>
    <row r="638" s="1" customFormat="1" ht="15.75" customHeight="1" x14ac:dyDescent="0.25"/>
    <row r="639" s="1" customFormat="1" ht="15.75" customHeight="1" x14ac:dyDescent="0.25"/>
    <row r="640" s="1" customFormat="1" ht="15.75" customHeight="1" x14ac:dyDescent="0.25"/>
    <row r="641" s="1" customFormat="1" ht="15.75" customHeight="1" x14ac:dyDescent="0.25"/>
    <row r="642" s="1" customFormat="1" ht="15.75" customHeight="1" x14ac:dyDescent="0.25"/>
    <row r="643" s="1" customFormat="1" ht="15.75" customHeight="1" x14ac:dyDescent="0.25"/>
    <row r="644" s="1" customFormat="1" ht="15.75" customHeight="1" x14ac:dyDescent="0.25"/>
    <row r="645" s="1" customFormat="1" ht="15.75" customHeight="1" x14ac:dyDescent="0.25"/>
    <row r="646" s="1" customFormat="1" ht="15.75" customHeight="1" x14ac:dyDescent="0.25"/>
    <row r="647" s="1" customFormat="1" ht="15.75" customHeight="1" x14ac:dyDescent="0.25"/>
    <row r="648" s="1" customFormat="1" ht="15.75" customHeight="1" x14ac:dyDescent="0.25"/>
    <row r="649" s="1" customFormat="1" ht="15.75" customHeight="1" x14ac:dyDescent="0.25"/>
    <row r="650" s="1" customFormat="1" ht="15.75" customHeight="1" x14ac:dyDescent="0.25"/>
    <row r="651" s="1" customFormat="1" ht="15.75" customHeight="1" x14ac:dyDescent="0.25"/>
    <row r="652" s="1" customFormat="1" ht="15.75" customHeight="1" x14ac:dyDescent="0.25"/>
    <row r="653" s="1" customFormat="1" ht="15.75" customHeight="1" x14ac:dyDescent="0.25"/>
    <row r="654" s="1" customFormat="1" ht="15.75" customHeight="1" x14ac:dyDescent="0.25"/>
    <row r="655" s="1" customFormat="1" ht="15.75" customHeight="1" x14ac:dyDescent="0.25"/>
    <row r="656" s="1" customFormat="1" ht="15.75" customHeight="1" x14ac:dyDescent="0.25"/>
    <row r="657" s="1" customFormat="1" ht="15.75" customHeight="1" x14ac:dyDescent="0.25"/>
    <row r="658" s="1" customFormat="1" ht="15.75" customHeight="1" x14ac:dyDescent="0.25"/>
    <row r="659" s="1" customFormat="1" ht="15.75" customHeight="1" x14ac:dyDescent="0.25"/>
    <row r="660" s="1" customFormat="1" ht="15.75" customHeight="1" x14ac:dyDescent="0.25"/>
    <row r="661" s="1" customFormat="1" ht="15.75" customHeight="1" x14ac:dyDescent="0.25"/>
    <row r="662" s="1" customFormat="1" ht="15.75" customHeight="1" x14ac:dyDescent="0.25"/>
    <row r="663" s="1" customFormat="1" ht="15.75" customHeight="1" x14ac:dyDescent="0.25"/>
    <row r="664" s="1" customFormat="1" ht="15.75" customHeight="1" x14ac:dyDescent="0.25"/>
    <row r="665" s="1" customFormat="1" ht="15.75" customHeight="1" x14ac:dyDescent="0.25"/>
    <row r="666" s="1" customFormat="1" ht="15.75" customHeight="1" x14ac:dyDescent="0.25"/>
    <row r="667" s="1" customFormat="1" ht="15.75" customHeight="1" x14ac:dyDescent="0.25"/>
    <row r="668" s="1" customFormat="1" ht="15.75" customHeight="1" x14ac:dyDescent="0.25"/>
    <row r="669" s="1" customFormat="1" ht="15.75" customHeight="1" x14ac:dyDescent="0.25"/>
    <row r="670" s="1" customFormat="1" ht="15.75" customHeight="1" x14ac:dyDescent="0.25"/>
    <row r="671" s="1" customFormat="1" ht="15.75" customHeight="1" x14ac:dyDescent="0.25"/>
    <row r="672" s="1" customFormat="1" ht="15.75" customHeight="1" x14ac:dyDescent="0.25"/>
    <row r="673" s="1" customFormat="1" ht="15.75" customHeight="1" x14ac:dyDescent="0.25"/>
    <row r="674" s="1" customFormat="1" ht="15.75" customHeight="1" x14ac:dyDescent="0.25"/>
    <row r="675" s="1" customFormat="1" ht="15.75" customHeight="1" x14ac:dyDescent="0.25"/>
    <row r="676" s="1" customFormat="1" ht="15.75" customHeight="1" x14ac:dyDescent="0.25"/>
    <row r="677" s="1" customFormat="1" ht="15.75" customHeight="1" x14ac:dyDescent="0.25"/>
    <row r="678" s="1" customFormat="1" ht="15.75" customHeight="1" x14ac:dyDescent="0.25"/>
    <row r="679" s="1" customFormat="1" ht="15.75" customHeight="1" x14ac:dyDescent="0.25"/>
    <row r="680" s="1" customFormat="1" ht="15.75" customHeight="1" x14ac:dyDescent="0.25"/>
    <row r="681" s="1" customFormat="1" ht="15.75" customHeight="1" x14ac:dyDescent="0.25"/>
    <row r="682" s="1" customFormat="1" ht="15.75" customHeight="1" x14ac:dyDescent="0.25"/>
    <row r="683" s="1" customFormat="1" ht="15.75" customHeight="1" x14ac:dyDescent="0.25"/>
    <row r="684" s="1" customFormat="1" ht="15.75" customHeight="1" x14ac:dyDescent="0.25"/>
    <row r="685" s="1" customFormat="1" ht="15.75" customHeight="1" x14ac:dyDescent="0.25"/>
    <row r="686" s="1" customFormat="1" ht="15.75" customHeight="1" x14ac:dyDescent="0.25"/>
    <row r="687" s="1" customFormat="1" ht="15.75" customHeight="1" x14ac:dyDescent="0.25"/>
    <row r="688" s="1" customFormat="1" ht="15.75" customHeight="1" x14ac:dyDescent="0.25"/>
    <row r="689" s="1" customFormat="1" ht="15.75" customHeight="1" x14ac:dyDescent="0.25"/>
    <row r="690" s="1" customFormat="1" ht="15.75" customHeight="1" x14ac:dyDescent="0.25"/>
    <row r="691" s="1" customFormat="1" ht="15.75" customHeight="1" x14ac:dyDescent="0.25"/>
    <row r="692" s="1" customFormat="1" ht="15.75" customHeight="1" x14ac:dyDescent="0.25"/>
    <row r="693" s="1" customFormat="1" ht="15.75" customHeight="1" x14ac:dyDescent="0.25"/>
    <row r="694" s="1" customFormat="1" ht="15.75" customHeight="1" x14ac:dyDescent="0.25"/>
    <row r="695" s="1" customFormat="1" ht="15.75" customHeight="1" x14ac:dyDescent="0.25"/>
    <row r="696" s="1" customFormat="1" ht="15.75" customHeight="1" x14ac:dyDescent="0.25"/>
    <row r="697" s="1" customFormat="1" ht="15.75" customHeight="1" x14ac:dyDescent="0.25"/>
    <row r="698" s="1" customFormat="1" ht="15.75" customHeight="1" x14ac:dyDescent="0.25"/>
    <row r="699" s="1" customFormat="1" ht="15.75" customHeight="1" x14ac:dyDescent="0.25"/>
    <row r="700" s="1" customFormat="1" ht="15.75" customHeight="1" x14ac:dyDescent="0.25"/>
    <row r="701" s="1" customFormat="1" ht="15.75" customHeight="1" x14ac:dyDescent="0.25"/>
    <row r="702" s="1" customFormat="1" ht="15.75" customHeight="1" x14ac:dyDescent="0.25"/>
    <row r="703" s="1" customFormat="1" ht="15.75" customHeight="1" x14ac:dyDescent="0.25"/>
    <row r="704" s="1" customFormat="1" ht="15.75" customHeight="1" x14ac:dyDescent="0.25"/>
    <row r="705" s="1" customFormat="1" ht="15.75" customHeight="1" x14ac:dyDescent="0.25"/>
    <row r="706" s="1" customFormat="1" ht="15.75" customHeight="1" x14ac:dyDescent="0.25"/>
    <row r="707" s="1" customFormat="1" ht="15.75" customHeight="1" x14ac:dyDescent="0.25"/>
    <row r="708" s="1" customFormat="1" ht="15.75" customHeight="1" x14ac:dyDescent="0.25"/>
    <row r="709" s="1" customFormat="1" ht="15.75" customHeight="1" x14ac:dyDescent="0.25"/>
    <row r="710" s="1" customFormat="1" ht="15.75" customHeight="1" x14ac:dyDescent="0.25"/>
    <row r="711" s="1" customFormat="1" ht="15.75" customHeight="1" x14ac:dyDescent="0.25"/>
    <row r="712" s="1" customFormat="1" ht="15.75" customHeight="1" x14ac:dyDescent="0.25"/>
    <row r="713" s="1" customFormat="1" ht="15.75" customHeight="1" x14ac:dyDescent="0.25"/>
    <row r="714" s="1" customFormat="1" ht="15.75" customHeight="1" x14ac:dyDescent="0.25"/>
    <row r="715" s="1" customFormat="1" ht="15.75" customHeight="1" x14ac:dyDescent="0.25"/>
    <row r="716" s="1" customFormat="1" ht="15.75" customHeight="1" x14ac:dyDescent="0.25"/>
    <row r="717" s="1" customFormat="1" ht="15.75" customHeight="1" x14ac:dyDescent="0.25"/>
    <row r="718" s="1" customFormat="1" ht="15.75" customHeight="1" x14ac:dyDescent="0.25"/>
    <row r="719" s="1" customFormat="1" ht="15.75" customHeight="1" x14ac:dyDescent="0.25"/>
    <row r="720" s="1" customFormat="1" ht="15.75" customHeight="1" x14ac:dyDescent="0.25"/>
    <row r="721" s="1" customFormat="1" ht="15.75" customHeight="1" x14ac:dyDescent="0.25"/>
    <row r="722" s="1" customFormat="1" ht="15.75" customHeight="1" x14ac:dyDescent="0.25"/>
    <row r="723" s="1" customFormat="1" ht="15.75" customHeight="1" x14ac:dyDescent="0.25"/>
    <row r="724" s="1" customFormat="1" ht="15.75" customHeight="1" x14ac:dyDescent="0.25"/>
    <row r="725" s="1" customFormat="1" ht="15.75" customHeight="1" x14ac:dyDescent="0.25"/>
    <row r="726" s="1" customFormat="1" ht="15.75" customHeight="1" x14ac:dyDescent="0.25"/>
    <row r="727" s="1" customFormat="1" ht="15.75" customHeight="1" x14ac:dyDescent="0.25"/>
    <row r="728" s="1" customFormat="1" ht="15.75" customHeight="1" x14ac:dyDescent="0.25"/>
    <row r="729" s="1" customFormat="1" ht="15.75" customHeight="1" x14ac:dyDescent="0.25"/>
    <row r="730" s="1" customFormat="1" ht="15.75" customHeight="1" x14ac:dyDescent="0.25"/>
    <row r="731" s="1" customFormat="1" ht="15.75" customHeight="1" x14ac:dyDescent="0.25"/>
    <row r="732" s="1" customFormat="1" ht="15.75" customHeight="1" x14ac:dyDescent="0.25"/>
    <row r="733" s="1" customFormat="1" ht="15.75" customHeight="1" x14ac:dyDescent="0.25"/>
    <row r="734" s="1" customFormat="1" ht="15.75" customHeight="1" x14ac:dyDescent="0.25"/>
    <row r="735" s="1" customFormat="1" ht="15.75" customHeight="1" x14ac:dyDescent="0.25"/>
    <row r="736" s="1" customFormat="1" ht="15.75" customHeight="1" x14ac:dyDescent="0.25"/>
    <row r="737" s="1" customFormat="1" ht="15.75" customHeight="1" x14ac:dyDescent="0.25"/>
    <row r="738" s="1" customFormat="1" ht="15.75" customHeight="1" x14ac:dyDescent="0.25"/>
    <row r="739" s="1" customFormat="1" ht="15.75" customHeight="1" x14ac:dyDescent="0.25"/>
    <row r="740" s="1" customFormat="1" ht="15.75" customHeight="1" x14ac:dyDescent="0.25"/>
    <row r="741" s="1" customFormat="1" ht="15.75" customHeight="1" x14ac:dyDescent="0.25"/>
    <row r="742" s="1" customFormat="1" ht="15.75" customHeight="1" x14ac:dyDescent="0.25"/>
    <row r="743" s="1" customFormat="1" ht="15.75" customHeight="1" x14ac:dyDescent="0.25"/>
    <row r="744" s="1" customFormat="1" ht="15.75" customHeight="1" x14ac:dyDescent="0.25"/>
    <row r="745" s="1" customFormat="1" ht="15.75" customHeight="1" x14ac:dyDescent="0.25"/>
    <row r="746" s="1" customFormat="1" ht="15.75" customHeight="1" x14ac:dyDescent="0.25"/>
    <row r="747" s="1" customFormat="1" ht="15.75" customHeight="1" x14ac:dyDescent="0.25"/>
    <row r="748" s="1" customFormat="1" ht="15.75" customHeight="1" x14ac:dyDescent="0.25"/>
    <row r="749" s="1" customFormat="1" ht="15.75" customHeight="1" x14ac:dyDescent="0.25"/>
    <row r="750" s="1" customFormat="1" ht="15.75" customHeight="1" x14ac:dyDescent="0.25"/>
    <row r="751" s="1" customFormat="1" ht="15.75" customHeight="1" x14ac:dyDescent="0.25"/>
    <row r="752" s="1" customFormat="1" ht="15.75" customHeight="1" x14ac:dyDescent="0.25"/>
    <row r="753" s="1" customFormat="1" ht="15.75" customHeight="1" x14ac:dyDescent="0.25"/>
    <row r="754" s="1" customFormat="1" ht="15.75" customHeight="1" x14ac:dyDescent="0.25"/>
    <row r="755" s="1" customFormat="1" ht="15.75" customHeight="1" x14ac:dyDescent="0.25"/>
    <row r="756" s="1" customFormat="1" ht="15.75" customHeight="1" x14ac:dyDescent="0.25"/>
    <row r="757" s="1" customFormat="1" ht="15.75" customHeight="1" x14ac:dyDescent="0.25"/>
    <row r="758" s="1" customFormat="1" ht="15.75" customHeight="1" x14ac:dyDescent="0.25"/>
    <row r="759" s="1" customFormat="1" ht="15.75" customHeight="1" x14ac:dyDescent="0.25"/>
    <row r="760" s="1" customFormat="1" ht="15.75" customHeight="1" x14ac:dyDescent="0.25"/>
    <row r="761" s="1" customFormat="1" ht="15.75" customHeight="1" x14ac:dyDescent="0.25"/>
    <row r="762" s="1" customFormat="1" ht="15.75" customHeight="1" x14ac:dyDescent="0.25"/>
    <row r="763" s="1" customFormat="1" ht="15.75" customHeight="1" x14ac:dyDescent="0.25"/>
    <row r="764" s="1" customFormat="1" ht="15.75" customHeight="1" x14ac:dyDescent="0.25"/>
    <row r="765" s="1" customFormat="1" ht="15.75" customHeight="1" x14ac:dyDescent="0.25"/>
    <row r="766" s="1" customFormat="1" ht="15.75" customHeight="1" x14ac:dyDescent="0.25"/>
    <row r="767" s="1" customFormat="1" ht="15.75" customHeight="1" x14ac:dyDescent="0.25"/>
    <row r="768" s="1" customFormat="1" ht="15.75" customHeight="1" x14ac:dyDescent="0.25"/>
    <row r="769" s="1" customFormat="1" ht="15.75" customHeight="1" x14ac:dyDescent="0.25"/>
    <row r="770" s="1" customFormat="1" ht="15.75" customHeight="1" x14ac:dyDescent="0.25"/>
    <row r="771" s="1" customFormat="1" ht="15.75" customHeight="1" x14ac:dyDescent="0.25"/>
    <row r="772" s="1" customFormat="1" ht="15.75" customHeight="1" x14ac:dyDescent="0.25"/>
    <row r="773" s="1" customFormat="1" ht="15.75" customHeight="1" x14ac:dyDescent="0.25"/>
    <row r="774" s="1" customFormat="1" ht="15.75" customHeight="1" x14ac:dyDescent="0.25"/>
    <row r="775" s="1" customFormat="1" ht="15.75" customHeight="1" x14ac:dyDescent="0.25"/>
    <row r="776" s="1" customFormat="1" ht="15.75" customHeight="1" x14ac:dyDescent="0.25"/>
    <row r="777" s="1" customFormat="1" ht="15.75" customHeight="1" x14ac:dyDescent="0.25"/>
    <row r="778" s="1" customFormat="1" ht="15.75" customHeight="1" x14ac:dyDescent="0.25"/>
    <row r="779" s="1" customFormat="1" ht="15.75" customHeight="1" x14ac:dyDescent="0.25"/>
    <row r="780" s="1" customFormat="1" ht="15.75" customHeight="1" x14ac:dyDescent="0.25"/>
    <row r="781" s="1" customFormat="1" ht="15.75" customHeight="1" x14ac:dyDescent="0.25"/>
    <row r="782" s="1" customFormat="1" ht="15.75" customHeight="1" x14ac:dyDescent="0.25"/>
    <row r="783" s="1" customFormat="1" ht="15.75" customHeight="1" x14ac:dyDescent="0.25"/>
    <row r="784" s="1" customFormat="1" ht="15.75" customHeight="1" x14ac:dyDescent="0.25"/>
    <row r="785" s="1" customFormat="1" ht="15.75" customHeight="1" x14ac:dyDescent="0.25"/>
    <row r="786" s="1" customFormat="1" ht="15.75" customHeight="1" x14ac:dyDescent="0.25"/>
    <row r="787" s="1" customFormat="1" ht="15.75" customHeight="1" x14ac:dyDescent="0.25"/>
    <row r="788" s="1" customFormat="1" ht="15.75" customHeight="1" x14ac:dyDescent="0.25"/>
    <row r="789" s="1" customFormat="1" ht="15.75" customHeight="1" x14ac:dyDescent="0.25"/>
    <row r="790" s="1" customFormat="1" ht="15.75" customHeight="1" x14ac:dyDescent="0.25"/>
    <row r="791" s="1" customFormat="1" ht="15.75" customHeight="1" x14ac:dyDescent="0.25"/>
    <row r="792" s="1" customFormat="1" ht="15.75" customHeight="1" x14ac:dyDescent="0.25"/>
    <row r="793" s="1" customFormat="1" ht="15.75" customHeight="1" x14ac:dyDescent="0.25"/>
    <row r="794" s="1" customFormat="1" ht="15.75" customHeight="1" x14ac:dyDescent="0.25"/>
    <row r="795" s="1" customFormat="1" ht="15.75" customHeight="1" x14ac:dyDescent="0.25"/>
    <row r="796" s="1" customFormat="1" ht="15.75" customHeight="1" x14ac:dyDescent="0.25"/>
    <row r="797" s="1" customFormat="1" ht="15.75" customHeight="1" x14ac:dyDescent="0.25"/>
    <row r="798" s="1" customFormat="1" ht="15.75" customHeight="1" x14ac:dyDescent="0.25"/>
    <row r="799" s="1" customFormat="1" ht="15.75" customHeight="1" x14ac:dyDescent="0.25"/>
    <row r="800" s="1" customFormat="1" ht="15.75" customHeight="1" x14ac:dyDescent="0.25"/>
    <row r="801" s="1" customFormat="1" ht="15.75" customHeight="1" x14ac:dyDescent="0.25"/>
    <row r="802" s="1" customFormat="1" ht="15.75" customHeight="1" x14ac:dyDescent="0.25"/>
    <row r="803" s="1" customFormat="1" ht="15.75" customHeight="1" x14ac:dyDescent="0.25"/>
    <row r="804" s="1" customFormat="1" ht="15.75" customHeight="1" x14ac:dyDescent="0.25"/>
    <row r="805" s="1" customFormat="1" ht="15.75" customHeight="1" x14ac:dyDescent="0.25"/>
    <row r="806" s="1" customFormat="1" ht="15.75" customHeight="1" x14ac:dyDescent="0.25"/>
    <row r="807" s="1" customFormat="1" ht="15.75" customHeight="1" x14ac:dyDescent="0.25"/>
    <row r="808" s="1" customFormat="1" ht="15.75" customHeight="1" x14ac:dyDescent="0.25"/>
    <row r="809" s="1" customFormat="1" ht="15.75" customHeight="1" x14ac:dyDescent="0.25"/>
    <row r="810" s="1" customFormat="1" ht="15.75" customHeight="1" x14ac:dyDescent="0.25"/>
    <row r="811" s="1" customFormat="1" ht="15.75" customHeight="1" x14ac:dyDescent="0.25"/>
    <row r="812" s="1" customFormat="1" ht="15.75" customHeight="1" x14ac:dyDescent="0.25"/>
    <row r="813" s="1" customFormat="1" ht="15.75" customHeight="1" x14ac:dyDescent="0.25"/>
    <row r="814" s="1" customFormat="1" ht="15.75" customHeight="1" x14ac:dyDescent="0.25"/>
    <row r="815" s="1" customFormat="1" ht="15.75" customHeight="1" x14ac:dyDescent="0.25"/>
    <row r="816" s="1" customFormat="1" ht="15.75" customHeight="1" x14ac:dyDescent="0.25"/>
    <row r="817" s="1" customFormat="1" ht="15.75" customHeight="1" x14ac:dyDescent="0.25"/>
    <row r="818" s="1" customFormat="1" ht="15.75" customHeight="1" x14ac:dyDescent="0.25"/>
    <row r="819" s="1" customFormat="1" ht="15.75" customHeight="1" x14ac:dyDescent="0.25"/>
    <row r="820" s="1" customFormat="1" ht="15.75" customHeight="1" x14ac:dyDescent="0.25"/>
    <row r="821" s="1" customFormat="1" ht="15.75" customHeight="1" x14ac:dyDescent="0.25"/>
    <row r="822" s="1" customFormat="1" ht="15.75" customHeight="1" x14ac:dyDescent="0.25"/>
    <row r="823" s="1" customFormat="1" ht="15.75" customHeight="1" x14ac:dyDescent="0.25"/>
    <row r="824" s="1" customFormat="1" ht="15.75" customHeight="1" x14ac:dyDescent="0.25"/>
    <row r="825" s="1" customFormat="1" ht="15.75" customHeight="1" x14ac:dyDescent="0.25"/>
    <row r="826" s="1" customFormat="1" ht="15.75" customHeight="1" x14ac:dyDescent="0.25"/>
    <row r="827" s="1" customFormat="1" ht="15.75" customHeight="1" x14ac:dyDescent="0.25"/>
    <row r="828" s="1" customFormat="1" ht="15.75" customHeight="1" x14ac:dyDescent="0.25"/>
    <row r="829" s="1" customFormat="1" ht="15.75" customHeight="1" x14ac:dyDescent="0.25"/>
    <row r="830" s="1" customFormat="1" ht="15.75" customHeight="1" x14ac:dyDescent="0.25"/>
    <row r="831" s="1" customFormat="1" ht="15.75" customHeight="1" x14ac:dyDescent="0.25"/>
    <row r="832" s="1" customFormat="1" ht="15.75" customHeight="1" x14ac:dyDescent="0.25"/>
    <row r="833" s="1" customFormat="1" ht="15.75" customHeight="1" x14ac:dyDescent="0.25"/>
    <row r="834" s="1" customFormat="1" ht="15.75" customHeight="1" x14ac:dyDescent="0.25"/>
    <row r="835" s="1" customFormat="1" ht="15.75" customHeight="1" x14ac:dyDescent="0.25"/>
    <row r="836" s="1" customFormat="1" ht="15.75" customHeight="1" x14ac:dyDescent="0.25"/>
    <row r="837" s="1" customFormat="1" ht="15.75" customHeight="1" x14ac:dyDescent="0.25"/>
    <row r="838" s="1" customFormat="1" ht="15.75" customHeight="1" x14ac:dyDescent="0.25"/>
    <row r="839" s="1" customFormat="1" ht="15.75" customHeight="1" x14ac:dyDescent="0.25"/>
    <row r="840" s="1" customFormat="1" ht="15.75" customHeight="1" x14ac:dyDescent="0.25"/>
    <row r="841" s="1" customFormat="1" ht="15.75" customHeight="1" x14ac:dyDescent="0.25"/>
    <row r="842" s="1" customFormat="1" ht="15.75" customHeight="1" x14ac:dyDescent="0.25"/>
    <row r="843" s="1" customFormat="1" ht="15.75" customHeight="1" x14ac:dyDescent="0.25"/>
    <row r="844" s="1" customFormat="1" ht="15.75" customHeight="1" x14ac:dyDescent="0.25"/>
    <row r="845" s="1" customFormat="1" ht="15.75" customHeight="1" x14ac:dyDescent="0.25"/>
    <row r="846" s="1" customFormat="1" ht="15.75" customHeight="1" x14ac:dyDescent="0.25"/>
    <row r="847" s="1" customFormat="1" ht="15.75" customHeight="1" x14ac:dyDescent="0.25"/>
    <row r="848" s="1" customFormat="1" ht="15.75" customHeight="1" x14ac:dyDescent="0.25"/>
    <row r="849" s="1" customFormat="1" ht="15.75" customHeight="1" x14ac:dyDescent="0.25"/>
    <row r="850" s="1" customFormat="1" ht="15.75" customHeight="1" x14ac:dyDescent="0.25"/>
    <row r="851" s="1" customFormat="1" ht="15.75" customHeight="1" x14ac:dyDescent="0.25"/>
    <row r="852" s="1" customFormat="1" ht="15.75" customHeight="1" x14ac:dyDescent="0.25"/>
    <row r="853" s="1" customFormat="1" ht="15.75" customHeight="1" x14ac:dyDescent="0.25"/>
    <row r="854" s="1" customFormat="1" ht="15.75" customHeight="1" x14ac:dyDescent="0.25"/>
    <row r="855" s="1" customFormat="1" ht="15.75" customHeight="1" x14ac:dyDescent="0.25"/>
    <row r="856" s="1" customFormat="1" ht="15.75" customHeight="1" x14ac:dyDescent="0.25"/>
    <row r="857" s="1" customFormat="1" ht="15.75" customHeight="1" x14ac:dyDescent="0.25"/>
    <row r="858" s="1" customFormat="1" ht="15.75" customHeight="1" x14ac:dyDescent="0.25"/>
    <row r="859" s="1" customFormat="1" ht="15.75" customHeight="1" x14ac:dyDescent="0.25"/>
    <row r="860" s="1" customFormat="1" ht="15.75" customHeight="1" x14ac:dyDescent="0.25"/>
    <row r="861" s="1" customFormat="1" ht="15.75" customHeight="1" x14ac:dyDescent="0.25"/>
    <row r="862" s="1" customFormat="1" ht="15.75" customHeight="1" x14ac:dyDescent="0.25"/>
    <row r="863" s="1" customFormat="1" ht="15.75" customHeight="1" x14ac:dyDescent="0.25"/>
    <row r="864" s="1" customFormat="1" ht="15.75" customHeight="1" x14ac:dyDescent="0.25"/>
    <row r="865" s="1" customFormat="1" ht="15.75" customHeight="1" x14ac:dyDescent="0.25"/>
    <row r="866" s="1" customFormat="1" ht="15.75" customHeight="1" x14ac:dyDescent="0.25"/>
    <row r="867" s="1" customFormat="1" ht="15.75" customHeight="1" x14ac:dyDescent="0.25"/>
    <row r="868" s="1" customFormat="1" ht="15.75" customHeight="1" x14ac:dyDescent="0.25"/>
    <row r="869" s="1" customFormat="1" ht="15.75" customHeight="1" x14ac:dyDescent="0.25"/>
    <row r="870" s="1" customFormat="1" ht="15.75" customHeight="1" x14ac:dyDescent="0.25"/>
    <row r="871" s="1" customFormat="1" ht="15.75" customHeight="1" x14ac:dyDescent="0.25"/>
    <row r="872" s="1" customFormat="1" ht="15.75" customHeight="1" x14ac:dyDescent="0.25"/>
    <row r="873" s="1" customFormat="1" ht="15.75" customHeight="1" x14ac:dyDescent="0.25"/>
    <row r="874" s="1" customFormat="1" ht="15.75" customHeight="1" x14ac:dyDescent="0.25"/>
    <row r="875" s="1" customFormat="1" ht="15.75" customHeight="1" x14ac:dyDescent="0.25"/>
    <row r="876" s="1" customFormat="1" ht="15.75" customHeight="1" x14ac:dyDescent="0.25"/>
    <row r="877" s="1" customFormat="1" ht="15.75" customHeight="1" x14ac:dyDescent="0.25"/>
    <row r="878" s="1" customFormat="1" ht="15.75" customHeight="1" x14ac:dyDescent="0.25"/>
    <row r="879" s="1" customFormat="1" ht="15.75" customHeight="1" x14ac:dyDescent="0.25"/>
    <row r="880" s="1" customFormat="1" ht="15.75" customHeight="1" x14ac:dyDescent="0.25"/>
    <row r="881" s="1" customFormat="1" ht="15.75" customHeight="1" x14ac:dyDescent="0.25"/>
    <row r="882" s="1" customFormat="1" ht="15.75" customHeight="1" x14ac:dyDescent="0.25"/>
    <row r="883" s="1" customFormat="1" ht="15.75" customHeight="1" x14ac:dyDescent="0.25"/>
    <row r="884" s="1" customFormat="1" ht="15.75" customHeight="1" x14ac:dyDescent="0.25"/>
    <row r="885" s="1" customFormat="1" ht="15.75" customHeight="1" x14ac:dyDescent="0.25"/>
    <row r="886" s="1" customFormat="1" ht="15.75" customHeight="1" x14ac:dyDescent="0.25"/>
    <row r="887" s="1" customFormat="1" ht="15.75" customHeight="1" x14ac:dyDescent="0.25"/>
    <row r="888" s="1" customFormat="1" ht="15.75" customHeight="1" x14ac:dyDescent="0.25"/>
    <row r="889" s="1" customFormat="1" ht="15.75" customHeight="1" x14ac:dyDescent="0.25"/>
    <row r="890" s="1" customFormat="1" ht="15.75" customHeight="1" x14ac:dyDescent="0.25"/>
    <row r="891" s="1" customFormat="1" ht="15.75" customHeight="1" x14ac:dyDescent="0.25"/>
    <row r="892" s="1" customFormat="1" ht="15.75" customHeight="1" x14ac:dyDescent="0.25"/>
    <row r="893" s="1" customFormat="1" ht="15.75" customHeight="1" x14ac:dyDescent="0.25"/>
    <row r="894" s="1" customFormat="1" ht="15.75" customHeight="1" x14ac:dyDescent="0.25"/>
    <row r="895" s="1" customFormat="1" ht="15.75" customHeight="1" x14ac:dyDescent="0.25"/>
    <row r="896" s="1" customFormat="1" ht="15.75" customHeight="1" x14ac:dyDescent="0.25"/>
    <row r="897" s="1" customFormat="1" ht="15.75" customHeight="1" x14ac:dyDescent="0.25"/>
    <row r="898" s="1" customFormat="1" ht="15.75" customHeight="1" x14ac:dyDescent="0.25"/>
    <row r="899" s="1" customFormat="1" ht="15.75" customHeight="1" x14ac:dyDescent="0.25"/>
    <row r="900" s="1" customFormat="1" ht="15.75" customHeight="1" x14ac:dyDescent="0.25"/>
    <row r="901" s="1" customFormat="1" ht="15.75" customHeight="1" x14ac:dyDescent="0.25"/>
    <row r="902" s="1" customFormat="1" ht="15.75" customHeight="1" x14ac:dyDescent="0.25"/>
    <row r="903" s="1" customFormat="1" ht="15.75" customHeight="1" x14ac:dyDescent="0.25"/>
    <row r="904" s="1" customFormat="1" ht="15.75" customHeight="1" x14ac:dyDescent="0.25"/>
    <row r="905" s="1" customFormat="1" ht="15.75" customHeight="1" x14ac:dyDescent="0.25"/>
    <row r="906" s="1" customFormat="1" ht="15.75" customHeight="1" x14ac:dyDescent="0.25"/>
    <row r="907" s="1" customFormat="1" ht="15.75" customHeight="1" x14ac:dyDescent="0.25"/>
    <row r="908" s="1" customFormat="1" ht="15.75" customHeight="1" x14ac:dyDescent="0.25"/>
    <row r="909" s="1" customFormat="1" ht="15.75" customHeight="1" x14ac:dyDescent="0.25"/>
    <row r="910" s="1" customFormat="1" ht="15.75" customHeight="1" x14ac:dyDescent="0.25"/>
    <row r="911" s="1" customFormat="1" ht="15.75" customHeight="1" x14ac:dyDescent="0.25"/>
    <row r="912" s="1" customFormat="1" ht="15.75" customHeight="1" x14ac:dyDescent="0.25"/>
    <row r="913" s="1" customFormat="1" ht="15.75" customHeight="1" x14ac:dyDescent="0.25"/>
    <row r="914" s="1" customFormat="1" ht="15.75" customHeight="1" x14ac:dyDescent="0.25"/>
    <row r="915" s="1" customFormat="1" ht="15.75" customHeight="1" x14ac:dyDescent="0.25"/>
    <row r="916" s="1" customFormat="1" ht="15.75" customHeight="1" x14ac:dyDescent="0.25"/>
    <row r="917" s="1" customFormat="1" ht="15.75" customHeight="1" x14ac:dyDescent="0.25"/>
    <row r="918" s="1" customFormat="1" ht="15.75" customHeight="1" x14ac:dyDescent="0.25"/>
    <row r="919" s="1" customFormat="1" ht="15.75" customHeight="1" x14ac:dyDescent="0.25"/>
    <row r="920" s="1" customFormat="1" ht="15.75" customHeight="1" x14ac:dyDescent="0.25"/>
    <row r="921" s="1" customFormat="1" ht="15.75" customHeight="1" x14ac:dyDescent="0.25"/>
    <row r="922" s="1" customFormat="1" ht="15.75" customHeight="1" x14ac:dyDescent="0.25"/>
    <row r="923" s="1" customFormat="1" ht="15.75" customHeight="1" x14ac:dyDescent="0.25"/>
    <row r="924" s="1" customFormat="1" ht="15.75" customHeight="1" x14ac:dyDescent="0.25"/>
    <row r="925" s="1" customFormat="1" ht="15.75" customHeight="1" x14ac:dyDescent="0.25"/>
    <row r="926" s="1" customFormat="1" ht="15.75" customHeight="1" x14ac:dyDescent="0.25"/>
    <row r="927" s="1" customFormat="1" ht="15.75" customHeight="1" x14ac:dyDescent="0.25"/>
    <row r="928" s="1" customFormat="1" ht="15.75" customHeight="1" x14ac:dyDescent="0.25"/>
    <row r="929" s="1" customFormat="1" ht="15.75" customHeight="1" x14ac:dyDescent="0.25"/>
    <row r="930" s="1" customFormat="1" ht="15.75" customHeight="1" x14ac:dyDescent="0.25"/>
    <row r="931" s="1" customFormat="1" ht="15.75" customHeight="1" x14ac:dyDescent="0.25"/>
    <row r="932" s="1" customFormat="1" ht="15.75" customHeight="1" x14ac:dyDescent="0.25"/>
    <row r="933" s="1" customFormat="1" ht="15.75" customHeight="1" x14ac:dyDescent="0.25"/>
    <row r="934" s="1" customFormat="1" ht="15.75" customHeight="1" x14ac:dyDescent="0.25"/>
    <row r="935" s="1" customFormat="1" ht="15.75" customHeight="1" x14ac:dyDescent="0.25"/>
    <row r="936" s="1" customFormat="1" ht="15.75" customHeight="1" x14ac:dyDescent="0.25"/>
    <row r="937" s="1" customFormat="1" ht="15.75" customHeight="1" x14ac:dyDescent="0.25"/>
    <row r="938" s="1" customFormat="1" ht="15.75" customHeight="1" x14ac:dyDescent="0.25"/>
    <row r="939" s="1" customFormat="1" ht="15.75" customHeight="1" x14ac:dyDescent="0.25"/>
    <row r="940" s="1" customFormat="1" ht="15.75" customHeight="1" x14ac:dyDescent="0.25"/>
    <row r="941" s="1" customFormat="1" ht="15.75" customHeight="1" x14ac:dyDescent="0.25"/>
    <row r="942" s="1" customFormat="1" ht="15.75" customHeight="1" x14ac:dyDescent="0.25"/>
    <row r="943" s="1" customFormat="1" ht="15.75" customHeight="1" x14ac:dyDescent="0.25"/>
    <row r="944" s="1" customFormat="1" ht="15.75" customHeight="1" x14ac:dyDescent="0.25"/>
    <row r="945" s="1" customFormat="1" ht="15.75" customHeight="1" x14ac:dyDescent="0.25"/>
    <row r="946" s="1" customFormat="1" ht="15.75" customHeight="1" x14ac:dyDescent="0.25"/>
    <row r="947" s="1" customFormat="1" ht="15.75" customHeight="1" x14ac:dyDescent="0.25"/>
    <row r="948" s="1" customFormat="1" ht="15.75" customHeight="1" x14ac:dyDescent="0.25"/>
    <row r="949" s="1" customFormat="1" ht="15.75" customHeight="1" x14ac:dyDescent="0.25"/>
    <row r="950" s="1" customFormat="1" ht="15.75" customHeight="1" x14ac:dyDescent="0.25"/>
    <row r="951" s="1" customFormat="1" ht="15.75" customHeight="1" x14ac:dyDescent="0.25"/>
    <row r="952" s="1" customFormat="1" ht="15.75" customHeight="1" x14ac:dyDescent="0.25"/>
    <row r="953" s="1" customFormat="1" ht="15.75" customHeight="1" x14ac:dyDescent="0.25"/>
    <row r="954" s="1" customFormat="1" ht="15.75" customHeight="1" x14ac:dyDescent="0.25"/>
    <row r="955" s="1" customFormat="1" ht="15.75" customHeight="1" x14ac:dyDescent="0.25"/>
    <row r="956" s="1" customFormat="1" ht="15.75" customHeight="1" x14ac:dyDescent="0.25"/>
    <row r="957" s="1" customFormat="1" ht="15.75" customHeight="1" x14ac:dyDescent="0.25"/>
    <row r="958" s="1" customFormat="1" ht="15.75" customHeight="1" x14ac:dyDescent="0.25"/>
    <row r="959" s="1" customFormat="1" ht="15.75" customHeight="1" x14ac:dyDescent="0.25"/>
    <row r="960" s="1" customFormat="1" ht="15.75" customHeight="1" x14ac:dyDescent="0.25"/>
    <row r="961" s="1" customFormat="1" ht="15.75" customHeight="1" x14ac:dyDescent="0.25"/>
    <row r="962" s="1" customFormat="1" ht="15.75" customHeight="1" x14ac:dyDescent="0.25"/>
    <row r="963" s="1" customFormat="1" ht="15.75" customHeight="1" x14ac:dyDescent="0.25"/>
    <row r="964" s="1" customFormat="1" ht="15.75" customHeight="1" x14ac:dyDescent="0.25"/>
    <row r="965" s="1" customFormat="1" ht="15.75" customHeight="1" x14ac:dyDescent="0.25"/>
    <row r="966" s="1" customFormat="1" ht="15.75" customHeight="1" x14ac:dyDescent="0.25"/>
    <row r="967" s="1" customFormat="1" ht="15.75" customHeight="1" x14ac:dyDescent="0.25"/>
    <row r="968" s="1" customFormat="1" ht="15.75" customHeight="1" x14ac:dyDescent="0.25"/>
    <row r="969" s="1" customFormat="1" ht="15.75" customHeight="1" x14ac:dyDescent="0.25"/>
    <row r="970" s="1" customFormat="1" ht="15.75" customHeight="1" x14ac:dyDescent="0.25"/>
    <row r="971" s="1" customFormat="1" ht="15.75" customHeight="1" x14ac:dyDescent="0.25"/>
    <row r="972" s="1" customFormat="1" ht="15.75" customHeight="1" x14ac:dyDescent="0.25"/>
    <row r="973" s="1" customFormat="1" ht="15.75" customHeight="1" x14ac:dyDescent="0.25"/>
    <row r="974" s="1" customFormat="1" ht="15.75" customHeight="1" x14ac:dyDescent="0.25"/>
    <row r="975" s="1" customFormat="1" ht="15.75" customHeight="1" x14ac:dyDescent="0.25"/>
    <row r="976" s="1" customFormat="1" ht="15.75" customHeight="1" x14ac:dyDescent="0.25"/>
    <row r="977" s="1" customFormat="1" ht="15.75" customHeight="1" x14ac:dyDescent="0.25"/>
    <row r="978" s="1" customFormat="1" ht="15.75" customHeight="1" x14ac:dyDescent="0.25"/>
    <row r="979" s="1" customFormat="1" ht="15.75" customHeight="1" x14ac:dyDescent="0.25"/>
    <row r="980" s="1" customFormat="1" ht="15.75" customHeight="1" x14ac:dyDescent="0.25"/>
    <row r="981" s="1" customFormat="1" ht="15.75" customHeight="1" x14ac:dyDescent="0.25"/>
    <row r="982" s="1" customFormat="1" ht="15.75" customHeight="1" x14ac:dyDescent="0.25"/>
    <row r="983" s="1" customFormat="1" ht="15.75" customHeight="1" x14ac:dyDescent="0.25"/>
    <row r="984" s="1" customFormat="1" ht="15.75" customHeight="1" x14ac:dyDescent="0.25"/>
    <row r="985" s="1" customFormat="1" ht="15.75" customHeight="1" x14ac:dyDescent="0.25"/>
    <row r="986" s="1" customFormat="1" ht="15.75" customHeight="1" x14ac:dyDescent="0.25"/>
    <row r="987" s="1" customFormat="1" ht="15.75" customHeight="1" x14ac:dyDescent="0.25"/>
    <row r="988" s="1" customFormat="1" ht="15.75" customHeight="1" x14ac:dyDescent="0.25"/>
    <row r="989" s="1" customFormat="1" ht="15.75" customHeight="1" x14ac:dyDescent="0.25"/>
    <row r="990" s="1" customFormat="1" ht="15.75" customHeight="1" x14ac:dyDescent="0.25"/>
    <row r="991" s="1" customFormat="1" ht="15.75" customHeight="1" x14ac:dyDescent="0.25"/>
    <row r="992" s="1" customFormat="1" ht="15.75" customHeight="1" x14ac:dyDescent="0.25"/>
    <row r="993" s="1" customFormat="1" ht="15.75" customHeight="1" x14ac:dyDescent="0.25"/>
    <row r="994" s="1" customFormat="1" ht="15.75" customHeight="1" x14ac:dyDescent="0.25"/>
    <row r="995" s="1" customFormat="1" ht="15.75" customHeight="1" x14ac:dyDescent="0.25"/>
    <row r="996" s="1" customFormat="1" ht="15.75" customHeight="1" x14ac:dyDescent="0.25"/>
    <row r="997" s="1" customFormat="1" ht="15.75" customHeight="1" x14ac:dyDescent="0.25"/>
    <row r="998" s="1" customFormat="1" ht="15.75" customHeight="1" x14ac:dyDescent="0.25"/>
    <row r="999" s="1" customFormat="1" ht="15.75" customHeight="1" x14ac:dyDescent="0.25"/>
    <row r="1000" s="1" customFormat="1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000"/>
  <sheetViews>
    <sheetView showGridLines="0" workbookViewId="0">
      <selection activeCell="F22" sqref="F22"/>
    </sheetView>
  </sheetViews>
  <sheetFormatPr defaultColWidth="14.44140625" defaultRowHeight="15" customHeight="1" x14ac:dyDescent="0.25"/>
  <cols>
    <col min="1" max="1" width="8.88671875" style="1" customWidth="1"/>
    <col min="2" max="2" width="28" style="1" customWidth="1"/>
    <col min="3" max="3" width="11.21875" style="1" customWidth="1"/>
    <col min="4" max="4" width="8.88671875" style="1" customWidth="1"/>
    <col min="5" max="5" width="9.109375" style="1" customWidth="1"/>
    <col min="6" max="26" width="8.88671875" style="1" customWidth="1"/>
    <col min="27" max="16384" width="14.44140625" style="1"/>
  </cols>
  <sheetData>
    <row r="2" spans="2:7" ht="13.8" x14ac:dyDescent="0.25">
      <c r="B2" s="4" t="s">
        <v>59</v>
      </c>
      <c r="C2" s="4"/>
      <c r="D2" s="4"/>
      <c r="E2" s="4"/>
      <c r="F2" s="4"/>
      <c r="G2" s="4"/>
    </row>
    <row r="3" spans="2:7" ht="13.8" x14ac:dyDescent="0.25">
      <c r="B3" s="6" t="s">
        <v>1</v>
      </c>
      <c r="C3" s="7">
        <v>44562</v>
      </c>
      <c r="D3" s="7">
        <f t="shared" ref="D3:G3" si="0">EDATE(C3,12)</f>
        <v>44927</v>
      </c>
      <c r="E3" s="7">
        <f t="shared" si="0"/>
        <v>45292</v>
      </c>
      <c r="F3" s="7">
        <f t="shared" si="0"/>
        <v>45658</v>
      </c>
      <c r="G3" s="7">
        <f t="shared" si="0"/>
        <v>46023</v>
      </c>
    </row>
    <row r="4" spans="2:7" ht="13.8" x14ac:dyDescent="0.25">
      <c r="B4" s="1" t="s">
        <v>24</v>
      </c>
      <c r="C4" s="12">
        <f>'Income Statement'!C26</f>
        <v>13281.818571428572</v>
      </c>
      <c r="D4" s="12">
        <f>'Income Statement'!D26</f>
        <v>18037.618571428571</v>
      </c>
      <c r="E4" s="12">
        <f>'Income Statement'!E26</f>
        <v>24073.613571428574</v>
      </c>
      <c r="F4" s="12">
        <f>'Income Statement'!F26</f>
        <v>33794.563571428575</v>
      </c>
      <c r="G4" s="12">
        <f>'Income Statement'!G26</f>
        <v>55681.513571428572</v>
      </c>
    </row>
    <row r="5" spans="2:7" ht="13.8" x14ac:dyDescent="0.25">
      <c r="B5" s="1" t="s">
        <v>60</v>
      </c>
    </row>
    <row r="6" spans="2:7" ht="13.8" x14ac:dyDescent="0.25">
      <c r="B6" s="11" t="s">
        <v>61</v>
      </c>
      <c r="C6" s="12">
        <f>'Fixed Assets'!D15</f>
        <v>6028.5714285714284</v>
      </c>
      <c r="D6" s="12">
        <f>'Fixed Assets'!E15</f>
        <v>6028.5714285714284</v>
      </c>
      <c r="E6" s="12">
        <f>'Fixed Assets'!F15</f>
        <v>6028.5714285714284</v>
      </c>
      <c r="F6" s="12">
        <f>'Fixed Assets'!G15</f>
        <v>6028.5714285714284</v>
      </c>
      <c r="G6" s="12">
        <f>'Fixed Assets'!H15</f>
        <v>4028.5714285714284</v>
      </c>
    </row>
    <row r="7" spans="2:7" ht="13.8" x14ac:dyDescent="0.25">
      <c r="B7" s="11" t="str">
        <f>"Change in "&amp;'Balance Sheet'!B6</f>
        <v>Change in Accounts Receivable</v>
      </c>
      <c r="C7" s="12">
        <f>-('Balance Sheet'!D6-'Balance Sheet'!C6)</f>
        <v>-1761.0666666666666</v>
      </c>
      <c r="D7" s="12">
        <f>-('Balance Sheet'!E6-'Balance Sheet'!D6)</f>
        <v>-570.26666666666642</v>
      </c>
      <c r="E7" s="12">
        <f>-('Balance Sheet'!F6-'Balance Sheet'!E6)</f>
        <v>-1662.2666666666664</v>
      </c>
      <c r="F7" s="12">
        <f>-('Balance Sheet'!G6-'Balance Sheet'!F6)</f>
        <v>-2003.7333333333336</v>
      </c>
      <c r="G7" s="12">
        <f>-('Balance Sheet'!H6-'Balance Sheet'!G6)</f>
        <v>-3965.8666666666659</v>
      </c>
    </row>
    <row r="8" spans="2:7" ht="13.8" x14ac:dyDescent="0.25">
      <c r="B8" s="11" t="str">
        <f>"Change in "&amp;'Balance Sheet'!B16</f>
        <v>Change in Accounts Payable</v>
      </c>
      <c r="C8" s="12">
        <f>'Balance Sheet'!D16-'Balance Sheet'!C16</f>
        <v>4485.8757062146897</v>
      </c>
      <c r="D8" s="12">
        <f>'Balance Sheet'!E16-'Balance Sheet'!D16</f>
        <v>1621.4689265536717</v>
      </c>
      <c r="E8" s="12">
        <f>'Balance Sheet'!F16-'Balance Sheet'!E16</f>
        <v>5497.1751412429385</v>
      </c>
      <c r="F8" s="12">
        <f>'Balance Sheet'!G16-'Balance Sheet'!F16</f>
        <v>6282.4858757062138</v>
      </c>
      <c r="G8" s="12">
        <f>'Balance Sheet'!H16-'Balance Sheet'!G16</f>
        <v>12146.892655367232</v>
      </c>
    </row>
    <row r="9" spans="2:7" ht="13.8" x14ac:dyDescent="0.25">
      <c r="B9" s="11" t="str">
        <f>"Change in "&amp;'Balance Sheet'!B17</f>
        <v>Change in Deferred Revenue</v>
      </c>
      <c r="C9" s="12">
        <f>'Balance Sheet'!D17-'Balance Sheet'!C17</f>
        <v>4402.666666666667</v>
      </c>
      <c r="D9" s="12">
        <f>'Balance Sheet'!E17-'Balance Sheet'!D17</f>
        <v>1425.666666666667</v>
      </c>
      <c r="E9" s="12">
        <f>'Balance Sheet'!F17-'Balance Sheet'!E17</f>
        <v>4155.6666666666661</v>
      </c>
      <c r="F9" s="12">
        <f>'Balance Sheet'!G17-'Balance Sheet'!F17</f>
        <v>5009.3333333333339</v>
      </c>
      <c r="G9" s="12">
        <f>'Balance Sheet'!H17-'Balance Sheet'!G17</f>
        <v>9914.6666666666661</v>
      </c>
    </row>
    <row r="10" spans="2:7" ht="13.8" x14ac:dyDescent="0.25">
      <c r="B10" s="15" t="s">
        <v>62</v>
      </c>
      <c r="C10" s="16">
        <f>SUM(C6:C9)</f>
        <v>13156.04713478612</v>
      </c>
      <c r="D10" s="16">
        <f t="shared" ref="D10:G10" si="1">SUM(D6:D9)</f>
        <v>8505.4403551251016</v>
      </c>
      <c r="E10" s="16">
        <f t="shared" si="1"/>
        <v>14019.146569814367</v>
      </c>
      <c r="F10" s="16">
        <f t="shared" si="1"/>
        <v>15316.657304277642</v>
      </c>
      <c r="G10" s="16">
        <f t="shared" si="1"/>
        <v>22124.264083938659</v>
      </c>
    </row>
    <row r="11" spans="2:7" ht="13.8" x14ac:dyDescent="0.25">
      <c r="B11" s="1" t="s">
        <v>63</v>
      </c>
    </row>
    <row r="12" spans="2:7" ht="13.8" x14ac:dyDescent="0.25">
      <c r="B12" s="11" t="s">
        <v>64</v>
      </c>
      <c r="C12" s="12">
        <f>-'Fixed Assets'!D8</f>
        <v>-21000</v>
      </c>
      <c r="D12" s="12">
        <f>-'Fixed Assets'!E8</f>
        <v>0</v>
      </c>
      <c r="E12" s="12">
        <f>-'Fixed Assets'!F8</f>
        <v>-3000</v>
      </c>
      <c r="F12" s="12">
        <f>-'Fixed Assets'!G8</f>
        <v>0</v>
      </c>
      <c r="G12" s="12">
        <f>-'Fixed Assets'!H8</f>
        <v>-8000</v>
      </c>
    </row>
    <row r="13" spans="2:7" ht="13.8" x14ac:dyDescent="0.25">
      <c r="B13" s="24" t="s">
        <v>65</v>
      </c>
      <c r="C13" s="16">
        <f>C12</f>
        <v>-21000</v>
      </c>
      <c r="D13" s="16">
        <f t="shared" ref="D13:G13" si="2">D12</f>
        <v>0</v>
      </c>
      <c r="E13" s="16">
        <f t="shared" si="2"/>
        <v>-3000</v>
      </c>
      <c r="F13" s="16">
        <f t="shared" si="2"/>
        <v>0</v>
      </c>
      <c r="G13" s="16">
        <f t="shared" si="2"/>
        <v>-8000</v>
      </c>
    </row>
    <row r="14" spans="2:7" ht="13.8" x14ac:dyDescent="0.25">
      <c r="B14" s="1" t="s">
        <v>66</v>
      </c>
    </row>
    <row r="15" spans="2:7" ht="13.8" x14ac:dyDescent="0.25">
      <c r="B15" s="11" t="s">
        <v>56</v>
      </c>
      <c r="C15" s="12">
        <f>-'Balance Sheet'!P10</f>
        <v>-1000</v>
      </c>
      <c r="D15" s="12">
        <f>-'Balance Sheet'!Q10</f>
        <v>-1000</v>
      </c>
      <c r="E15" s="12">
        <f>-'Balance Sheet'!R10</f>
        <v>-1500</v>
      </c>
      <c r="F15" s="12">
        <f>-'Balance Sheet'!S10</f>
        <v>-1500</v>
      </c>
      <c r="G15" s="12">
        <f>-'Balance Sheet'!T10</f>
        <v>-1500</v>
      </c>
    </row>
    <row r="16" spans="2:7" ht="13.8" x14ac:dyDescent="0.25">
      <c r="B16" s="11" t="s">
        <v>67</v>
      </c>
      <c r="C16" s="12">
        <f>'Balance Sheet'!P9</f>
        <v>0</v>
      </c>
      <c r="D16" s="12">
        <f>'Balance Sheet'!Q9</f>
        <v>0</v>
      </c>
      <c r="E16" s="12">
        <f>'Balance Sheet'!R9</f>
        <v>7350</v>
      </c>
      <c r="F16" s="12">
        <f>'Balance Sheet'!S9</f>
        <v>0</v>
      </c>
      <c r="G16" s="12">
        <f>'Balance Sheet'!T9</f>
        <v>0</v>
      </c>
    </row>
    <row r="17" spans="2:7" ht="13.8" x14ac:dyDescent="0.25">
      <c r="B17" s="26" t="s">
        <v>68</v>
      </c>
      <c r="C17" s="50">
        <f>SUM(C15:C16)</f>
        <v>-1000</v>
      </c>
      <c r="D17" s="50">
        <f t="shared" ref="D17:G17" si="3">SUM(D15:D16)</f>
        <v>-1000</v>
      </c>
      <c r="E17" s="50">
        <f t="shared" si="3"/>
        <v>5850</v>
      </c>
      <c r="F17" s="50">
        <f t="shared" si="3"/>
        <v>-1500</v>
      </c>
      <c r="G17" s="50">
        <f t="shared" si="3"/>
        <v>-1500</v>
      </c>
    </row>
    <row r="18" spans="2:7" ht="14.4" thickBot="1" x14ac:dyDescent="0.3">
      <c r="B18" s="42" t="s">
        <v>69</v>
      </c>
      <c r="C18" s="51">
        <f>C4+C10+C13+C17</f>
        <v>4437.8657062146922</v>
      </c>
      <c r="D18" s="51">
        <f t="shared" ref="D18:G18" si="4">D4+D10+D13+D17</f>
        <v>25543.058926553673</v>
      </c>
      <c r="E18" s="51">
        <f t="shared" si="4"/>
        <v>40942.760141242943</v>
      </c>
      <c r="F18" s="51">
        <f t="shared" si="4"/>
        <v>47611.220875706218</v>
      </c>
      <c r="G18" s="51">
        <f t="shared" si="4"/>
        <v>68305.77765536723</v>
      </c>
    </row>
    <row r="19" spans="2:7" ht="15" customHeight="1" thickTop="1" x14ac:dyDescent="0.25"/>
    <row r="21" spans="2:7" ht="15.75" customHeight="1" x14ac:dyDescent="0.25"/>
    <row r="22" spans="2:7" ht="15.75" customHeight="1" x14ac:dyDescent="0.25"/>
    <row r="23" spans="2:7" ht="15.75" customHeight="1" x14ac:dyDescent="0.25"/>
    <row r="24" spans="2:7" ht="15.75" customHeight="1" x14ac:dyDescent="0.25"/>
    <row r="25" spans="2:7" ht="15.75" customHeight="1" x14ac:dyDescent="0.25"/>
    <row r="26" spans="2:7" ht="15.75" customHeight="1" x14ac:dyDescent="0.25"/>
    <row r="27" spans="2:7" ht="15.75" customHeight="1" x14ac:dyDescent="0.25"/>
    <row r="28" spans="2:7" ht="15.75" customHeight="1" x14ac:dyDescent="0.25"/>
    <row r="29" spans="2:7" ht="15.75" customHeight="1" x14ac:dyDescent="0.25"/>
    <row r="30" spans="2:7" ht="15.75" customHeight="1" x14ac:dyDescent="0.25"/>
    <row r="31" spans="2:7" ht="15.75" customHeight="1" x14ac:dyDescent="0.25"/>
    <row r="32" spans="2:7" ht="15.75" customHeight="1" x14ac:dyDescent="0.25"/>
    <row r="33" s="1" customFormat="1" ht="15.75" customHeight="1" x14ac:dyDescent="0.25"/>
    <row r="34" s="1" customFormat="1" ht="15.75" customHeight="1" x14ac:dyDescent="0.25"/>
    <row r="35" s="1" customFormat="1" ht="15.75" customHeight="1" x14ac:dyDescent="0.25"/>
    <row r="36" s="1" customFormat="1" ht="15.75" customHeight="1" x14ac:dyDescent="0.25"/>
    <row r="37" s="1" customFormat="1" ht="15.75" customHeight="1" x14ac:dyDescent="0.25"/>
    <row r="38" s="1" customFormat="1" ht="15.75" customHeight="1" x14ac:dyDescent="0.25"/>
    <row r="39" s="1" customFormat="1" ht="15.75" customHeight="1" x14ac:dyDescent="0.25"/>
    <row r="40" s="1" customFormat="1" ht="15.75" customHeight="1" x14ac:dyDescent="0.25"/>
    <row r="41" s="1" customFormat="1" ht="15.75" customHeight="1" x14ac:dyDescent="0.25"/>
    <row r="42" s="1" customFormat="1" ht="15.75" customHeight="1" x14ac:dyDescent="0.25"/>
    <row r="43" s="1" customFormat="1" ht="15.75" customHeight="1" x14ac:dyDescent="0.25"/>
    <row r="44" s="1" customFormat="1" ht="15.75" customHeight="1" x14ac:dyDescent="0.25"/>
    <row r="45" s="1" customFormat="1" ht="15.75" customHeight="1" x14ac:dyDescent="0.25"/>
    <row r="46" s="1" customFormat="1" ht="15.75" customHeight="1" x14ac:dyDescent="0.25"/>
    <row r="47" s="1" customFormat="1" ht="15.75" customHeight="1" x14ac:dyDescent="0.25"/>
    <row r="48" s="1" customFormat="1" ht="15.75" customHeight="1" x14ac:dyDescent="0.25"/>
    <row r="49" s="1" customFormat="1" ht="15.75" customHeight="1" x14ac:dyDescent="0.25"/>
    <row r="50" s="1" customFormat="1" ht="15.75" customHeight="1" x14ac:dyDescent="0.25"/>
    <row r="51" s="1" customFormat="1" ht="15.75" customHeight="1" x14ac:dyDescent="0.25"/>
    <row r="52" s="1" customFormat="1" ht="15.75" customHeight="1" x14ac:dyDescent="0.25"/>
    <row r="53" s="1" customFormat="1" ht="15.75" customHeight="1" x14ac:dyDescent="0.25"/>
    <row r="54" s="1" customFormat="1" ht="15.75" customHeight="1" x14ac:dyDescent="0.25"/>
    <row r="55" s="1" customFormat="1" ht="15.75" customHeight="1" x14ac:dyDescent="0.25"/>
    <row r="56" s="1" customFormat="1" ht="15.75" customHeight="1" x14ac:dyDescent="0.25"/>
    <row r="57" s="1" customFormat="1" ht="15.75" customHeight="1" x14ac:dyDescent="0.25"/>
    <row r="58" s="1" customFormat="1" ht="15.75" customHeight="1" x14ac:dyDescent="0.25"/>
    <row r="59" s="1" customFormat="1" ht="15.75" customHeight="1" x14ac:dyDescent="0.25"/>
    <row r="60" s="1" customFormat="1" ht="15.75" customHeight="1" x14ac:dyDescent="0.25"/>
    <row r="61" s="1" customFormat="1" ht="15.75" customHeight="1" x14ac:dyDescent="0.25"/>
    <row r="62" s="1" customFormat="1" ht="15.75" customHeight="1" x14ac:dyDescent="0.25"/>
    <row r="63" s="1" customFormat="1" ht="15.75" customHeight="1" x14ac:dyDescent="0.25"/>
    <row r="64" s="1" customFormat="1" ht="15.75" customHeight="1" x14ac:dyDescent="0.25"/>
    <row r="65" s="1" customFormat="1" ht="15.75" customHeight="1" x14ac:dyDescent="0.25"/>
    <row r="66" s="1" customFormat="1" ht="15.75" customHeight="1" x14ac:dyDescent="0.25"/>
    <row r="67" s="1" customFormat="1" ht="15.75" customHeight="1" x14ac:dyDescent="0.25"/>
    <row r="68" s="1" customFormat="1" ht="15.75" customHeight="1" x14ac:dyDescent="0.25"/>
    <row r="69" s="1" customFormat="1" ht="15.75" customHeight="1" x14ac:dyDescent="0.25"/>
    <row r="70" s="1" customFormat="1" ht="15.75" customHeight="1" x14ac:dyDescent="0.25"/>
    <row r="71" s="1" customFormat="1" ht="15.75" customHeight="1" x14ac:dyDescent="0.25"/>
    <row r="72" s="1" customFormat="1" ht="15.75" customHeight="1" x14ac:dyDescent="0.25"/>
    <row r="73" s="1" customFormat="1" ht="15.75" customHeight="1" x14ac:dyDescent="0.25"/>
    <row r="74" s="1" customFormat="1" ht="15.75" customHeight="1" x14ac:dyDescent="0.25"/>
    <row r="75" s="1" customFormat="1" ht="15.75" customHeight="1" x14ac:dyDescent="0.25"/>
    <row r="76" s="1" customFormat="1" ht="15.75" customHeight="1" x14ac:dyDescent="0.25"/>
    <row r="77" s="1" customFormat="1" ht="15.75" customHeight="1" x14ac:dyDescent="0.25"/>
    <row r="78" s="1" customFormat="1" ht="15.75" customHeight="1" x14ac:dyDescent="0.25"/>
    <row r="79" s="1" customFormat="1" ht="15.75" customHeight="1" x14ac:dyDescent="0.25"/>
    <row r="80" s="1" customFormat="1" ht="15.75" customHeight="1" x14ac:dyDescent="0.25"/>
    <row r="81" s="1" customFormat="1" ht="15.75" customHeight="1" x14ac:dyDescent="0.25"/>
    <row r="82" s="1" customFormat="1" ht="15.75" customHeight="1" x14ac:dyDescent="0.25"/>
    <row r="83" s="1" customFormat="1" ht="15.75" customHeight="1" x14ac:dyDescent="0.25"/>
    <row r="84" s="1" customFormat="1" ht="15.75" customHeight="1" x14ac:dyDescent="0.25"/>
    <row r="85" s="1" customFormat="1" ht="15.75" customHeight="1" x14ac:dyDescent="0.25"/>
    <row r="86" s="1" customFormat="1" ht="15.75" customHeight="1" x14ac:dyDescent="0.25"/>
    <row r="87" s="1" customFormat="1" ht="15.75" customHeight="1" x14ac:dyDescent="0.25"/>
    <row r="88" s="1" customFormat="1" ht="15.75" customHeight="1" x14ac:dyDescent="0.25"/>
    <row r="89" s="1" customFormat="1" ht="15.75" customHeight="1" x14ac:dyDescent="0.25"/>
    <row r="90" s="1" customFormat="1" ht="15.75" customHeight="1" x14ac:dyDescent="0.25"/>
    <row r="91" s="1" customFormat="1" ht="15.75" customHeight="1" x14ac:dyDescent="0.25"/>
    <row r="92" s="1" customFormat="1" ht="15.75" customHeight="1" x14ac:dyDescent="0.25"/>
    <row r="93" s="1" customFormat="1" ht="15.75" customHeight="1" x14ac:dyDescent="0.25"/>
    <row r="94" s="1" customFormat="1" ht="15.75" customHeight="1" x14ac:dyDescent="0.25"/>
    <row r="95" s="1" customFormat="1" ht="15.75" customHeight="1" x14ac:dyDescent="0.25"/>
    <row r="96" s="1" customFormat="1" ht="15.75" customHeight="1" x14ac:dyDescent="0.25"/>
    <row r="97" s="1" customFormat="1" ht="15.75" customHeight="1" x14ac:dyDescent="0.25"/>
    <row r="98" s="1" customFormat="1" ht="15.75" customHeight="1" x14ac:dyDescent="0.25"/>
    <row r="99" s="1" customFormat="1" ht="15.75" customHeight="1" x14ac:dyDescent="0.25"/>
    <row r="100" s="1" customFormat="1" ht="15.75" customHeight="1" x14ac:dyDescent="0.25"/>
    <row r="101" s="1" customFormat="1" ht="15.75" customHeight="1" x14ac:dyDescent="0.25"/>
    <row r="102" s="1" customFormat="1" ht="15.75" customHeight="1" x14ac:dyDescent="0.25"/>
    <row r="103" s="1" customFormat="1" ht="15.75" customHeight="1" x14ac:dyDescent="0.25"/>
    <row r="104" s="1" customFormat="1" ht="15.75" customHeight="1" x14ac:dyDescent="0.25"/>
    <row r="105" s="1" customFormat="1" ht="15.75" customHeight="1" x14ac:dyDescent="0.25"/>
    <row r="106" s="1" customFormat="1" ht="15.75" customHeight="1" x14ac:dyDescent="0.25"/>
    <row r="107" s="1" customFormat="1" ht="15.75" customHeight="1" x14ac:dyDescent="0.25"/>
    <row r="108" s="1" customFormat="1" ht="15.75" customHeight="1" x14ac:dyDescent="0.25"/>
    <row r="109" s="1" customFormat="1" ht="15.75" customHeight="1" x14ac:dyDescent="0.25"/>
    <row r="110" s="1" customFormat="1" ht="15.75" customHeight="1" x14ac:dyDescent="0.25"/>
    <row r="111" s="1" customFormat="1" ht="15.75" customHeight="1" x14ac:dyDescent="0.25"/>
    <row r="112" s="1" customFormat="1" ht="15.75" customHeight="1" x14ac:dyDescent="0.25"/>
    <row r="113" s="1" customFormat="1" ht="15.75" customHeight="1" x14ac:dyDescent="0.25"/>
    <row r="114" s="1" customFormat="1" ht="15.75" customHeight="1" x14ac:dyDescent="0.25"/>
    <row r="115" s="1" customFormat="1" ht="15.75" customHeight="1" x14ac:dyDescent="0.25"/>
    <row r="116" s="1" customFormat="1" ht="15.75" customHeight="1" x14ac:dyDescent="0.25"/>
    <row r="117" s="1" customFormat="1" ht="15.75" customHeight="1" x14ac:dyDescent="0.25"/>
    <row r="118" s="1" customFormat="1" ht="15.75" customHeight="1" x14ac:dyDescent="0.25"/>
    <row r="119" s="1" customFormat="1" ht="15.75" customHeight="1" x14ac:dyDescent="0.25"/>
    <row r="120" s="1" customFormat="1" ht="15.75" customHeight="1" x14ac:dyDescent="0.25"/>
    <row r="121" s="1" customFormat="1" ht="15.75" customHeight="1" x14ac:dyDescent="0.25"/>
    <row r="122" s="1" customFormat="1" ht="15.75" customHeight="1" x14ac:dyDescent="0.25"/>
    <row r="123" s="1" customFormat="1" ht="15.75" customHeight="1" x14ac:dyDescent="0.25"/>
    <row r="124" s="1" customFormat="1" ht="15.75" customHeight="1" x14ac:dyDescent="0.25"/>
    <row r="125" s="1" customFormat="1" ht="15.75" customHeight="1" x14ac:dyDescent="0.25"/>
    <row r="126" s="1" customFormat="1" ht="15.75" customHeight="1" x14ac:dyDescent="0.25"/>
    <row r="127" s="1" customFormat="1" ht="15.75" customHeight="1" x14ac:dyDescent="0.25"/>
    <row r="128" s="1" customFormat="1" ht="15.75" customHeight="1" x14ac:dyDescent="0.25"/>
    <row r="129" s="1" customFormat="1" ht="15.75" customHeight="1" x14ac:dyDescent="0.25"/>
    <row r="130" s="1" customFormat="1" ht="15.75" customHeight="1" x14ac:dyDescent="0.25"/>
    <row r="131" s="1" customFormat="1" ht="15.75" customHeight="1" x14ac:dyDescent="0.25"/>
    <row r="132" s="1" customFormat="1" ht="15.75" customHeight="1" x14ac:dyDescent="0.25"/>
    <row r="133" s="1" customFormat="1" ht="15.75" customHeight="1" x14ac:dyDescent="0.25"/>
    <row r="134" s="1" customFormat="1" ht="15.75" customHeight="1" x14ac:dyDescent="0.25"/>
    <row r="135" s="1" customFormat="1" ht="15.75" customHeight="1" x14ac:dyDescent="0.25"/>
    <row r="136" s="1" customFormat="1" ht="15.75" customHeight="1" x14ac:dyDescent="0.25"/>
    <row r="137" s="1" customFormat="1" ht="15.75" customHeight="1" x14ac:dyDescent="0.25"/>
    <row r="138" s="1" customFormat="1" ht="15.75" customHeight="1" x14ac:dyDescent="0.25"/>
    <row r="139" s="1" customFormat="1" ht="15.75" customHeight="1" x14ac:dyDescent="0.25"/>
    <row r="140" s="1" customFormat="1" ht="15.75" customHeight="1" x14ac:dyDescent="0.25"/>
    <row r="141" s="1" customFormat="1" ht="15.75" customHeight="1" x14ac:dyDescent="0.25"/>
    <row r="142" s="1" customFormat="1" ht="15.75" customHeight="1" x14ac:dyDescent="0.25"/>
    <row r="143" s="1" customFormat="1" ht="15.75" customHeight="1" x14ac:dyDescent="0.25"/>
    <row r="144" s="1" customFormat="1" ht="15.75" customHeight="1" x14ac:dyDescent="0.25"/>
    <row r="145" s="1" customFormat="1" ht="15.75" customHeight="1" x14ac:dyDescent="0.25"/>
    <row r="146" s="1" customFormat="1" ht="15.75" customHeight="1" x14ac:dyDescent="0.25"/>
    <row r="147" s="1" customFormat="1" ht="15.75" customHeight="1" x14ac:dyDescent="0.25"/>
    <row r="148" s="1" customFormat="1" ht="15.75" customHeight="1" x14ac:dyDescent="0.25"/>
    <row r="149" s="1" customFormat="1" ht="15.75" customHeight="1" x14ac:dyDescent="0.25"/>
    <row r="150" s="1" customFormat="1" ht="15.75" customHeight="1" x14ac:dyDescent="0.25"/>
    <row r="151" s="1" customFormat="1" ht="15.75" customHeight="1" x14ac:dyDescent="0.25"/>
    <row r="152" s="1" customFormat="1" ht="15.75" customHeight="1" x14ac:dyDescent="0.25"/>
    <row r="153" s="1" customFormat="1" ht="15.75" customHeight="1" x14ac:dyDescent="0.25"/>
    <row r="154" s="1" customFormat="1" ht="15.75" customHeight="1" x14ac:dyDescent="0.25"/>
    <row r="155" s="1" customFormat="1" ht="15.75" customHeight="1" x14ac:dyDescent="0.25"/>
    <row r="156" s="1" customFormat="1" ht="15.75" customHeight="1" x14ac:dyDescent="0.25"/>
    <row r="157" s="1" customFormat="1" ht="15.75" customHeight="1" x14ac:dyDescent="0.25"/>
    <row r="158" s="1" customFormat="1" ht="15.75" customHeight="1" x14ac:dyDescent="0.25"/>
    <row r="159" s="1" customFormat="1" ht="15.75" customHeight="1" x14ac:dyDescent="0.25"/>
    <row r="160" s="1" customFormat="1" ht="15.75" customHeight="1" x14ac:dyDescent="0.25"/>
    <row r="161" s="1" customFormat="1" ht="15.75" customHeight="1" x14ac:dyDescent="0.25"/>
    <row r="162" s="1" customFormat="1" ht="15.75" customHeight="1" x14ac:dyDescent="0.25"/>
    <row r="163" s="1" customFormat="1" ht="15.75" customHeight="1" x14ac:dyDescent="0.25"/>
    <row r="164" s="1" customFormat="1" ht="15.75" customHeight="1" x14ac:dyDescent="0.25"/>
    <row r="165" s="1" customFormat="1" ht="15.75" customHeight="1" x14ac:dyDescent="0.25"/>
    <row r="166" s="1" customFormat="1" ht="15.75" customHeight="1" x14ac:dyDescent="0.25"/>
    <row r="167" s="1" customFormat="1" ht="15.75" customHeight="1" x14ac:dyDescent="0.25"/>
    <row r="168" s="1" customFormat="1" ht="15.75" customHeight="1" x14ac:dyDescent="0.25"/>
    <row r="169" s="1" customFormat="1" ht="15.75" customHeight="1" x14ac:dyDescent="0.25"/>
    <row r="170" s="1" customFormat="1" ht="15.75" customHeight="1" x14ac:dyDescent="0.25"/>
    <row r="171" s="1" customFormat="1" ht="15.75" customHeight="1" x14ac:dyDescent="0.25"/>
    <row r="172" s="1" customFormat="1" ht="15.75" customHeight="1" x14ac:dyDescent="0.25"/>
    <row r="173" s="1" customFormat="1" ht="15.75" customHeight="1" x14ac:dyDescent="0.25"/>
    <row r="174" s="1" customFormat="1" ht="15.75" customHeight="1" x14ac:dyDescent="0.25"/>
    <row r="175" s="1" customFormat="1" ht="15.75" customHeight="1" x14ac:dyDescent="0.25"/>
    <row r="176" s="1" customFormat="1" ht="15.75" customHeight="1" x14ac:dyDescent="0.25"/>
    <row r="177" s="1" customFormat="1" ht="15.75" customHeight="1" x14ac:dyDescent="0.25"/>
    <row r="178" s="1" customFormat="1" ht="15.75" customHeight="1" x14ac:dyDescent="0.25"/>
    <row r="179" s="1" customFormat="1" ht="15.75" customHeight="1" x14ac:dyDescent="0.25"/>
    <row r="180" s="1" customFormat="1" ht="15.75" customHeight="1" x14ac:dyDescent="0.25"/>
    <row r="181" s="1" customFormat="1" ht="15.75" customHeight="1" x14ac:dyDescent="0.25"/>
    <row r="182" s="1" customFormat="1" ht="15.75" customHeight="1" x14ac:dyDescent="0.25"/>
    <row r="183" s="1" customFormat="1" ht="15.75" customHeight="1" x14ac:dyDescent="0.25"/>
    <row r="184" s="1" customFormat="1" ht="15.75" customHeight="1" x14ac:dyDescent="0.25"/>
    <row r="185" s="1" customFormat="1" ht="15.75" customHeight="1" x14ac:dyDescent="0.25"/>
    <row r="186" s="1" customFormat="1" ht="15.75" customHeight="1" x14ac:dyDescent="0.25"/>
    <row r="187" s="1" customFormat="1" ht="15.75" customHeight="1" x14ac:dyDescent="0.25"/>
    <row r="188" s="1" customFormat="1" ht="15.75" customHeight="1" x14ac:dyDescent="0.25"/>
    <row r="189" s="1" customFormat="1" ht="15.75" customHeight="1" x14ac:dyDescent="0.25"/>
    <row r="190" s="1" customFormat="1" ht="15.75" customHeight="1" x14ac:dyDescent="0.25"/>
    <row r="191" s="1" customFormat="1" ht="15.75" customHeight="1" x14ac:dyDescent="0.25"/>
    <row r="192" s="1" customFormat="1" ht="15.75" customHeight="1" x14ac:dyDescent="0.25"/>
    <row r="193" s="1" customFormat="1" ht="15.75" customHeight="1" x14ac:dyDescent="0.25"/>
    <row r="194" s="1" customFormat="1" ht="15.75" customHeight="1" x14ac:dyDescent="0.25"/>
    <row r="195" s="1" customFormat="1" ht="15.75" customHeight="1" x14ac:dyDescent="0.25"/>
    <row r="196" s="1" customFormat="1" ht="15.75" customHeight="1" x14ac:dyDescent="0.25"/>
    <row r="197" s="1" customFormat="1" ht="15.75" customHeight="1" x14ac:dyDescent="0.25"/>
    <row r="198" s="1" customFormat="1" ht="15.75" customHeight="1" x14ac:dyDescent="0.25"/>
    <row r="199" s="1" customFormat="1" ht="15.75" customHeight="1" x14ac:dyDescent="0.25"/>
    <row r="200" s="1" customFormat="1" ht="15.75" customHeight="1" x14ac:dyDescent="0.25"/>
    <row r="201" s="1" customFormat="1" ht="15.75" customHeight="1" x14ac:dyDescent="0.25"/>
    <row r="202" s="1" customFormat="1" ht="15.75" customHeight="1" x14ac:dyDescent="0.25"/>
    <row r="203" s="1" customFormat="1" ht="15.75" customHeight="1" x14ac:dyDescent="0.25"/>
    <row r="204" s="1" customFormat="1" ht="15.75" customHeight="1" x14ac:dyDescent="0.25"/>
    <row r="205" s="1" customFormat="1" ht="15.75" customHeight="1" x14ac:dyDescent="0.25"/>
    <row r="206" s="1" customFormat="1" ht="15.75" customHeight="1" x14ac:dyDescent="0.25"/>
    <row r="207" s="1" customFormat="1" ht="15.75" customHeight="1" x14ac:dyDescent="0.25"/>
    <row r="208" s="1" customFormat="1" ht="15.75" customHeight="1" x14ac:dyDescent="0.25"/>
    <row r="209" s="1" customFormat="1" ht="15.75" customHeight="1" x14ac:dyDescent="0.25"/>
    <row r="210" s="1" customFormat="1" ht="15.75" customHeight="1" x14ac:dyDescent="0.25"/>
    <row r="211" s="1" customFormat="1" ht="15.75" customHeight="1" x14ac:dyDescent="0.25"/>
    <row r="212" s="1" customFormat="1" ht="15.75" customHeight="1" x14ac:dyDescent="0.25"/>
    <row r="213" s="1" customFormat="1" ht="15.75" customHeight="1" x14ac:dyDescent="0.25"/>
    <row r="214" s="1" customFormat="1" ht="15.75" customHeight="1" x14ac:dyDescent="0.25"/>
    <row r="215" s="1" customFormat="1" ht="15.75" customHeight="1" x14ac:dyDescent="0.25"/>
    <row r="216" s="1" customFormat="1" ht="15.75" customHeight="1" x14ac:dyDescent="0.25"/>
    <row r="217" s="1" customFormat="1" ht="15.75" customHeight="1" x14ac:dyDescent="0.25"/>
    <row r="218" s="1" customFormat="1" ht="15.75" customHeight="1" x14ac:dyDescent="0.25"/>
    <row r="219" s="1" customFormat="1" ht="15.75" customHeight="1" x14ac:dyDescent="0.25"/>
    <row r="220" s="1" customFormat="1" ht="15.75" customHeight="1" x14ac:dyDescent="0.25"/>
    <row r="221" s="1" customFormat="1" ht="15.75" customHeight="1" x14ac:dyDescent="0.25"/>
    <row r="222" s="1" customFormat="1" ht="15.75" customHeight="1" x14ac:dyDescent="0.25"/>
    <row r="223" s="1" customFormat="1" ht="15.75" customHeight="1" x14ac:dyDescent="0.25"/>
    <row r="224" s="1" customFormat="1" ht="15.75" customHeight="1" x14ac:dyDescent="0.25"/>
    <row r="225" s="1" customFormat="1" ht="15.75" customHeight="1" x14ac:dyDescent="0.25"/>
    <row r="226" s="1" customFormat="1" ht="15.75" customHeight="1" x14ac:dyDescent="0.25"/>
    <row r="227" s="1" customFormat="1" ht="15.75" customHeight="1" x14ac:dyDescent="0.25"/>
    <row r="228" s="1" customFormat="1" ht="15.75" customHeight="1" x14ac:dyDescent="0.25"/>
    <row r="229" s="1" customFormat="1" ht="15.75" customHeight="1" x14ac:dyDescent="0.25"/>
    <row r="230" s="1" customFormat="1" ht="15.75" customHeight="1" x14ac:dyDescent="0.25"/>
    <row r="231" s="1" customFormat="1" ht="15.75" customHeight="1" x14ac:dyDescent="0.25"/>
    <row r="232" s="1" customFormat="1" ht="15.75" customHeight="1" x14ac:dyDescent="0.25"/>
    <row r="233" s="1" customFormat="1" ht="15.75" customHeight="1" x14ac:dyDescent="0.25"/>
    <row r="234" s="1" customFormat="1" ht="15.75" customHeight="1" x14ac:dyDescent="0.25"/>
    <row r="235" s="1" customFormat="1" ht="15.75" customHeight="1" x14ac:dyDescent="0.25"/>
    <row r="236" s="1" customFormat="1" ht="15.75" customHeight="1" x14ac:dyDescent="0.25"/>
    <row r="237" s="1" customFormat="1" ht="15.75" customHeight="1" x14ac:dyDescent="0.25"/>
    <row r="238" s="1" customFormat="1" ht="15.75" customHeight="1" x14ac:dyDescent="0.25"/>
    <row r="239" s="1" customFormat="1" ht="15.75" customHeight="1" x14ac:dyDescent="0.25"/>
    <row r="240" s="1" customFormat="1" ht="15.75" customHeight="1" x14ac:dyDescent="0.25"/>
    <row r="241" s="1" customFormat="1" ht="15.75" customHeight="1" x14ac:dyDescent="0.25"/>
    <row r="242" s="1" customFormat="1" ht="15.75" customHeight="1" x14ac:dyDescent="0.25"/>
    <row r="243" s="1" customFormat="1" ht="15.75" customHeight="1" x14ac:dyDescent="0.25"/>
    <row r="244" s="1" customFormat="1" ht="15.75" customHeight="1" x14ac:dyDescent="0.25"/>
    <row r="245" s="1" customFormat="1" ht="15.75" customHeight="1" x14ac:dyDescent="0.25"/>
    <row r="246" s="1" customFormat="1" ht="15.75" customHeight="1" x14ac:dyDescent="0.25"/>
    <row r="247" s="1" customFormat="1" ht="15.75" customHeight="1" x14ac:dyDescent="0.25"/>
    <row r="248" s="1" customFormat="1" ht="15.75" customHeight="1" x14ac:dyDescent="0.25"/>
    <row r="249" s="1" customFormat="1" ht="15.75" customHeight="1" x14ac:dyDescent="0.25"/>
    <row r="250" s="1" customFormat="1" ht="15.75" customHeight="1" x14ac:dyDescent="0.25"/>
    <row r="251" s="1" customFormat="1" ht="15.75" customHeight="1" x14ac:dyDescent="0.25"/>
    <row r="252" s="1" customFormat="1" ht="15.75" customHeight="1" x14ac:dyDescent="0.25"/>
    <row r="253" s="1" customFormat="1" ht="15.75" customHeight="1" x14ac:dyDescent="0.25"/>
    <row r="254" s="1" customFormat="1" ht="15.75" customHeight="1" x14ac:dyDescent="0.25"/>
    <row r="255" s="1" customFormat="1" ht="15.75" customHeight="1" x14ac:dyDescent="0.25"/>
    <row r="256" s="1" customFormat="1" ht="15.75" customHeight="1" x14ac:dyDescent="0.25"/>
    <row r="257" s="1" customFormat="1" ht="15.75" customHeight="1" x14ac:dyDescent="0.25"/>
    <row r="258" s="1" customFormat="1" ht="15.75" customHeight="1" x14ac:dyDescent="0.25"/>
    <row r="259" s="1" customFormat="1" ht="15.75" customHeight="1" x14ac:dyDescent="0.25"/>
    <row r="260" s="1" customFormat="1" ht="15.75" customHeight="1" x14ac:dyDescent="0.25"/>
    <row r="261" s="1" customFormat="1" ht="15.75" customHeight="1" x14ac:dyDescent="0.25"/>
    <row r="262" s="1" customFormat="1" ht="15.75" customHeight="1" x14ac:dyDescent="0.25"/>
    <row r="263" s="1" customFormat="1" ht="15.75" customHeight="1" x14ac:dyDescent="0.25"/>
    <row r="264" s="1" customFormat="1" ht="15.75" customHeight="1" x14ac:dyDescent="0.25"/>
    <row r="265" s="1" customFormat="1" ht="15.75" customHeight="1" x14ac:dyDescent="0.25"/>
    <row r="266" s="1" customFormat="1" ht="15.75" customHeight="1" x14ac:dyDescent="0.25"/>
    <row r="267" s="1" customFormat="1" ht="15.75" customHeight="1" x14ac:dyDescent="0.25"/>
    <row r="268" s="1" customFormat="1" ht="15.75" customHeight="1" x14ac:dyDescent="0.25"/>
    <row r="269" s="1" customFormat="1" ht="15.75" customHeight="1" x14ac:dyDescent="0.25"/>
    <row r="270" s="1" customFormat="1" ht="15.75" customHeight="1" x14ac:dyDescent="0.25"/>
    <row r="271" s="1" customFormat="1" ht="15.75" customHeight="1" x14ac:dyDescent="0.25"/>
    <row r="272" s="1" customFormat="1" ht="15.75" customHeight="1" x14ac:dyDescent="0.25"/>
    <row r="273" s="1" customFormat="1" ht="15.75" customHeight="1" x14ac:dyDescent="0.25"/>
    <row r="274" s="1" customFormat="1" ht="15.75" customHeight="1" x14ac:dyDescent="0.25"/>
    <row r="275" s="1" customFormat="1" ht="15.75" customHeight="1" x14ac:dyDescent="0.25"/>
    <row r="276" s="1" customFormat="1" ht="15.75" customHeight="1" x14ac:dyDescent="0.25"/>
    <row r="277" s="1" customFormat="1" ht="15.75" customHeight="1" x14ac:dyDescent="0.25"/>
    <row r="278" s="1" customFormat="1" ht="15.75" customHeight="1" x14ac:dyDescent="0.25"/>
    <row r="279" s="1" customFormat="1" ht="15.75" customHeight="1" x14ac:dyDescent="0.25"/>
    <row r="280" s="1" customFormat="1" ht="15.75" customHeight="1" x14ac:dyDescent="0.25"/>
    <row r="281" s="1" customFormat="1" ht="15.75" customHeight="1" x14ac:dyDescent="0.25"/>
    <row r="282" s="1" customFormat="1" ht="15.75" customHeight="1" x14ac:dyDescent="0.25"/>
    <row r="283" s="1" customFormat="1" ht="15.75" customHeight="1" x14ac:dyDescent="0.25"/>
    <row r="284" s="1" customFormat="1" ht="15.75" customHeight="1" x14ac:dyDescent="0.25"/>
    <row r="285" s="1" customFormat="1" ht="15.75" customHeight="1" x14ac:dyDescent="0.25"/>
    <row r="286" s="1" customFormat="1" ht="15.75" customHeight="1" x14ac:dyDescent="0.25"/>
    <row r="287" s="1" customFormat="1" ht="15.75" customHeight="1" x14ac:dyDescent="0.25"/>
    <row r="288" s="1" customFormat="1" ht="15.75" customHeight="1" x14ac:dyDescent="0.25"/>
    <row r="289" s="1" customFormat="1" ht="15.75" customHeight="1" x14ac:dyDescent="0.25"/>
    <row r="290" s="1" customFormat="1" ht="15.75" customHeight="1" x14ac:dyDescent="0.25"/>
    <row r="291" s="1" customFormat="1" ht="15.75" customHeight="1" x14ac:dyDescent="0.25"/>
    <row r="292" s="1" customFormat="1" ht="15.75" customHeight="1" x14ac:dyDescent="0.25"/>
    <row r="293" s="1" customFormat="1" ht="15.75" customHeight="1" x14ac:dyDescent="0.25"/>
    <row r="294" s="1" customFormat="1" ht="15.75" customHeight="1" x14ac:dyDescent="0.25"/>
    <row r="295" s="1" customFormat="1" ht="15.75" customHeight="1" x14ac:dyDescent="0.25"/>
    <row r="296" s="1" customFormat="1" ht="15.75" customHeight="1" x14ac:dyDescent="0.25"/>
    <row r="297" s="1" customFormat="1" ht="15.75" customHeight="1" x14ac:dyDescent="0.25"/>
    <row r="298" s="1" customFormat="1" ht="15.75" customHeight="1" x14ac:dyDescent="0.25"/>
    <row r="299" s="1" customFormat="1" ht="15.75" customHeight="1" x14ac:dyDescent="0.25"/>
    <row r="300" s="1" customFormat="1" ht="15.75" customHeight="1" x14ac:dyDescent="0.25"/>
    <row r="301" s="1" customFormat="1" ht="15.75" customHeight="1" x14ac:dyDescent="0.25"/>
    <row r="302" s="1" customFormat="1" ht="15.75" customHeight="1" x14ac:dyDescent="0.25"/>
    <row r="303" s="1" customFormat="1" ht="15.75" customHeight="1" x14ac:dyDescent="0.25"/>
    <row r="304" s="1" customFormat="1" ht="15.75" customHeight="1" x14ac:dyDescent="0.25"/>
    <row r="305" s="1" customFormat="1" ht="15.75" customHeight="1" x14ac:dyDescent="0.25"/>
    <row r="306" s="1" customFormat="1" ht="15.75" customHeight="1" x14ac:dyDescent="0.25"/>
    <row r="307" s="1" customFormat="1" ht="15.75" customHeight="1" x14ac:dyDescent="0.25"/>
    <row r="308" s="1" customFormat="1" ht="15.75" customHeight="1" x14ac:dyDescent="0.25"/>
    <row r="309" s="1" customFormat="1" ht="15.75" customHeight="1" x14ac:dyDescent="0.25"/>
    <row r="310" s="1" customFormat="1" ht="15.75" customHeight="1" x14ac:dyDescent="0.25"/>
    <row r="311" s="1" customFormat="1" ht="15.75" customHeight="1" x14ac:dyDescent="0.25"/>
    <row r="312" s="1" customFormat="1" ht="15.75" customHeight="1" x14ac:dyDescent="0.25"/>
    <row r="313" s="1" customFormat="1" ht="15.75" customHeight="1" x14ac:dyDescent="0.25"/>
    <row r="314" s="1" customFormat="1" ht="15.75" customHeight="1" x14ac:dyDescent="0.25"/>
    <row r="315" s="1" customFormat="1" ht="15.75" customHeight="1" x14ac:dyDescent="0.25"/>
    <row r="316" s="1" customFormat="1" ht="15.75" customHeight="1" x14ac:dyDescent="0.25"/>
    <row r="317" s="1" customFormat="1" ht="15.75" customHeight="1" x14ac:dyDescent="0.25"/>
    <row r="318" s="1" customFormat="1" ht="15.75" customHeight="1" x14ac:dyDescent="0.25"/>
    <row r="319" s="1" customFormat="1" ht="15.75" customHeight="1" x14ac:dyDescent="0.25"/>
    <row r="320" s="1" customFormat="1" ht="15.75" customHeight="1" x14ac:dyDescent="0.25"/>
    <row r="321" s="1" customFormat="1" ht="15.75" customHeight="1" x14ac:dyDescent="0.25"/>
    <row r="322" s="1" customFormat="1" ht="15.75" customHeight="1" x14ac:dyDescent="0.25"/>
    <row r="323" s="1" customFormat="1" ht="15.75" customHeight="1" x14ac:dyDescent="0.25"/>
    <row r="324" s="1" customFormat="1" ht="15.75" customHeight="1" x14ac:dyDescent="0.25"/>
    <row r="325" s="1" customFormat="1" ht="15.75" customHeight="1" x14ac:dyDescent="0.25"/>
    <row r="326" s="1" customFormat="1" ht="15.75" customHeight="1" x14ac:dyDescent="0.25"/>
    <row r="327" s="1" customFormat="1" ht="15.75" customHeight="1" x14ac:dyDescent="0.25"/>
    <row r="328" s="1" customFormat="1" ht="15.75" customHeight="1" x14ac:dyDescent="0.25"/>
    <row r="329" s="1" customFormat="1" ht="15.75" customHeight="1" x14ac:dyDescent="0.25"/>
    <row r="330" s="1" customFormat="1" ht="15.75" customHeight="1" x14ac:dyDescent="0.25"/>
    <row r="331" s="1" customFormat="1" ht="15.75" customHeight="1" x14ac:dyDescent="0.25"/>
    <row r="332" s="1" customFormat="1" ht="15.75" customHeight="1" x14ac:dyDescent="0.25"/>
    <row r="333" s="1" customFormat="1" ht="15.75" customHeight="1" x14ac:dyDescent="0.25"/>
    <row r="334" s="1" customFormat="1" ht="15.75" customHeight="1" x14ac:dyDescent="0.25"/>
    <row r="335" s="1" customFormat="1" ht="15.75" customHeight="1" x14ac:dyDescent="0.25"/>
    <row r="336" s="1" customFormat="1" ht="15.75" customHeight="1" x14ac:dyDescent="0.25"/>
    <row r="337" s="1" customFormat="1" ht="15.75" customHeight="1" x14ac:dyDescent="0.25"/>
    <row r="338" s="1" customFormat="1" ht="15.75" customHeight="1" x14ac:dyDescent="0.25"/>
    <row r="339" s="1" customFormat="1" ht="15.75" customHeight="1" x14ac:dyDescent="0.25"/>
    <row r="340" s="1" customFormat="1" ht="15.75" customHeight="1" x14ac:dyDescent="0.25"/>
    <row r="341" s="1" customFormat="1" ht="15.75" customHeight="1" x14ac:dyDescent="0.25"/>
    <row r="342" s="1" customFormat="1" ht="15.75" customHeight="1" x14ac:dyDescent="0.25"/>
    <row r="343" s="1" customFormat="1" ht="15.75" customHeight="1" x14ac:dyDescent="0.25"/>
    <row r="344" s="1" customFormat="1" ht="15.75" customHeight="1" x14ac:dyDescent="0.25"/>
    <row r="345" s="1" customFormat="1" ht="15.75" customHeight="1" x14ac:dyDescent="0.25"/>
    <row r="346" s="1" customFormat="1" ht="15.75" customHeight="1" x14ac:dyDescent="0.25"/>
    <row r="347" s="1" customFormat="1" ht="15.75" customHeight="1" x14ac:dyDescent="0.25"/>
    <row r="348" s="1" customFormat="1" ht="15.75" customHeight="1" x14ac:dyDescent="0.25"/>
    <row r="349" s="1" customFormat="1" ht="15.75" customHeight="1" x14ac:dyDescent="0.25"/>
    <row r="350" s="1" customFormat="1" ht="15.75" customHeight="1" x14ac:dyDescent="0.25"/>
    <row r="351" s="1" customFormat="1" ht="15.75" customHeight="1" x14ac:dyDescent="0.25"/>
    <row r="352" s="1" customFormat="1" ht="15.75" customHeight="1" x14ac:dyDescent="0.25"/>
    <row r="353" s="1" customFormat="1" ht="15.75" customHeight="1" x14ac:dyDescent="0.25"/>
    <row r="354" s="1" customFormat="1" ht="15.75" customHeight="1" x14ac:dyDescent="0.25"/>
    <row r="355" s="1" customFormat="1" ht="15.75" customHeight="1" x14ac:dyDescent="0.25"/>
    <row r="356" s="1" customFormat="1" ht="15.75" customHeight="1" x14ac:dyDescent="0.25"/>
    <row r="357" s="1" customFormat="1" ht="15.75" customHeight="1" x14ac:dyDescent="0.25"/>
    <row r="358" s="1" customFormat="1" ht="15.75" customHeight="1" x14ac:dyDescent="0.25"/>
    <row r="359" s="1" customFormat="1" ht="15.75" customHeight="1" x14ac:dyDescent="0.25"/>
    <row r="360" s="1" customFormat="1" ht="15.75" customHeight="1" x14ac:dyDescent="0.25"/>
    <row r="361" s="1" customFormat="1" ht="15.75" customHeight="1" x14ac:dyDescent="0.25"/>
    <row r="362" s="1" customFormat="1" ht="15.75" customHeight="1" x14ac:dyDescent="0.25"/>
    <row r="363" s="1" customFormat="1" ht="15.75" customHeight="1" x14ac:dyDescent="0.25"/>
    <row r="364" s="1" customFormat="1" ht="15.75" customHeight="1" x14ac:dyDescent="0.25"/>
    <row r="365" s="1" customFormat="1" ht="15.75" customHeight="1" x14ac:dyDescent="0.25"/>
    <row r="366" s="1" customFormat="1" ht="15.75" customHeight="1" x14ac:dyDescent="0.25"/>
    <row r="367" s="1" customFormat="1" ht="15.75" customHeight="1" x14ac:dyDescent="0.25"/>
    <row r="368" s="1" customFormat="1" ht="15.75" customHeight="1" x14ac:dyDescent="0.25"/>
    <row r="369" s="1" customFormat="1" ht="15.75" customHeight="1" x14ac:dyDescent="0.25"/>
    <row r="370" s="1" customFormat="1" ht="15.75" customHeight="1" x14ac:dyDescent="0.25"/>
    <row r="371" s="1" customFormat="1" ht="15.75" customHeight="1" x14ac:dyDescent="0.25"/>
    <row r="372" s="1" customFormat="1" ht="15.75" customHeight="1" x14ac:dyDescent="0.25"/>
    <row r="373" s="1" customFormat="1" ht="15.75" customHeight="1" x14ac:dyDescent="0.25"/>
    <row r="374" s="1" customFormat="1" ht="15.75" customHeight="1" x14ac:dyDescent="0.25"/>
    <row r="375" s="1" customFormat="1" ht="15.75" customHeight="1" x14ac:dyDescent="0.25"/>
    <row r="376" s="1" customFormat="1" ht="15.75" customHeight="1" x14ac:dyDescent="0.25"/>
    <row r="377" s="1" customFormat="1" ht="15.75" customHeight="1" x14ac:dyDescent="0.25"/>
    <row r="378" s="1" customFormat="1" ht="15.75" customHeight="1" x14ac:dyDescent="0.25"/>
    <row r="379" s="1" customFormat="1" ht="15.75" customHeight="1" x14ac:dyDescent="0.25"/>
    <row r="380" s="1" customFormat="1" ht="15.75" customHeight="1" x14ac:dyDescent="0.25"/>
    <row r="381" s="1" customFormat="1" ht="15.75" customHeight="1" x14ac:dyDescent="0.25"/>
    <row r="382" s="1" customFormat="1" ht="15.75" customHeight="1" x14ac:dyDescent="0.25"/>
    <row r="383" s="1" customFormat="1" ht="15.75" customHeight="1" x14ac:dyDescent="0.25"/>
    <row r="384" s="1" customFormat="1" ht="15.75" customHeight="1" x14ac:dyDescent="0.25"/>
    <row r="385" s="1" customFormat="1" ht="15.75" customHeight="1" x14ac:dyDescent="0.25"/>
    <row r="386" s="1" customFormat="1" ht="15.75" customHeight="1" x14ac:dyDescent="0.25"/>
    <row r="387" s="1" customFormat="1" ht="15.75" customHeight="1" x14ac:dyDescent="0.25"/>
    <row r="388" s="1" customFormat="1" ht="15.75" customHeight="1" x14ac:dyDescent="0.25"/>
    <row r="389" s="1" customFormat="1" ht="15.75" customHeight="1" x14ac:dyDescent="0.25"/>
    <row r="390" s="1" customFormat="1" ht="15.75" customHeight="1" x14ac:dyDescent="0.25"/>
    <row r="391" s="1" customFormat="1" ht="15.75" customHeight="1" x14ac:dyDescent="0.25"/>
    <row r="392" s="1" customFormat="1" ht="15.75" customHeight="1" x14ac:dyDescent="0.25"/>
    <row r="393" s="1" customFormat="1" ht="15.75" customHeight="1" x14ac:dyDescent="0.25"/>
    <row r="394" s="1" customFormat="1" ht="15.75" customHeight="1" x14ac:dyDescent="0.25"/>
    <row r="395" s="1" customFormat="1" ht="15.75" customHeight="1" x14ac:dyDescent="0.25"/>
    <row r="396" s="1" customFormat="1" ht="15.75" customHeight="1" x14ac:dyDescent="0.25"/>
    <row r="397" s="1" customFormat="1" ht="15.75" customHeight="1" x14ac:dyDescent="0.25"/>
    <row r="398" s="1" customFormat="1" ht="15.75" customHeight="1" x14ac:dyDescent="0.25"/>
    <row r="399" s="1" customFormat="1" ht="15.75" customHeight="1" x14ac:dyDescent="0.25"/>
    <row r="400" s="1" customFormat="1" ht="15.75" customHeight="1" x14ac:dyDescent="0.25"/>
    <row r="401" s="1" customFormat="1" ht="15.75" customHeight="1" x14ac:dyDescent="0.25"/>
    <row r="402" s="1" customFormat="1" ht="15.75" customHeight="1" x14ac:dyDescent="0.25"/>
    <row r="403" s="1" customFormat="1" ht="15.75" customHeight="1" x14ac:dyDescent="0.25"/>
    <row r="404" s="1" customFormat="1" ht="15.75" customHeight="1" x14ac:dyDescent="0.25"/>
    <row r="405" s="1" customFormat="1" ht="15.75" customHeight="1" x14ac:dyDescent="0.25"/>
    <row r="406" s="1" customFormat="1" ht="15.75" customHeight="1" x14ac:dyDescent="0.25"/>
    <row r="407" s="1" customFormat="1" ht="15.75" customHeight="1" x14ac:dyDescent="0.25"/>
    <row r="408" s="1" customFormat="1" ht="15.75" customHeight="1" x14ac:dyDescent="0.25"/>
    <row r="409" s="1" customFormat="1" ht="15.75" customHeight="1" x14ac:dyDescent="0.25"/>
    <row r="410" s="1" customFormat="1" ht="15.75" customHeight="1" x14ac:dyDescent="0.25"/>
    <row r="411" s="1" customFormat="1" ht="15.75" customHeight="1" x14ac:dyDescent="0.25"/>
    <row r="412" s="1" customFormat="1" ht="15.75" customHeight="1" x14ac:dyDescent="0.25"/>
    <row r="413" s="1" customFormat="1" ht="15.75" customHeight="1" x14ac:dyDescent="0.25"/>
    <row r="414" s="1" customFormat="1" ht="15.75" customHeight="1" x14ac:dyDescent="0.25"/>
    <row r="415" s="1" customFormat="1" ht="15.75" customHeight="1" x14ac:dyDescent="0.25"/>
    <row r="416" s="1" customFormat="1" ht="15.75" customHeight="1" x14ac:dyDescent="0.25"/>
    <row r="417" s="1" customFormat="1" ht="15.75" customHeight="1" x14ac:dyDescent="0.25"/>
    <row r="418" s="1" customFormat="1" ht="15.75" customHeight="1" x14ac:dyDescent="0.25"/>
    <row r="419" s="1" customFormat="1" ht="15.75" customHeight="1" x14ac:dyDescent="0.25"/>
    <row r="420" s="1" customFormat="1" ht="15.75" customHeight="1" x14ac:dyDescent="0.25"/>
    <row r="421" s="1" customFormat="1" ht="15.75" customHeight="1" x14ac:dyDescent="0.25"/>
    <row r="422" s="1" customFormat="1" ht="15.75" customHeight="1" x14ac:dyDescent="0.25"/>
    <row r="423" s="1" customFormat="1" ht="15.75" customHeight="1" x14ac:dyDescent="0.25"/>
    <row r="424" s="1" customFormat="1" ht="15.75" customHeight="1" x14ac:dyDescent="0.25"/>
    <row r="425" s="1" customFormat="1" ht="15.75" customHeight="1" x14ac:dyDescent="0.25"/>
    <row r="426" s="1" customFormat="1" ht="15.75" customHeight="1" x14ac:dyDescent="0.25"/>
    <row r="427" s="1" customFormat="1" ht="15.75" customHeight="1" x14ac:dyDescent="0.25"/>
    <row r="428" s="1" customFormat="1" ht="15.75" customHeight="1" x14ac:dyDescent="0.25"/>
    <row r="429" s="1" customFormat="1" ht="15.75" customHeight="1" x14ac:dyDescent="0.25"/>
    <row r="430" s="1" customFormat="1" ht="15.75" customHeight="1" x14ac:dyDescent="0.25"/>
    <row r="431" s="1" customFormat="1" ht="15.75" customHeight="1" x14ac:dyDescent="0.25"/>
    <row r="432" s="1" customFormat="1" ht="15.75" customHeight="1" x14ac:dyDescent="0.25"/>
    <row r="433" s="1" customFormat="1" ht="15.75" customHeight="1" x14ac:dyDescent="0.25"/>
    <row r="434" s="1" customFormat="1" ht="15.75" customHeight="1" x14ac:dyDescent="0.25"/>
    <row r="435" s="1" customFormat="1" ht="15.75" customHeight="1" x14ac:dyDescent="0.25"/>
    <row r="436" s="1" customFormat="1" ht="15.75" customHeight="1" x14ac:dyDescent="0.25"/>
    <row r="437" s="1" customFormat="1" ht="15.75" customHeight="1" x14ac:dyDescent="0.25"/>
    <row r="438" s="1" customFormat="1" ht="15.75" customHeight="1" x14ac:dyDescent="0.25"/>
    <row r="439" s="1" customFormat="1" ht="15.75" customHeight="1" x14ac:dyDescent="0.25"/>
    <row r="440" s="1" customFormat="1" ht="15.75" customHeight="1" x14ac:dyDescent="0.25"/>
    <row r="441" s="1" customFormat="1" ht="15.75" customHeight="1" x14ac:dyDescent="0.25"/>
    <row r="442" s="1" customFormat="1" ht="15.75" customHeight="1" x14ac:dyDescent="0.25"/>
    <row r="443" s="1" customFormat="1" ht="15.75" customHeight="1" x14ac:dyDescent="0.25"/>
    <row r="444" s="1" customFormat="1" ht="15.75" customHeight="1" x14ac:dyDescent="0.25"/>
    <row r="445" s="1" customFormat="1" ht="15.75" customHeight="1" x14ac:dyDescent="0.25"/>
    <row r="446" s="1" customFormat="1" ht="15.75" customHeight="1" x14ac:dyDescent="0.25"/>
    <row r="447" s="1" customFormat="1" ht="15.75" customHeight="1" x14ac:dyDescent="0.25"/>
    <row r="448" s="1" customFormat="1" ht="15.75" customHeight="1" x14ac:dyDescent="0.25"/>
    <row r="449" s="1" customFormat="1" ht="15.75" customHeight="1" x14ac:dyDescent="0.25"/>
    <row r="450" s="1" customFormat="1" ht="15.75" customHeight="1" x14ac:dyDescent="0.25"/>
    <row r="451" s="1" customFormat="1" ht="15.75" customHeight="1" x14ac:dyDescent="0.25"/>
    <row r="452" s="1" customFormat="1" ht="15.75" customHeight="1" x14ac:dyDescent="0.25"/>
    <row r="453" s="1" customFormat="1" ht="15.75" customHeight="1" x14ac:dyDescent="0.25"/>
    <row r="454" s="1" customFormat="1" ht="15.75" customHeight="1" x14ac:dyDescent="0.25"/>
    <row r="455" s="1" customFormat="1" ht="15.75" customHeight="1" x14ac:dyDescent="0.25"/>
    <row r="456" s="1" customFormat="1" ht="15.75" customHeight="1" x14ac:dyDescent="0.25"/>
    <row r="457" s="1" customFormat="1" ht="15.75" customHeight="1" x14ac:dyDescent="0.25"/>
    <row r="458" s="1" customFormat="1" ht="15.75" customHeight="1" x14ac:dyDescent="0.25"/>
    <row r="459" s="1" customFormat="1" ht="15.75" customHeight="1" x14ac:dyDescent="0.25"/>
    <row r="460" s="1" customFormat="1" ht="15.75" customHeight="1" x14ac:dyDescent="0.25"/>
    <row r="461" s="1" customFormat="1" ht="15.75" customHeight="1" x14ac:dyDescent="0.25"/>
    <row r="462" s="1" customFormat="1" ht="15.75" customHeight="1" x14ac:dyDescent="0.25"/>
    <row r="463" s="1" customFormat="1" ht="15.75" customHeight="1" x14ac:dyDescent="0.25"/>
    <row r="464" s="1" customFormat="1" ht="15.75" customHeight="1" x14ac:dyDescent="0.25"/>
    <row r="465" s="1" customFormat="1" ht="15.75" customHeight="1" x14ac:dyDescent="0.25"/>
    <row r="466" s="1" customFormat="1" ht="15.75" customHeight="1" x14ac:dyDescent="0.25"/>
    <row r="467" s="1" customFormat="1" ht="15.75" customHeight="1" x14ac:dyDescent="0.25"/>
    <row r="468" s="1" customFormat="1" ht="15.75" customHeight="1" x14ac:dyDescent="0.25"/>
    <row r="469" s="1" customFormat="1" ht="15.75" customHeight="1" x14ac:dyDescent="0.25"/>
    <row r="470" s="1" customFormat="1" ht="15.75" customHeight="1" x14ac:dyDescent="0.25"/>
    <row r="471" s="1" customFormat="1" ht="15.75" customHeight="1" x14ac:dyDescent="0.25"/>
    <row r="472" s="1" customFormat="1" ht="15.75" customHeight="1" x14ac:dyDescent="0.25"/>
    <row r="473" s="1" customFormat="1" ht="15.75" customHeight="1" x14ac:dyDescent="0.25"/>
    <row r="474" s="1" customFormat="1" ht="15.75" customHeight="1" x14ac:dyDescent="0.25"/>
    <row r="475" s="1" customFormat="1" ht="15.75" customHeight="1" x14ac:dyDescent="0.25"/>
    <row r="476" s="1" customFormat="1" ht="15.75" customHeight="1" x14ac:dyDescent="0.25"/>
    <row r="477" s="1" customFormat="1" ht="15.75" customHeight="1" x14ac:dyDescent="0.25"/>
    <row r="478" s="1" customFormat="1" ht="15.75" customHeight="1" x14ac:dyDescent="0.25"/>
    <row r="479" s="1" customFormat="1" ht="15.75" customHeight="1" x14ac:dyDescent="0.25"/>
    <row r="480" s="1" customFormat="1" ht="15.75" customHeight="1" x14ac:dyDescent="0.25"/>
    <row r="481" s="1" customFormat="1" ht="15.75" customHeight="1" x14ac:dyDescent="0.25"/>
    <row r="482" s="1" customFormat="1" ht="15.75" customHeight="1" x14ac:dyDescent="0.25"/>
    <row r="483" s="1" customFormat="1" ht="15.75" customHeight="1" x14ac:dyDescent="0.25"/>
    <row r="484" s="1" customFormat="1" ht="15.75" customHeight="1" x14ac:dyDescent="0.25"/>
    <row r="485" s="1" customFormat="1" ht="15.75" customHeight="1" x14ac:dyDescent="0.25"/>
    <row r="486" s="1" customFormat="1" ht="15.75" customHeight="1" x14ac:dyDescent="0.25"/>
    <row r="487" s="1" customFormat="1" ht="15.75" customHeight="1" x14ac:dyDescent="0.25"/>
    <row r="488" s="1" customFormat="1" ht="15.75" customHeight="1" x14ac:dyDescent="0.25"/>
    <row r="489" s="1" customFormat="1" ht="15.75" customHeight="1" x14ac:dyDescent="0.25"/>
    <row r="490" s="1" customFormat="1" ht="15.75" customHeight="1" x14ac:dyDescent="0.25"/>
    <row r="491" s="1" customFormat="1" ht="15.75" customHeight="1" x14ac:dyDescent="0.25"/>
    <row r="492" s="1" customFormat="1" ht="15.75" customHeight="1" x14ac:dyDescent="0.25"/>
    <row r="493" s="1" customFormat="1" ht="15.75" customHeight="1" x14ac:dyDescent="0.25"/>
    <row r="494" s="1" customFormat="1" ht="15.75" customHeight="1" x14ac:dyDescent="0.25"/>
    <row r="495" s="1" customFormat="1" ht="15.75" customHeight="1" x14ac:dyDescent="0.25"/>
    <row r="496" s="1" customFormat="1" ht="15.75" customHeight="1" x14ac:dyDescent="0.25"/>
    <row r="497" s="1" customFormat="1" ht="15.75" customHeight="1" x14ac:dyDescent="0.25"/>
    <row r="498" s="1" customFormat="1" ht="15.75" customHeight="1" x14ac:dyDescent="0.25"/>
    <row r="499" s="1" customFormat="1" ht="15.75" customHeight="1" x14ac:dyDescent="0.25"/>
    <row r="500" s="1" customFormat="1" ht="15.75" customHeight="1" x14ac:dyDescent="0.25"/>
    <row r="501" s="1" customFormat="1" ht="15.75" customHeight="1" x14ac:dyDescent="0.25"/>
    <row r="502" s="1" customFormat="1" ht="15.75" customHeight="1" x14ac:dyDescent="0.25"/>
    <row r="503" s="1" customFormat="1" ht="15.75" customHeight="1" x14ac:dyDescent="0.25"/>
    <row r="504" s="1" customFormat="1" ht="15.75" customHeight="1" x14ac:dyDescent="0.25"/>
    <row r="505" s="1" customFormat="1" ht="15.75" customHeight="1" x14ac:dyDescent="0.25"/>
    <row r="506" s="1" customFormat="1" ht="15.75" customHeight="1" x14ac:dyDescent="0.25"/>
    <row r="507" s="1" customFormat="1" ht="15.75" customHeight="1" x14ac:dyDescent="0.25"/>
    <row r="508" s="1" customFormat="1" ht="15.75" customHeight="1" x14ac:dyDescent="0.25"/>
    <row r="509" s="1" customFormat="1" ht="15.75" customHeight="1" x14ac:dyDescent="0.25"/>
    <row r="510" s="1" customFormat="1" ht="15.75" customHeight="1" x14ac:dyDescent="0.25"/>
    <row r="511" s="1" customFormat="1" ht="15.75" customHeight="1" x14ac:dyDescent="0.25"/>
    <row r="512" s="1" customFormat="1" ht="15.75" customHeight="1" x14ac:dyDescent="0.25"/>
    <row r="513" s="1" customFormat="1" ht="15.75" customHeight="1" x14ac:dyDescent="0.25"/>
    <row r="514" s="1" customFormat="1" ht="15.75" customHeight="1" x14ac:dyDescent="0.25"/>
    <row r="515" s="1" customFormat="1" ht="15.75" customHeight="1" x14ac:dyDescent="0.25"/>
    <row r="516" s="1" customFormat="1" ht="15.75" customHeight="1" x14ac:dyDescent="0.25"/>
    <row r="517" s="1" customFormat="1" ht="15.75" customHeight="1" x14ac:dyDescent="0.25"/>
    <row r="518" s="1" customFormat="1" ht="15.75" customHeight="1" x14ac:dyDescent="0.25"/>
    <row r="519" s="1" customFormat="1" ht="15.75" customHeight="1" x14ac:dyDescent="0.25"/>
    <row r="520" s="1" customFormat="1" ht="15.75" customHeight="1" x14ac:dyDescent="0.25"/>
    <row r="521" s="1" customFormat="1" ht="15.75" customHeight="1" x14ac:dyDescent="0.25"/>
    <row r="522" s="1" customFormat="1" ht="15.75" customHeight="1" x14ac:dyDescent="0.25"/>
    <row r="523" s="1" customFormat="1" ht="15.75" customHeight="1" x14ac:dyDescent="0.25"/>
    <row r="524" s="1" customFormat="1" ht="15.75" customHeight="1" x14ac:dyDescent="0.25"/>
    <row r="525" s="1" customFormat="1" ht="15.75" customHeight="1" x14ac:dyDescent="0.25"/>
    <row r="526" s="1" customFormat="1" ht="15.75" customHeight="1" x14ac:dyDescent="0.25"/>
    <row r="527" s="1" customFormat="1" ht="15.75" customHeight="1" x14ac:dyDescent="0.25"/>
    <row r="528" s="1" customFormat="1" ht="15.75" customHeight="1" x14ac:dyDescent="0.25"/>
    <row r="529" s="1" customFormat="1" ht="15.75" customHeight="1" x14ac:dyDescent="0.25"/>
    <row r="530" s="1" customFormat="1" ht="15.75" customHeight="1" x14ac:dyDescent="0.25"/>
    <row r="531" s="1" customFormat="1" ht="15.75" customHeight="1" x14ac:dyDescent="0.25"/>
    <row r="532" s="1" customFormat="1" ht="15.75" customHeight="1" x14ac:dyDescent="0.25"/>
    <row r="533" s="1" customFormat="1" ht="15.75" customHeight="1" x14ac:dyDescent="0.25"/>
    <row r="534" s="1" customFormat="1" ht="15.75" customHeight="1" x14ac:dyDescent="0.25"/>
    <row r="535" s="1" customFormat="1" ht="15.75" customHeight="1" x14ac:dyDescent="0.25"/>
    <row r="536" s="1" customFormat="1" ht="15.75" customHeight="1" x14ac:dyDescent="0.25"/>
    <row r="537" s="1" customFormat="1" ht="15.75" customHeight="1" x14ac:dyDescent="0.25"/>
    <row r="538" s="1" customFormat="1" ht="15.75" customHeight="1" x14ac:dyDescent="0.25"/>
    <row r="539" s="1" customFormat="1" ht="15.75" customHeight="1" x14ac:dyDescent="0.25"/>
    <row r="540" s="1" customFormat="1" ht="15.75" customHeight="1" x14ac:dyDescent="0.25"/>
    <row r="541" s="1" customFormat="1" ht="15.75" customHeight="1" x14ac:dyDescent="0.25"/>
    <row r="542" s="1" customFormat="1" ht="15.75" customHeight="1" x14ac:dyDescent="0.25"/>
    <row r="543" s="1" customFormat="1" ht="15.75" customHeight="1" x14ac:dyDescent="0.25"/>
    <row r="544" s="1" customFormat="1" ht="15.75" customHeight="1" x14ac:dyDescent="0.25"/>
    <row r="545" s="1" customFormat="1" ht="15.75" customHeight="1" x14ac:dyDescent="0.25"/>
    <row r="546" s="1" customFormat="1" ht="15.75" customHeight="1" x14ac:dyDescent="0.25"/>
    <row r="547" s="1" customFormat="1" ht="15.75" customHeight="1" x14ac:dyDescent="0.25"/>
    <row r="548" s="1" customFormat="1" ht="15.75" customHeight="1" x14ac:dyDescent="0.25"/>
    <row r="549" s="1" customFormat="1" ht="15.75" customHeight="1" x14ac:dyDescent="0.25"/>
    <row r="550" s="1" customFormat="1" ht="15.75" customHeight="1" x14ac:dyDescent="0.25"/>
    <row r="551" s="1" customFormat="1" ht="15.75" customHeight="1" x14ac:dyDescent="0.25"/>
    <row r="552" s="1" customFormat="1" ht="15.75" customHeight="1" x14ac:dyDescent="0.25"/>
    <row r="553" s="1" customFormat="1" ht="15.75" customHeight="1" x14ac:dyDescent="0.25"/>
    <row r="554" s="1" customFormat="1" ht="15.75" customHeight="1" x14ac:dyDescent="0.25"/>
    <row r="555" s="1" customFormat="1" ht="15.75" customHeight="1" x14ac:dyDescent="0.25"/>
    <row r="556" s="1" customFormat="1" ht="15.75" customHeight="1" x14ac:dyDescent="0.25"/>
    <row r="557" s="1" customFormat="1" ht="15.75" customHeight="1" x14ac:dyDescent="0.25"/>
    <row r="558" s="1" customFormat="1" ht="15.75" customHeight="1" x14ac:dyDescent="0.25"/>
    <row r="559" s="1" customFormat="1" ht="15.75" customHeight="1" x14ac:dyDescent="0.25"/>
    <row r="560" s="1" customFormat="1" ht="15.75" customHeight="1" x14ac:dyDescent="0.25"/>
    <row r="561" s="1" customFormat="1" ht="15.75" customHeight="1" x14ac:dyDescent="0.25"/>
    <row r="562" s="1" customFormat="1" ht="15.75" customHeight="1" x14ac:dyDescent="0.25"/>
    <row r="563" s="1" customFormat="1" ht="15.75" customHeight="1" x14ac:dyDescent="0.25"/>
    <row r="564" s="1" customFormat="1" ht="15.75" customHeight="1" x14ac:dyDescent="0.25"/>
    <row r="565" s="1" customFormat="1" ht="15.75" customHeight="1" x14ac:dyDescent="0.25"/>
    <row r="566" s="1" customFormat="1" ht="15.75" customHeight="1" x14ac:dyDescent="0.25"/>
    <row r="567" s="1" customFormat="1" ht="15.75" customHeight="1" x14ac:dyDescent="0.25"/>
    <row r="568" s="1" customFormat="1" ht="15.75" customHeight="1" x14ac:dyDescent="0.25"/>
    <row r="569" s="1" customFormat="1" ht="15.75" customHeight="1" x14ac:dyDescent="0.25"/>
    <row r="570" s="1" customFormat="1" ht="15.75" customHeight="1" x14ac:dyDescent="0.25"/>
    <row r="571" s="1" customFormat="1" ht="15.75" customHeight="1" x14ac:dyDescent="0.25"/>
    <row r="572" s="1" customFormat="1" ht="15.75" customHeight="1" x14ac:dyDescent="0.25"/>
    <row r="573" s="1" customFormat="1" ht="15.75" customHeight="1" x14ac:dyDescent="0.25"/>
    <row r="574" s="1" customFormat="1" ht="15.75" customHeight="1" x14ac:dyDescent="0.25"/>
    <row r="575" s="1" customFormat="1" ht="15.75" customHeight="1" x14ac:dyDescent="0.25"/>
    <row r="576" s="1" customFormat="1" ht="15.75" customHeight="1" x14ac:dyDescent="0.25"/>
    <row r="577" s="1" customFormat="1" ht="15.75" customHeight="1" x14ac:dyDescent="0.25"/>
    <row r="578" s="1" customFormat="1" ht="15.75" customHeight="1" x14ac:dyDescent="0.25"/>
    <row r="579" s="1" customFormat="1" ht="15.75" customHeight="1" x14ac:dyDescent="0.25"/>
    <row r="580" s="1" customFormat="1" ht="15.75" customHeight="1" x14ac:dyDescent="0.25"/>
    <row r="581" s="1" customFormat="1" ht="15.75" customHeight="1" x14ac:dyDescent="0.25"/>
    <row r="582" s="1" customFormat="1" ht="15.75" customHeight="1" x14ac:dyDescent="0.25"/>
    <row r="583" s="1" customFormat="1" ht="15.75" customHeight="1" x14ac:dyDescent="0.25"/>
    <row r="584" s="1" customFormat="1" ht="15.75" customHeight="1" x14ac:dyDescent="0.25"/>
    <row r="585" s="1" customFormat="1" ht="15.75" customHeight="1" x14ac:dyDescent="0.25"/>
    <row r="586" s="1" customFormat="1" ht="15.75" customHeight="1" x14ac:dyDescent="0.25"/>
    <row r="587" s="1" customFormat="1" ht="15.75" customHeight="1" x14ac:dyDescent="0.25"/>
    <row r="588" s="1" customFormat="1" ht="15.75" customHeight="1" x14ac:dyDescent="0.25"/>
    <row r="589" s="1" customFormat="1" ht="15.75" customHeight="1" x14ac:dyDescent="0.25"/>
    <row r="590" s="1" customFormat="1" ht="15.75" customHeight="1" x14ac:dyDescent="0.25"/>
    <row r="591" s="1" customFormat="1" ht="15.75" customHeight="1" x14ac:dyDescent="0.25"/>
    <row r="592" s="1" customFormat="1" ht="15.75" customHeight="1" x14ac:dyDescent="0.25"/>
    <row r="593" s="1" customFormat="1" ht="15.75" customHeight="1" x14ac:dyDescent="0.25"/>
    <row r="594" s="1" customFormat="1" ht="15.75" customHeight="1" x14ac:dyDescent="0.25"/>
    <row r="595" s="1" customFormat="1" ht="15.75" customHeight="1" x14ac:dyDescent="0.25"/>
    <row r="596" s="1" customFormat="1" ht="15.75" customHeight="1" x14ac:dyDescent="0.25"/>
    <row r="597" s="1" customFormat="1" ht="15.75" customHeight="1" x14ac:dyDescent="0.25"/>
    <row r="598" s="1" customFormat="1" ht="15.75" customHeight="1" x14ac:dyDescent="0.25"/>
    <row r="599" s="1" customFormat="1" ht="15.75" customHeight="1" x14ac:dyDescent="0.25"/>
    <row r="600" s="1" customFormat="1" ht="15.75" customHeight="1" x14ac:dyDescent="0.25"/>
    <row r="601" s="1" customFormat="1" ht="15.75" customHeight="1" x14ac:dyDescent="0.25"/>
    <row r="602" s="1" customFormat="1" ht="15.75" customHeight="1" x14ac:dyDescent="0.25"/>
    <row r="603" s="1" customFormat="1" ht="15.75" customHeight="1" x14ac:dyDescent="0.25"/>
    <row r="604" s="1" customFormat="1" ht="15.75" customHeight="1" x14ac:dyDescent="0.25"/>
    <row r="605" s="1" customFormat="1" ht="15.75" customHeight="1" x14ac:dyDescent="0.25"/>
    <row r="606" s="1" customFormat="1" ht="15.75" customHeight="1" x14ac:dyDescent="0.25"/>
    <row r="607" s="1" customFormat="1" ht="15.75" customHeight="1" x14ac:dyDescent="0.25"/>
    <row r="608" s="1" customFormat="1" ht="15.75" customHeight="1" x14ac:dyDescent="0.25"/>
    <row r="609" s="1" customFormat="1" ht="15.75" customHeight="1" x14ac:dyDescent="0.25"/>
    <row r="610" s="1" customFormat="1" ht="15.75" customHeight="1" x14ac:dyDescent="0.25"/>
    <row r="611" s="1" customFormat="1" ht="15.75" customHeight="1" x14ac:dyDescent="0.25"/>
    <row r="612" s="1" customFormat="1" ht="15.75" customHeight="1" x14ac:dyDescent="0.25"/>
    <row r="613" s="1" customFormat="1" ht="15.75" customHeight="1" x14ac:dyDescent="0.25"/>
    <row r="614" s="1" customFormat="1" ht="15.75" customHeight="1" x14ac:dyDescent="0.25"/>
    <row r="615" s="1" customFormat="1" ht="15.75" customHeight="1" x14ac:dyDescent="0.25"/>
    <row r="616" s="1" customFormat="1" ht="15.75" customHeight="1" x14ac:dyDescent="0.25"/>
    <row r="617" s="1" customFormat="1" ht="15.75" customHeight="1" x14ac:dyDescent="0.25"/>
    <row r="618" s="1" customFormat="1" ht="15.75" customHeight="1" x14ac:dyDescent="0.25"/>
    <row r="619" s="1" customFormat="1" ht="15.75" customHeight="1" x14ac:dyDescent="0.25"/>
    <row r="620" s="1" customFormat="1" ht="15.75" customHeight="1" x14ac:dyDescent="0.25"/>
    <row r="621" s="1" customFormat="1" ht="15.75" customHeight="1" x14ac:dyDescent="0.25"/>
    <row r="622" s="1" customFormat="1" ht="15.75" customHeight="1" x14ac:dyDescent="0.25"/>
    <row r="623" s="1" customFormat="1" ht="15.75" customHeight="1" x14ac:dyDescent="0.25"/>
    <row r="624" s="1" customFormat="1" ht="15.75" customHeight="1" x14ac:dyDescent="0.25"/>
    <row r="625" s="1" customFormat="1" ht="15.75" customHeight="1" x14ac:dyDescent="0.25"/>
    <row r="626" s="1" customFormat="1" ht="15.75" customHeight="1" x14ac:dyDescent="0.25"/>
    <row r="627" s="1" customFormat="1" ht="15.75" customHeight="1" x14ac:dyDescent="0.25"/>
    <row r="628" s="1" customFormat="1" ht="15.75" customHeight="1" x14ac:dyDescent="0.25"/>
    <row r="629" s="1" customFormat="1" ht="15.75" customHeight="1" x14ac:dyDescent="0.25"/>
    <row r="630" s="1" customFormat="1" ht="15.75" customHeight="1" x14ac:dyDescent="0.25"/>
    <row r="631" s="1" customFormat="1" ht="15.75" customHeight="1" x14ac:dyDescent="0.25"/>
    <row r="632" s="1" customFormat="1" ht="15.75" customHeight="1" x14ac:dyDescent="0.25"/>
    <row r="633" s="1" customFormat="1" ht="15.75" customHeight="1" x14ac:dyDescent="0.25"/>
    <row r="634" s="1" customFormat="1" ht="15.75" customHeight="1" x14ac:dyDescent="0.25"/>
    <row r="635" s="1" customFormat="1" ht="15.75" customHeight="1" x14ac:dyDescent="0.25"/>
    <row r="636" s="1" customFormat="1" ht="15.75" customHeight="1" x14ac:dyDescent="0.25"/>
    <row r="637" s="1" customFormat="1" ht="15.75" customHeight="1" x14ac:dyDescent="0.25"/>
    <row r="638" s="1" customFormat="1" ht="15.75" customHeight="1" x14ac:dyDescent="0.25"/>
    <row r="639" s="1" customFormat="1" ht="15.75" customHeight="1" x14ac:dyDescent="0.25"/>
    <row r="640" s="1" customFormat="1" ht="15.75" customHeight="1" x14ac:dyDescent="0.25"/>
    <row r="641" s="1" customFormat="1" ht="15.75" customHeight="1" x14ac:dyDescent="0.25"/>
    <row r="642" s="1" customFormat="1" ht="15.75" customHeight="1" x14ac:dyDescent="0.25"/>
    <row r="643" s="1" customFormat="1" ht="15.75" customHeight="1" x14ac:dyDescent="0.25"/>
    <row r="644" s="1" customFormat="1" ht="15.75" customHeight="1" x14ac:dyDescent="0.25"/>
    <row r="645" s="1" customFormat="1" ht="15.75" customHeight="1" x14ac:dyDescent="0.25"/>
    <row r="646" s="1" customFormat="1" ht="15.75" customHeight="1" x14ac:dyDescent="0.25"/>
    <row r="647" s="1" customFormat="1" ht="15.75" customHeight="1" x14ac:dyDescent="0.25"/>
    <row r="648" s="1" customFormat="1" ht="15.75" customHeight="1" x14ac:dyDescent="0.25"/>
    <row r="649" s="1" customFormat="1" ht="15.75" customHeight="1" x14ac:dyDescent="0.25"/>
    <row r="650" s="1" customFormat="1" ht="15.75" customHeight="1" x14ac:dyDescent="0.25"/>
    <row r="651" s="1" customFormat="1" ht="15.75" customHeight="1" x14ac:dyDescent="0.25"/>
    <row r="652" s="1" customFormat="1" ht="15.75" customHeight="1" x14ac:dyDescent="0.25"/>
    <row r="653" s="1" customFormat="1" ht="15.75" customHeight="1" x14ac:dyDescent="0.25"/>
    <row r="654" s="1" customFormat="1" ht="15.75" customHeight="1" x14ac:dyDescent="0.25"/>
    <row r="655" s="1" customFormat="1" ht="15.75" customHeight="1" x14ac:dyDescent="0.25"/>
    <row r="656" s="1" customFormat="1" ht="15.75" customHeight="1" x14ac:dyDescent="0.25"/>
    <row r="657" s="1" customFormat="1" ht="15.75" customHeight="1" x14ac:dyDescent="0.25"/>
    <row r="658" s="1" customFormat="1" ht="15.75" customHeight="1" x14ac:dyDescent="0.25"/>
    <row r="659" s="1" customFormat="1" ht="15.75" customHeight="1" x14ac:dyDescent="0.25"/>
    <row r="660" s="1" customFormat="1" ht="15.75" customHeight="1" x14ac:dyDescent="0.25"/>
    <row r="661" s="1" customFormat="1" ht="15.75" customHeight="1" x14ac:dyDescent="0.25"/>
    <row r="662" s="1" customFormat="1" ht="15.75" customHeight="1" x14ac:dyDescent="0.25"/>
    <row r="663" s="1" customFormat="1" ht="15.75" customHeight="1" x14ac:dyDescent="0.25"/>
    <row r="664" s="1" customFormat="1" ht="15.75" customHeight="1" x14ac:dyDescent="0.25"/>
    <row r="665" s="1" customFormat="1" ht="15.75" customHeight="1" x14ac:dyDescent="0.25"/>
    <row r="666" s="1" customFormat="1" ht="15.75" customHeight="1" x14ac:dyDescent="0.25"/>
    <row r="667" s="1" customFormat="1" ht="15.75" customHeight="1" x14ac:dyDescent="0.25"/>
    <row r="668" s="1" customFormat="1" ht="15.75" customHeight="1" x14ac:dyDescent="0.25"/>
    <row r="669" s="1" customFormat="1" ht="15.75" customHeight="1" x14ac:dyDescent="0.25"/>
    <row r="670" s="1" customFormat="1" ht="15.75" customHeight="1" x14ac:dyDescent="0.25"/>
    <row r="671" s="1" customFormat="1" ht="15.75" customHeight="1" x14ac:dyDescent="0.25"/>
    <row r="672" s="1" customFormat="1" ht="15.75" customHeight="1" x14ac:dyDescent="0.25"/>
    <row r="673" s="1" customFormat="1" ht="15.75" customHeight="1" x14ac:dyDescent="0.25"/>
    <row r="674" s="1" customFormat="1" ht="15.75" customHeight="1" x14ac:dyDescent="0.25"/>
    <row r="675" s="1" customFormat="1" ht="15.75" customHeight="1" x14ac:dyDescent="0.25"/>
    <row r="676" s="1" customFormat="1" ht="15.75" customHeight="1" x14ac:dyDescent="0.25"/>
    <row r="677" s="1" customFormat="1" ht="15.75" customHeight="1" x14ac:dyDescent="0.25"/>
    <row r="678" s="1" customFormat="1" ht="15.75" customHeight="1" x14ac:dyDescent="0.25"/>
    <row r="679" s="1" customFormat="1" ht="15.75" customHeight="1" x14ac:dyDescent="0.25"/>
    <row r="680" s="1" customFormat="1" ht="15.75" customHeight="1" x14ac:dyDescent="0.25"/>
    <row r="681" s="1" customFormat="1" ht="15.75" customHeight="1" x14ac:dyDescent="0.25"/>
    <row r="682" s="1" customFormat="1" ht="15.75" customHeight="1" x14ac:dyDescent="0.25"/>
    <row r="683" s="1" customFormat="1" ht="15.75" customHeight="1" x14ac:dyDescent="0.25"/>
    <row r="684" s="1" customFormat="1" ht="15.75" customHeight="1" x14ac:dyDescent="0.25"/>
    <row r="685" s="1" customFormat="1" ht="15.75" customHeight="1" x14ac:dyDescent="0.25"/>
    <row r="686" s="1" customFormat="1" ht="15.75" customHeight="1" x14ac:dyDescent="0.25"/>
    <row r="687" s="1" customFormat="1" ht="15.75" customHeight="1" x14ac:dyDescent="0.25"/>
    <row r="688" s="1" customFormat="1" ht="15.75" customHeight="1" x14ac:dyDescent="0.25"/>
    <row r="689" s="1" customFormat="1" ht="15.75" customHeight="1" x14ac:dyDescent="0.25"/>
    <row r="690" s="1" customFormat="1" ht="15.75" customHeight="1" x14ac:dyDescent="0.25"/>
    <row r="691" s="1" customFormat="1" ht="15.75" customHeight="1" x14ac:dyDescent="0.25"/>
    <row r="692" s="1" customFormat="1" ht="15.75" customHeight="1" x14ac:dyDescent="0.25"/>
    <row r="693" s="1" customFormat="1" ht="15.75" customHeight="1" x14ac:dyDescent="0.25"/>
    <row r="694" s="1" customFormat="1" ht="15.75" customHeight="1" x14ac:dyDescent="0.25"/>
    <row r="695" s="1" customFormat="1" ht="15.75" customHeight="1" x14ac:dyDescent="0.25"/>
    <row r="696" s="1" customFormat="1" ht="15.75" customHeight="1" x14ac:dyDescent="0.25"/>
    <row r="697" s="1" customFormat="1" ht="15.75" customHeight="1" x14ac:dyDescent="0.25"/>
    <row r="698" s="1" customFormat="1" ht="15.75" customHeight="1" x14ac:dyDescent="0.25"/>
    <row r="699" s="1" customFormat="1" ht="15.75" customHeight="1" x14ac:dyDescent="0.25"/>
    <row r="700" s="1" customFormat="1" ht="15.75" customHeight="1" x14ac:dyDescent="0.25"/>
    <row r="701" s="1" customFormat="1" ht="15.75" customHeight="1" x14ac:dyDescent="0.25"/>
    <row r="702" s="1" customFormat="1" ht="15.75" customHeight="1" x14ac:dyDescent="0.25"/>
    <row r="703" s="1" customFormat="1" ht="15.75" customHeight="1" x14ac:dyDescent="0.25"/>
    <row r="704" s="1" customFormat="1" ht="15.75" customHeight="1" x14ac:dyDescent="0.25"/>
    <row r="705" s="1" customFormat="1" ht="15.75" customHeight="1" x14ac:dyDescent="0.25"/>
    <row r="706" s="1" customFormat="1" ht="15.75" customHeight="1" x14ac:dyDescent="0.25"/>
    <row r="707" s="1" customFormat="1" ht="15.75" customHeight="1" x14ac:dyDescent="0.25"/>
    <row r="708" s="1" customFormat="1" ht="15.75" customHeight="1" x14ac:dyDescent="0.25"/>
    <row r="709" s="1" customFormat="1" ht="15.75" customHeight="1" x14ac:dyDescent="0.25"/>
    <row r="710" s="1" customFormat="1" ht="15.75" customHeight="1" x14ac:dyDescent="0.25"/>
    <row r="711" s="1" customFormat="1" ht="15.75" customHeight="1" x14ac:dyDescent="0.25"/>
    <row r="712" s="1" customFormat="1" ht="15.75" customHeight="1" x14ac:dyDescent="0.25"/>
    <row r="713" s="1" customFormat="1" ht="15.75" customHeight="1" x14ac:dyDescent="0.25"/>
    <row r="714" s="1" customFormat="1" ht="15.75" customHeight="1" x14ac:dyDescent="0.25"/>
    <row r="715" s="1" customFormat="1" ht="15.75" customHeight="1" x14ac:dyDescent="0.25"/>
    <row r="716" s="1" customFormat="1" ht="15.75" customHeight="1" x14ac:dyDescent="0.25"/>
    <row r="717" s="1" customFormat="1" ht="15.75" customHeight="1" x14ac:dyDescent="0.25"/>
    <row r="718" s="1" customFormat="1" ht="15.75" customHeight="1" x14ac:dyDescent="0.25"/>
    <row r="719" s="1" customFormat="1" ht="15.75" customHeight="1" x14ac:dyDescent="0.25"/>
    <row r="720" s="1" customFormat="1" ht="15.75" customHeight="1" x14ac:dyDescent="0.25"/>
    <row r="721" s="1" customFormat="1" ht="15.75" customHeight="1" x14ac:dyDescent="0.25"/>
    <row r="722" s="1" customFormat="1" ht="15.75" customHeight="1" x14ac:dyDescent="0.25"/>
    <row r="723" s="1" customFormat="1" ht="15.75" customHeight="1" x14ac:dyDescent="0.25"/>
    <row r="724" s="1" customFormat="1" ht="15.75" customHeight="1" x14ac:dyDescent="0.25"/>
    <row r="725" s="1" customFormat="1" ht="15.75" customHeight="1" x14ac:dyDescent="0.25"/>
    <row r="726" s="1" customFormat="1" ht="15.75" customHeight="1" x14ac:dyDescent="0.25"/>
    <row r="727" s="1" customFormat="1" ht="15.75" customHeight="1" x14ac:dyDescent="0.25"/>
    <row r="728" s="1" customFormat="1" ht="15.75" customHeight="1" x14ac:dyDescent="0.25"/>
    <row r="729" s="1" customFormat="1" ht="15.75" customHeight="1" x14ac:dyDescent="0.25"/>
    <row r="730" s="1" customFormat="1" ht="15.75" customHeight="1" x14ac:dyDescent="0.25"/>
    <row r="731" s="1" customFormat="1" ht="15.75" customHeight="1" x14ac:dyDescent="0.25"/>
    <row r="732" s="1" customFormat="1" ht="15.75" customHeight="1" x14ac:dyDescent="0.25"/>
    <row r="733" s="1" customFormat="1" ht="15.75" customHeight="1" x14ac:dyDescent="0.25"/>
    <row r="734" s="1" customFormat="1" ht="15.75" customHeight="1" x14ac:dyDescent="0.25"/>
    <row r="735" s="1" customFormat="1" ht="15.75" customHeight="1" x14ac:dyDescent="0.25"/>
    <row r="736" s="1" customFormat="1" ht="15.75" customHeight="1" x14ac:dyDescent="0.25"/>
    <row r="737" s="1" customFormat="1" ht="15.75" customHeight="1" x14ac:dyDescent="0.25"/>
    <row r="738" s="1" customFormat="1" ht="15.75" customHeight="1" x14ac:dyDescent="0.25"/>
    <row r="739" s="1" customFormat="1" ht="15.75" customHeight="1" x14ac:dyDescent="0.25"/>
    <row r="740" s="1" customFormat="1" ht="15.75" customHeight="1" x14ac:dyDescent="0.25"/>
    <row r="741" s="1" customFormat="1" ht="15.75" customHeight="1" x14ac:dyDescent="0.25"/>
    <row r="742" s="1" customFormat="1" ht="15.75" customHeight="1" x14ac:dyDescent="0.25"/>
    <row r="743" s="1" customFormat="1" ht="15.75" customHeight="1" x14ac:dyDescent="0.25"/>
    <row r="744" s="1" customFormat="1" ht="15.75" customHeight="1" x14ac:dyDescent="0.25"/>
    <row r="745" s="1" customFormat="1" ht="15.75" customHeight="1" x14ac:dyDescent="0.25"/>
    <row r="746" s="1" customFormat="1" ht="15.75" customHeight="1" x14ac:dyDescent="0.25"/>
    <row r="747" s="1" customFormat="1" ht="15.75" customHeight="1" x14ac:dyDescent="0.25"/>
    <row r="748" s="1" customFormat="1" ht="15.75" customHeight="1" x14ac:dyDescent="0.25"/>
    <row r="749" s="1" customFormat="1" ht="15.75" customHeight="1" x14ac:dyDescent="0.25"/>
    <row r="750" s="1" customFormat="1" ht="15.75" customHeight="1" x14ac:dyDescent="0.25"/>
    <row r="751" s="1" customFormat="1" ht="15.75" customHeight="1" x14ac:dyDescent="0.25"/>
    <row r="752" s="1" customFormat="1" ht="15.75" customHeight="1" x14ac:dyDescent="0.25"/>
    <row r="753" s="1" customFormat="1" ht="15.75" customHeight="1" x14ac:dyDescent="0.25"/>
    <row r="754" s="1" customFormat="1" ht="15.75" customHeight="1" x14ac:dyDescent="0.25"/>
    <row r="755" s="1" customFormat="1" ht="15.75" customHeight="1" x14ac:dyDescent="0.25"/>
    <row r="756" s="1" customFormat="1" ht="15.75" customHeight="1" x14ac:dyDescent="0.25"/>
    <row r="757" s="1" customFormat="1" ht="15.75" customHeight="1" x14ac:dyDescent="0.25"/>
    <row r="758" s="1" customFormat="1" ht="15.75" customHeight="1" x14ac:dyDescent="0.25"/>
    <row r="759" s="1" customFormat="1" ht="15.75" customHeight="1" x14ac:dyDescent="0.25"/>
    <row r="760" s="1" customFormat="1" ht="15.75" customHeight="1" x14ac:dyDescent="0.25"/>
    <row r="761" s="1" customFormat="1" ht="15.75" customHeight="1" x14ac:dyDescent="0.25"/>
    <row r="762" s="1" customFormat="1" ht="15.75" customHeight="1" x14ac:dyDescent="0.25"/>
    <row r="763" s="1" customFormat="1" ht="15.75" customHeight="1" x14ac:dyDescent="0.25"/>
    <row r="764" s="1" customFormat="1" ht="15.75" customHeight="1" x14ac:dyDescent="0.25"/>
    <row r="765" s="1" customFormat="1" ht="15.75" customHeight="1" x14ac:dyDescent="0.25"/>
    <row r="766" s="1" customFormat="1" ht="15.75" customHeight="1" x14ac:dyDescent="0.25"/>
    <row r="767" s="1" customFormat="1" ht="15.75" customHeight="1" x14ac:dyDescent="0.25"/>
    <row r="768" s="1" customFormat="1" ht="15.75" customHeight="1" x14ac:dyDescent="0.25"/>
    <row r="769" s="1" customFormat="1" ht="15.75" customHeight="1" x14ac:dyDescent="0.25"/>
    <row r="770" s="1" customFormat="1" ht="15.75" customHeight="1" x14ac:dyDescent="0.25"/>
    <row r="771" s="1" customFormat="1" ht="15.75" customHeight="1" x14ac:dyDescent="0.25"/>
    <row r="772" s="1" customFormat="1" ht="15.75" customHeight="1" x14ac:dyDescent="0.25"/>
    <row r="773" s="1" customFormat="1" ht="15.75" customHeight="1" x14ac:dyDescent="0.25"/>
    <row r="774" s="1" customFormat="1" ht="15.75" customHeight="1" x14ac:dyDescent="0.25"/>
    <row r="775" s="1" customFormat="1" ht="15.75" customHeight="1" x14ac:dyDescent="0.25"/>
    <row r="776" s="1" customFormat="1" ht="15.75" customHeight="1" x14ac:dyDescent="0.25"/>
    <row r="777" s="1" customFormat="1" ht="15.75" customHeight="1" x14ac:dyDescent="0.25"/>
    <row r="778" s="1" customFormat="1" ht="15.75" customHeight="1" x14ac:dyDescent="0.25"/>
    <row r="779" s="1" customFormat="1" ht="15.75" customHeight="1" x14ac:dyDescent="0.25"/>
    <row r="780" s="1" customFormat="1" ht="15.75" customHeight="1" x14ac:dyDescent="0.25"/>
    <row r="781" s="1" customFormat="1" ht="15.75" customHeight="1" x14ac:dyDescent="0.25"/>
    <row r="782" s="1" customFormat="1" ht="15.75" customHeight="1" x14ac:dyDescent="0.25"/>
    <row r="783" s="1" customFormat="1" ht="15.75" customHeight="1" x14ac:dyDescent="0.25"/>
    <row r="784" s="1" customFormat="1" ht="15.75" customHeight="1" x14ac:dyDescent="0.25"/>
    <row r="785" s="1" customFormat="1" ht="15.75" customHeight="1" x14ac:dyDescent="0.25"/>
    <row r="786" s="1" customFormat="1" ht="15.75" customHeight="1" x14ac:dyDescent="0.25"/>
    <row r="787" s="1" customFormat="1" ht="15.75" customHeight="1" x14ac:dyDescent="0.25"/>
    <row r="788" s="1" customFormat="1" ht="15.75" customHeight="1" x14ac:dyDescent="0.25"/>
    <row r="789" s="1" customFormat="1" ht="15.75" customHeight="1" x14ac:dyDescent="0.25"/>
    <row r="790" s="1" customFormat="1" ht="15.75" customHeight="1" x14ac:dyDescent="0.25"/>
    <row r="791" s="1" customFormat="1" ht="15.75" customHeight="1" x14ac:dyDescent="0.25"/>
    <row r="792" s="1" customFormat="1" ht="15.75" customHeight="1" x14ac:dyDescent="0.25"/>
    <row r="793" s="1" customFormat="1" ht="15.75" customHeight="1" x14ac:dyDescent="0.25"/>
    <row r="794" s="1" customFormat="1" ht="15.75" customHeight="1" x14ac:dyDescent="0.25"/>
    <row r="795" s="1" customFormat="1" ht="15.75" customHeight="1" x14ac:dyDescent="0.25"/>
    <row r="796" s="1" customFormat="1" ht="15.75" customHeight="1" x14ac:dyDescent="0.25"/>
    <row r="797" s="1" customFormat="1" ht="15.75" customHeight="1" x14ac:dyDescent="0.25"/>
    <row r="798" s="1" customFormat="1" ht="15.75" customHeight="1" x14ac:dyDescent="0.25"/>
    <row r="799" s="1" customFormat="1" ht="15.75" customHeight="1" x14ac:dyDescent="0.25"/>
    <row r="800" s="1" customFormat="1" ht="15.75" customHeight="1" x14ac:dyDescent="0.25"/>
    <row r="801" s="1" customFormat="1" ht="15.75" customHeight="1" x14ac:dyDescent="0.25"/>
    <row r="802" s="1" customFormat="1" ht="15.75" customHeight="1" x14ac:dyDescent="0.25"/>
    <row r="803" s="1" customFormat="1" ht="15.75" customHeight="1" x14ac:dyDescent="0.25"/>
    <row r="804" s="1" customFormat="1" ht="15.75" customHeight="1" x14ac:dyDescent="0.25"/>
    <row r="805" s="1" customFormat="1" ht="15.75" customHeight="1" x14ac:dyDescent="0.25"/>
    <row r="806" s="1" customFormat="1" ht="15.75" customHeight="1" x14ac:dyDescent="0.25"/>
    <row r="807" s="1" customFormat="1" ht="15.75" customHeight="1" x14ac:dyDescent="0.25"/>
    <row r="808" s="1" customFormat="1" ht="15.75" customHeight="1" x14ac:dyDescent="0.25"/>
    <row r="809" s="1" customFormat="1" ht="15.75" customHeight="1" x14ac:dyDescent="0.25"/>
    <row r="810" s="1" customFormat="1" ht="15.75" customHeight="1" x14ac:dyDescent="0.25"/>
    <row r="811" s="1" customFormat="1" ht="15.75" customHeight="1" x14ac:dyDescent="0.25"/>
    <row r="812" s="1" customFormat="1" ht="15.75" customHeight="1" x14ac:dyDescent="0.25"/>
    <row r="813" s="1" customFormat="1" ht="15.75" customHeight="1" x14ac:dyDescent="0.25"/>
    <row r="814" s="1" customFormat="1" ht="15.75" customHeight="1" x14ac:dyDescent="0.25"/>
    <row r="815" s="1" customFormat="1" ht="15.75" customHeight="1" x14ac:dyDescent="0.25"/>
    <row r="816" s="1" customFormat="1" ht="15.75" customHeight="1" x14ac:dyDescent="0.25"/>
    <row r="817" s="1" customFormat="1" ht="15.75" customHeight="1" x14ac:dyDescent="0.25"/>
    <row r="818" s="1" customFormat="1" ht="15.75" customHeight="1" x14ac:dyDescent="0.25"/>
    <row r="819" s="1" customFormat="1" ht="15.75" customHeight="1" x14ac:dyDescent="0.25"/>
    <row r="820" s="1" customFormat="1" ht="15.75" customHeight="1" x14ac:dyDescent="0.25"/>
    <row r="821" s="1" customFormat="1" ht="15.75" customHeight="1" x14ac:dyDescent="0.25"/>
    <row r="822" s="1" customFormat="1" ht="15.75" customHeight="1" x14ac:dyDescent="0.25"/>
    <row r="823" s="1" customFormat="1" ht="15.75" customHeight="1" x14ac:dyDescent="0.25"/>
    <row r="824" s="1" customFormat="1" ht="15.75" customHeight="1" x14ac:dyDescent="0.25"/>
    <row r="825" s="1" customFormat="1" ht="15.75" customHeight="1" x14ac:dyDescent="0.25"/>
    <row r="826" s="1" customFormat="1" ht="15.75" customHeight="1" x14ac:dyDescent="0.25"/>
    <row r="827" s="1" customFormat="1" ht="15.75" customHeight="1" x14ac:dyDescent="0.25"/>
    <row r="828" s="1" customFormat="1" ht="15.75" customHeight="1" x14ac:dyDescent="0.25"/>
    <row r="829" s="1" customFormat="1" ht="15.75" customHeight="1" x14ac:dyDescent="0.25"/>
    <row r="830" s="1" customFormat="1" ht="15.75" customHeight="1" x14ac:dyDescent="0.25"/>
    <row r="831" s="1" customFormat="1" ht="15.75" customHeight="1" x14ac:dyDescent="0.25"/>
    <row r="832" s="1" customFormat="1" ht="15.75" customHeight="1" x14ac:dyDescent="0.25"/>
    <row r="833" s="1" customFormat="1" ht="15.75" customHeight="1" x14ac:dyDescent="0.25"/>
    <row r="834" s="1" customFormat="1" ht="15.75" customHeight="1" x14ac:dyDescent="0.25"/>
    <row r="835" s="1" customFormat="1" ht="15.75" customHeight="1" x14ac:dyDescent="0.25"/>
    <row r="836" s="1" customFormat="1" ht="15.75" customHeight="1" x14ac:dyDescent="0.25"/>
    <row r="837" s="1" customFormat="1" ht="15.75" customHeight="1" x14ac:dyDescent="0.25"/>
    <row r="838" s="1" customFormat="1" ht="15.75" customHeight="1" x14ac:dyDescent="0.25"/>
    <row r="839" s="1" customFormat="1" ht="15.75" customHeight="1" x14ac:dyDescent="0.25"/>
    <row r="840" s="1" customFormat="1" ht="15.75" customHeight="1" x14ac:dyDescent="0.25"/>
    <row r="841" s="1" customFormat="1" ht="15.75" customHeight="1" x14ac:dyDescent="0.25"/>
    <row r="842" s="1" customFormat="1" ht="15.75" customHeight="1" x14ac:dyDescent="0.25"/>
    <row r="843" s="1" customFormat="1" ht="15.75" customHeight="1" x14ac:dyDescent="0.25"/>
    <row r="844" s="1" customFormat="1" ht="15.75" customHeight="1" x14ac:dyDescent="0.25"/>
    <row r="845" s="1" customFormat="1" ht="15.75" customHeight="1" x14ac:dyDescent="0.25"/>
    <row r="846" s="1" customFormat="1" ht="15.75" customHeight="1" x14ac:dyDescent="0.25"/>
    <row r="847" s="1" customFormat="1" ht="15.75" customHeight="1" x14ac:dyDescent="0.25"/>
    <row r="848" s="1" customFormat="1" ht="15.75" customHeight="1" x14ac:dyDescent="0.25"/>
    <row r="849" s="1" customFormat="1" ht="15.75" customHeight="1" x14ac:dyDescent="0.25"/>
    <row r="850" s="1" customFormat="1" ht="15.75" customHeight="1" x14ac:dyDescent="0.25"/>
    <row r="851" s="1" customFormat="1" ht="15.75" customHeight="1" x14ac:dyDescent="0.25"/>
    <row r="852" s="1" customFormat="1" ht="15.75" customHeight="1" x14ac:dyDescent="0.25"/>
    <row r="853" s="1" customFormat="1" ht="15.75" customHeight="1" x14ac:dyDescent="0.25"/>
    <row r="854" s="1" customFormat="1" ht="15.75" customHeight="1" x14ac:dyDescent="0.25"/>
    <row r="855" s="1" customFormat="1" ht="15.75" customHeight="1" x14ac:dyDescent="0.25"/>
    <row r="856" s="1" customFormat="1" ht="15.75" customHeight="1" x14ac:dyDescent="0.25"/>
    <row r="857" s="1" customFormat="1" ht="15.75" customHeight="1" x14ac:dyDescent="0.25"/>
    <row r="858" s="1" customFormat="1" ht="15.75" customHeight="1" x14ac:dyDescent="0.25"/>
    <row r="859" s="1" customFormat="1" ht="15.75" customHeight="1" x14ac:dyDescent="0.25"/>
    <row r="860" s="1" customFormat="1" ht="15.75" customHeight="1" x14ac:dyDescent="0.25"/>
    <row r="861" s="1" customFormat="1" ht="15.75" customHeight="1" x14ac:dyDescent="0.25"/>
    <row r="862" s="1" customFormat="1" ht="15.75" customHeight="1" x14ac:dyDescent="0.25"/>
    <row r="863" s="1" customFormat="1" ht="15.75" customHeight="1" x14ac:dyDescent="0.25"/>
    <row r="864" s="1" customFormat="1" ht="15.75" customHeight="1" x14ac:dyDescent="0.25"/>
    <row r="865" s="1" customFormat="1" ht="15.75" customHeight="1" x14ac:dyDescent="0.25"/>
    <row r="866" s="1" customFormat="1" ht="15.75" customHeight="1" x14ac:dyDescent="0.25"/>
    <row r="867" s="1" customFormat="1" ht="15.75" customHeight="1" x14ac:dyDescent="0.25"/>
    <row r="868" s="1" customFormat="1" ht="15.75" customHeight="1" x14ac:dyDescent="0.25"/>
    <row r="869" s="1" customFormat="1" ht="15.75" customHeight="1" x14ac:dyDescent="0.25"/>
    <row r="870" s="1" customFormat="1" ht="15.75" customHeight="1" x14ac:dyDescent="0.25"/>
    <row r="871" s="1" customFormat="1" ht="15.75" customHeight="1" x14ac:dyDescent="0.25"/>
    <row r="872" s="1" customFormat="1" ht="15.75" customHeight="1" x14ac:dyDescent="0.25"/>
    <row r="873" s="1" customFormat="1" ht="15.75" customHeight="1" x14ac:dyDescent="0.25"/>
    <row r="874" s="1" customFormat="1" ht="15.75" customHeight="1" x14ac:dyDescent="0.25"/>
    <row r="875" s="1" customFormat="1" ht="15.75" customHeight="1" x14ac:dyDescent="0.25"/>
    <row r="876" s="1" customFormat="1" ht="15.75" customHeight="1" x14ac:dyDescent="0.25"/>
    <row r="877" s="1" customFormat="1" ht="15.75" customHeight="1" x14ac:dyDescent="0.25"/>
    <row r="878" s="1" customFormat="1" ht="15.75" customHeight="1" x14ac:dyDescent="0.25"/>
    <row r="879" s="1" customFormat="1" ht="15.75" customHeight="1" x14ac:dyDescent="0.25"/>
    <row r="880" s="1" customFormat="1" ht="15.75" customHeight="1" x14ac:dyDescent="0.25"/>
    <row r="881" s="1" customFormat="1" ht="15.75" customHeight="1" x14ac:dyDescent="0.25"/>
    <row r="882" s="1" customFormat="1" ht="15.75" customHeight="1" x14ac:dyDescent="0.25"/>
    <row r="883" s="1" customFormat="1" ht="15.75" customHeight="1" x14ac:dyDescent="0.25"/>
    <row r="884" s="1" customFormat="1" ht="15.75" customHeight="1" x14ac:dyDescent="0.25"/>
    <row r="885" s="1" customFormat="1" ht="15.75" customHeight="1" x14ac:dyDescent="0.25"/>
    <row r="886" s="1" customFormat="1" ht="15.75" customHeight="1" x14ac:dyDescent="0.25"/>
    <row r="887" s="1" customFormat="1" ht="15.75" customHeight="1" x14ac:dyDescent="0.25"/>
    <row r="888" s="1" customFormat="1" ht="15.75" customHeight="1" x14ac:dyDescent="0.25"/>
    <row r="889" s="1" customFormat="1" ht="15.75" customHeight="1" x14ac:dyDescent="0.25"/>
    <row r="890" s="1" customFormat="1" ht="15.75" customHeight="1" x14ac:dyDescent="0.25"/>
    <row r="891" s="1" customFormat="1" ht="15.75" customHeight="1" x14ac:dyDescent="0.25"/>
    <row r="892" s="1" customFormat="1" ht="15.75" customHeight="1" x14ac:dyDescent="0.25"/>
    <row r="893" s="1" customFormat="1" ht="15.75" customHeight="1" x14ac:dyDescent="0.25"/>
    <row r="894" s="1" customFormat="1" ht="15.75" customHeight="1" x14ac:dyDescent="0.25"/>
    <row r="895" s="1" customFormat="1" ht="15.75" customHeight="1" x14ac:dyDescent="0.25"/>
    <row r="896" s="1" customFormat="1" ht="15.75" customHeight="1" x14ac:dyDescent="0.25"/>
    <row r="897" s="1" customFormat="1" ht="15.75" customHeight="1" x14ac:dyDescent="0.25"/>
    <row r="898" s="1" customFormat="1" ht="15.75" customHeight="1" x14ac:dyDescent="0.25"/>
    <row r="899" s="1" customFormat="1" ht="15.75" customHeight="1" x14ac:dyDescent="0.25"/>
    <row r="900" s="1" customFormat="1" ht="15.75" customHeight="1" x14ac:dyDescent="0.25"/>
    <row r="901" s="1" customFormat="1" ht="15.75" customHeight="1" x14ac:dyDescent="0.25"/>
    <row r="902" s="1" customFormat="1" ht="15.75" customHeight="1" x14ac:dyDescent="0.25"/>
    <row r="903" s="1" customFormat="1" ht="15.75" customHeight="1" x14ac:dyDescent="0.25"/>
    <row r="904" s="1" customFormat="1" ht="15.75" customHeight="1" x14ac:dyDescent="0.25"/>
    <row r="905" s="1" customFormat="1" ht="15.75" customHeight="1" x14ac:dyDescent="0.25"/>
    <row r="906" s="1" customFormat="1" ht="15.75" customHeight="1" x14ac:dyDescent="0.25"/>
    <row r="907" s="1" customFormat="1" ht="15.75" customHeight="1" x14ac:dyDescent="0.25"/>
    <row r="908" s="1" customFormat="1" ht="15.75" customHeight="1" x14ac:dyDescent="0.25"/>
    <row r="909" s="1" customFormat="1" ht="15.75" customHeight="1" x14ac:dyDescent="0.25"/>
    <row r="910" s="1" customFormat="1" ht="15.75" customHeight="1" x14ac:dyDescent="0.25"/>
    <row r="911" s="1" customFormat="1" ht="15.75" customHeight="1" x14ac:dyDescent="0.25"/>
    <row r="912" s="1" customFormat="1" ht="15.75" customHeight="1" x14ac:dyDescent="0.25"/>
    <row r="913" s="1" customFormat="1" ht="15.75" customHeight="1" x14ac:dyDescent="0.25"/>
    <row r="914" s="1" customFormat="1" ht="15.75" customHeight="1" x14ac:dyDescent="0.25"/>
    <row r="915" s="1" customFormat="1" ht="15.75" customHeight="1" x14ac:dyDescent="0.25"/>
    <row r="916" s="1" customFormat="1" ht="15.75" customHeight="1" x14ac:dyDescent="0.25"/>
    <row r="917" s="1" customFormat="1" ht="15.75" customHeight="1" x14ac:dyDescent="0.25"/>
    <row r="918" s="1" customFormat="1" ht="15.75" customHeight="1" x14ac:dyDescent="0.25"/>
    <row r="919" s="1" customFormat="1" ht="15.75" customHeight="1" x14ac:dyDescent="0.25"/>
    <row r="920" s="1" customFormat="1" ht="15.75" customHeight="1" x14ac:dyDescent="0.25"/>
    <row r="921" s="1" customFormat="1" ht="15.75" customHeight="1" x14ac:dyDescent="0.25"/>
    <row r="922" s="1" customFormat="1" ht="15.75" customHeight="1" x14ac:dyDescent="0.25"/>
    <row r="923" s="1" customFormat="1" ht="15.75" customHeight="1" x14ac:dyDescent="0.25"/>
    <row r="924" s="1" customFormat="1" ht="15.75" customHeight="1" x14ac:dyDescent="0.25"/>
    <row r="925" s="1" customFormat="1" ht="15.75" customHeight="1" x14ac:dyDescent="0.25"/>
    <row r="926" s="1" customFormat="1" ht="15.75" customHeight="1" x14ac:dyDescent="0.25"/>
    <row r="927" s="1" customFormat="1" ht="15.75" customHeight="1" x14ac:dyDescent="0.25"/>
    <row r="928" s="1" customFormat="1" ht="15.75" customHeight="1" x14ac:dyDescent="0.25"/>
    <row r="929" s="1" customFormat="1" ht="15.75" customHeight="1" x14ac:dyDescent="0.25"/>
    <row r="930" s="1" customFormat="1" ht="15.75" customHeight="1" x14ac:dyDescent="0.25"/>
    <row r="931" s="1" customFormat="1" ht="15.75" customHeight="1" x14ac:dyDescent="0.25"/>
    <row r="932" s="1" customFormat="1" ht="15.75" customHeight="1" x14ac:dyDescent="0.25"/>
    <row r="933" s="1" customFormat="1" ht="15.75" customHeight="1" x14ac:dyDescent="0.25"/>
    <row r="934" s="1" customFormat="1" ht="15.75" customHeight="1" x14ac:dyDescent="0.25"/>
    <row r="935" s="1" customFormat="1" ht="15.75" customHeight="1" x14ac:dyDescent="0.25"/>
    <row r="936" s="1" customFormat="1" ht="15.75" customHeight="1" x14ac:dyDescent="0.25"/>
    <row r="937" s="1" customFormat="1" ht="15.75" customHeight="1" x14ac:dyDescent="0.25"/>
    <row r="938" s="1" customFormat="1" ht="15.75" customHeight="1" x14ac:dyDescent="0.25"/>
    <row r="939" s="1" customFormat="1" ht="15.75" customHeight="1" x14ac:dyDescent="0.25"/>
    <row r="940" s="1" customFormat="1" ht="15.75" customHeight="1" x14ac:dyDescent="0.25"/>
    <row r="941" s="1" customFormat="1" ht="15.75" customHeight="1" x14ac:dyDescent="0.25"/>
    <row r="942" s="1" customFormat="1" ht="15.75" customHeight="1" x14ac:dyDescent="0.25"/>
    <row r="943" s="1" customFormat="1" ht="15.75" customHeight="1" x14ac:dyDescent="0.25"/>
    <row r="944" s="1" customFormat="1" ht="15.75" customHeight="1" x14ac:dyDescent="0.25"/>
    <row r="945" s="1" customFormat="1" ht="15.75" customHeight="1" x14ac:dyDescent="0.25"/>
    <row r="946" s="1" customFormat="1" ht="15.75" customHeight="1" x14ac:dyDescent="0.25"/>
    <row r="947" s="1" customFormat="1" ht="15.75" customHeight="1" x14ac:dyDescent="0.25"/>
    <row r="948" s="1" customFormat="1" ht="15.75" customHeight="1" x14ac:dyDescent="0.25"/>
    <row r="949" s="1" customFormat="1" ht="15.75" customHeight="1" x14ac:dyDescent="0.25"/>
    <row r="950" s="1" customFormat="1" ht="15.75" customHeight="1" x14ac:dyDescent="0.25"/>
    <row r="951" s="1" customFormat="1" ht="15.75" customHeight="1" x14ac:dyDescent="0.25"/>
    <row r="952" s="1" customFormat="1" ht="15.75" customHeight="1" x14ac:dyDescent="0.25"/>
    <row r="953" s="1" customFormat="1" ht="15.75" customHeight="1" x14ac:dyDescent="0.25"/>
    <row r="954" s="1" customFormat="1" ht="15.75" customHeight="1" x14ac:dyDescent="0.25"/>
    <row r="955" s="1" customFormat="1" ht="15.75" customHeight="1" x14ac:dyDescent="0.25"/>
    <row r="956" s="1" customFormat="1" ht="15.75" customHeight="1" x14ac:dyDescent="0.25"/>
    <row r="957" s="1" customFormat="1" ht="15.75" customHeight="1" x14ac:dyDescent="0.25"/>
    <row r="958" s="1" customFormat="1" ht="15.75" customHeight="1" x14ac:dyDescent="0.25"/>
    <row r="959" s="1" customFormat="1" ht="15.75" customHeight="1" x14ac:dyDescent="0.25"/>
    <row r="960" s="1" customFormat="1" ht="15.75" customHeight="1" x14ac:dyDescent="0.25"/>
    <row r="961" s="1" customFormat="1" ht="15.75" customHeight="1" x14ac:dyDescent="0.25"/>
    <row r="962" s="1" customFormat="1" ht="15.75" customHeight="1" x14ac:dyDescent="0.25"/>
    <row r="963" s="1" customFormat="1" ht="15.75" customHeight="1" x14ac:dyDescent="0.25"/>
    <row r="964" s="1" customFormat="1" ht="15.75" customHeight="1" x14ac:dyDescent="0.25"/>
    <row r="965" s="1" customFormat="1" ht="15.75" customHeight="1" x14ac:dyDescent="0.25"/>
    <row r="966" s="1" customFormat="1" ht="15.75" customHeight="1" x14ac:dyDescent="0.25"/>
    <row r="967" s="1" customFormat="1" ht="15.75" customHeight="1" x14ac:dyDescent="0.25"/>
    <row r="968" s="1" customFormat="1" ht="15.75" customHeight="1" x14ac:dyDescent="0.25"/>
    <row r="969" s="1" customFormat="1" ht="15.75" customHeight="1" x14ac:dyDescent="0.25"/>
    <row r="970" s="1" customFormat="1" ht="15.75" customHeight="1" x14ac:dyDescent="0.25"/>
    <row r="971" s="1" customFormat="1" ht="15.75" customHeight="1" x14ac:dyDescent="0.25"/>
    <row r="972" s="1" customFormat="1" ht="15.75" customHeight="1" x14ac:dyDescent="0.25"/>
    <row r="973" s="1" customFormat="1" ht="15.75" customHeight="1" x14ac:dyDescent="0.25"/>
    <row r="974" s="1" customFormat="1" ht="15.75" customHeight="1" x14ac:dyDescent="0.25"/>
    <row r="975" s="1" customFormat="1" ht="15.75" customHeight="1" x14ac:dyDescent="0.25"/>
    <row r="976" s="1" customFormat="1" ht="15.75" customHeight="1" x14ac:dyDescent="0.25"/>
    <row r="977" s="1" customFormat="1" ht="15.75" customHeight="1" x14ac:dyDescent="0.25"/>
    <row r="978" s="1" customFormat="1" ht="15.75" customHeight="1" x14ac:dyDescent="0.25"/>
    <row r="979" s="1" customFormat="1" ht="15.75" customHeight="1" x14ac:dyDescent="0.25"/>
    <row r="980" s="1" customFormat="1" ht="15.75" customHeight="1" x14ac:dyDescent="0.25"/>
    <row r="981" s="1" customFormat="1" ht="15.75" customHeight="1" x14ac:dyDescent="0.25"/>
    <row r="982" s="1" customFormat="1" ht="15.75" customHeight="1" x14ac:dyDescent="0.25"/>
    <row r="983" s="1" customFormat="1" ht="15.75" customHeight="1" x14ac:dyDescent="0.25"/>
    <row r="984" s="1" customFormat="1" ht="15.75" customHeight="1" x14ac:dyDescent="0.25"/>
    <row r="985" s="1" customFormat="1" ht="15.75" customHeight="1" x14ac:dyDescent="0.25"/>
    <row r="986" s="1" customFormat="1" ht="15.75" customHeight="1" x14ac:dyDescent="0.25"/>
    <row r="987" s="1" customFormat="1" ht="15.75" customHeight="1" x14ac:dyDescent="0.25"/>
    <row r="988" s="1" customFormat="1" ht="15.75" customHeight="1" x14ac:dyDescent="0.25"/>
    <row r="989" s="1" customFormat="1" ht="15.75" customHeight="1" x14ac:dyDescent="0.25"/>
    <row r="990" s="1" customFormat="1" ht="15.75" customHeight="1" x14ac:dyDescent="0.25"/>
    <row r="991" s="1" customFormat="1" ht="15.75" customHeight="1" x14ac:dyDescent="0.25"/>
    <row r="992" s="1" customFormat="1" ht="15.75" customHeight="1" x14ac:dyDescent="0.25"/>
    <row r="993" s="1" customFormat="1" ht="15.75" customHeight="1" x14ac:dyDescent="0.25"/>
    <row r="994" s="1" customFormat="1" ht="15.75" customHeight="1" x14ac:dyDescent="0.25"/>
    <row r="995" s="1" customFormat="1" ht="15.75" customHeight="1" x14ac:dyDescent="0.25"/>
    <row r="996" s="1" customFormat="1" ht="15.75" customHeight="1" x14ac:dyDescent="0.25"/>
    <row r="997" s="1" customFormat="1" ht="15.75" customHeight="1" x14ac:dyDescent="0.25"/>
    <row r="998" s="1" customFormat="1" ht="15.75" customHeight="1" x14ac:dyDescent="0.25"/>
    <row r="999" s="1" customFormat="1" ht="15.75" customHeight="1" x14ac:dyDescent="0.25"/>
    <row r="1000" s="1" customFormat="1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1000"/>
  <sheetViews>
    <sheetView showGridLines="0" workbookViewId="0">
      <selection activeCell="F21" sqref="F21"/>
    </sheetView>
  </sheetViews>
  <sheetFormatPr defaultColWidth="14.44140625" defaultRowHeight="15" customHeight="1" x14ac:dyDescent="0.25"/>
  <cols>
    <col min="1" max="1" width="8.88671875" style="1" customWidth="1"/>
    <col min="2" max="2" width="19" style="1" customWidth="1"/>
    <col min="3" max="3" width="16.33203125" style="1" customWidth="1"/>
    <col min="4" max="8" width="10.44140625" style="1" customWidth="1"/>
    <col min="9" max="26" width="8.88671875" style="1" customWidth="1"/>
    <col min="27" max="16384" width="14.44140625" style="1"/>
  </cols>
  <sheetData>
    <row r="2" spans="2:8" ht="13.8" x14ac:dyDescent="0.25">
      <c r="B2" s="4" t="s">
        <v>35</v>
      </c>
      <c r="C2" s="4"/>
      <c r="D2" s="4"/>
      <c r="E2" s="4"/>
      <c r="F2" s="4"/>
      <c r="G2" s="4"/>
      <c r="H2" s="4"/>
    </row>
    <row r="3" spans="2:8" ht="13.8" x14ac:dyDescent="0.25">
      <c r="B3" s="6" t="s">
        <v>1</v>
      </c>
      <c r="C3" s="52" t="s">
        <v>70</v>
      </c>
      <c r="D3" s="7">
        <v>44926</v>
      </c>
      <c r="E3" s="7">
        <f t="shared" ref="E3:H3" si="0">EDATE(D3,12)</f>
        <v>45291</v>
      </c>
      <c r="F3" s="7">
        <f t="shared" si="0"/>
        <v>45657</v>
      </c>
      <c r="G3" s="7">
        <f t="shared" si="0"/>
        <v>46022</v>
      </c>
      <c r="H3" s="7">
        <f t="shared" si="0"/>
        <v>46387</v>
      </c>
    </row>
    <row r="4" spans="2:8" ht="13.8" x14ac:dyDescent="0.25">
      <c r="B4" s="1" t="s">
        <v>64</v>
      </c>
    </row>
    <row r="5" spans="2:8" ht="13.8" x14ac:dyDescent="0.25">
      <c r="B5" s="11" t="s">
        <v>77</v>
      </c>
      <c r="C5" s="53">
        <v>5</v>
      </c>
      <c r="D5" s="54">
        <v>8000</v>
      </c>
      <c r="E5" s="54"/>
      <c r="F5" s="55"/>
      <c r="H5" s="54">
        <v>8000</v>
      </c>
    </row>
    <row r="6" spans="2:8" ht="13.8" x14ac:dyDescent="0.25">
      <c r="B6" s="11" t="s">
        <v>78</v>
      </c>
      <c r="C6" s="53">
        <v>3</v>
      </c>
      <c r="D6" s="54">
        <v>3000</v>
      </c>
      <c r="E6" s="54"/>
      <c r="F6" s="54">
        <v>3000</v>
      </c>
      <c r="G6" s="55"/>
    </row>
    <row r="7" spans="2:8" ht="13.8" x14ac:dyDescent="0.25">
      <c r="B7" s="11" t="s">
        <v>79</v>
      </c>
      <c r="C7" s="53">
        <v>7</v>
      </c>
      <c r="D7" s="54">
        <v>10000</v>
      </c>
      <c r="E7" s="54"/>
      <c r="F7" s="54"/>
      <c r="G7" s="55"/>
    </row>
    <row r="8" spans="2:8" ht="14.4" thickBot="1" x14ac:dyDescent="0.3">
      <c r="B8" s="42" t="s">
        <v>71</v>
      </c>
      <c r="C8" s="42"/>
      <c r="D8" s="56">
        <f>SUM(D5:D7)</f>
        <v>21000</v>
      </c>
      <c r="E8" s="56">
        <f t="shared" ref="E8:G8" si="1">SUM(E5:E7)</f>
        <v>0</v>
      </c>
      <c r="F8" s="56">
        <f t="shared" si="1"/>
        <v>3000</v>
      </c>
      <c r="G8" s="56">
        <f t="shared" si="1"/>
        <v>0</v>
      </c>
      <c r="H8" s="56">
        <f>SUM(H5:H7)</f>
        <v>8000</v>
      </c>
    </row>
    <row r="9" spans="2:8" ht="15" customHeight="1" thickTop="1" x14ac:dyDescent="0.25"/>
    <row r="10" spans="2:8" ht="13.8" x14ac:dyDescent="0.25">
      <c r="B10" s="25" t="s">
        <v>61</v>
      </c>
    </row>
    <row r="11" spans="2:8" ht="13.8" x14ac:dyDescent="0.25">
      <c r="B11" s="11" t="s">
        <v>72</v>
      </c>
      <c r="D11" s="54">
        <v>2000</v>
      </c>
      <c r="E11" s="54">
        <v>2000</v>
      </c>
      <c r="F11" s="54">
        <v>2000</v>
      </c>
      <c r="G11" s="54">
        <v>2000</v>
      </c>
    </row>
    <row r="12" spans="2:8" ht="13.8" x14ac:dyDescent="0.25">
      <c r="B12" s="11" t="str">
        <f t="shared" ref="B12:B14" si="2">B5</f>
        <v>Commercial Ovens</v>
      </c>
      <c r="D12" s="57">
        <f>$D5/$C5</f>
        <v>1600</v>
      </c>
      <c r="E12" s="57">
        <f t="shared" ref="E12:G12" si="3">$D5/$C5</f>
        <v>1600</v>
      </c>
      <c r="F12" s="57">
        <f t="shared" si="3"/>
        <v>1600</v>
      </c>
      <c r="G12" s="57">
        <f t="shared" si="3"/>
        <v>1600</v>
      </c>
      <c r="H12" s="57">
        <f>$H5/$C5</f>
        <v>1600</v>
      </c>
    </row>
    <row r="13" spans="2:8" ht="13.8" x14ac:dyDescent="0.25">
      <c r="B13" s="11" t="str">
        <f t="shared" si="2"/>
        <v>Stand Mixer</v>
      </c>
      <c r="D13" s="57">
        <f t="shared" ref="D13:E13" si="4">$D6/$C6</f>
        <v>1000</v>
      </c>
      <c r="E13" s="57">
        <f t="shared" si="4"/>
        <v>1000</v>
      </c>
      <c r="F13" s="57">
        <f>$F6/$C6</f>
        <v>1000</v>
      </c>
      <c r="G13" s="57">
        <f t="shared" ref="G13:H13" si="5">$F6/$C6</f>
        <v>1000</v>
      </c>
      <c r="H13" s="57">
        <f t="shared" si="5"/>
        <v>1000</v>
      </c>
    </row>
    <row r="14" spans="2:8" ht="13.8" x14ac:dyDescent="0.25">
      <c r="B14" s="11" t="str">
        <f t="shared" si="2"/>
        <v>Refrigeraton Units</v>
      </c>
      <c r="D14" s="57">
        <f>$D7/$C7</f>
        <v>1428.5714285714287</v>
      </c>
      <c r="E14" s="57">
        <f t="shared" ref="E14:H14" si="6">$D7/$C7</f>
        <v>1428.5714285714287</v>
      </c>
      <c r="F14" s="57">
        <f t="shared" si="6"/>
        <v>1428.5714285714287</v>
      </c>
      <c r="G14" s="57">
        <f t="shared" si="6"/>
        <v>1428.5714285714287</v>
      </c>
      <c r="H14" s="57">
        <f t="shared" si="6"/>
        <v>1428.5714285714287</v>
      </c>
    </row>
    <row r="15" spans="2:8" ht="14.4" thickBot="1" x14ac:dyDescent="0.3">
      <c r="B15" s="42" t="s">
        <v>73</v>
      </c>
      <c r="C15" s="42"/>
      <c r="D15" s="56">
        <f>SUM(D11:D14)</f>
        <v>6028.5714285714284</v>
      </c>
      <c r="E15" s="56">
        <f t="shared" ref="E15:H15" si="7">SUM(E11:E14)</f>
        <v>6028.5714285714284</v>
      </c>
      <c r="F15" s="56">
        <f t="shared" si="7"/>
        <v>6028.5714285714284</v>
      </c>
      <c r="G15" s="56">
        <f t="shared" si="7"/>
        <v>6028.5714285714284</v>
      </c>
      <c r="H15" s="56">
        <f t="shared" si="7"/>
        <v>4028.5714285714284</v>
      </c>
    </row>
    <row r="16" spans="2:8" ht="15" customHeight="1" thickTop="1" x14ac:dyDescent="0.25"/>
    <row r="21" s="1" customFormat="1" ht="15.75" customHeight="1" x14ac:dyDescent="0.25"/>
    <row r="22" s="1" customFormat="1" ht="15.75" customHeight="1" x14ac:dyDescent="0.25"/>
    <row r="23" s="1" customFormat="1" ht="15.75" customHeight="1" x14ac:dyDescent="0.25"/>
    <row r="24" s="1" customFormat="1" ht="15.75" customHeight="1" x14ac:dyDescent="0.25"/>
    <row r="25" s="1" customFormat="1" ht="15.75" customHeight="1" x14ac:dyDescent="0.25"/>
    <row r="26" s="1" customFormat="1" ht="15.75" customHeight="1" x14ac:dyDescent="0.25"/>
    <row r="27" s="1" customFormat="1" ht="15.75" customHeight="1" x14ac:dyDescent="0.25"/>
    <row r="28" s="1" customFormat="1" ht="15.75" customHeight="1" x14ac:dyDescent="0.25"/>
    <row r="29" s="1" customFormat="1" ht="15.75" customHeight="1" x14ac:dyDescent="0.25"/>
    <row r="30" s="1" customFormat="1" ht="15.75" customHeight="1" x14ac:dyDescent="0.25"/>
    <row r="31" s="1" customFormat="1" ht="15.75" customHeight="1" x14ac:dyDescent="0.25"/>
    <row r="32" s="1" customFormat="1" ht="15.75" customHeight="1" x14ac:dyDescent="0.25"/>
    <row r="33" s="1" customFormat="1" ht="15.75" customHeight="1" x14ac:dyDescent="0.25"/>
    <row r="34" s="1" customFormat="1" ht="15.75" customHeight="1" x14ac:dyDescent="0.25"/>
    <row r="35" s="1" customFormat="1" ht="15.75" customHeight="1" x14ac:dyDescent="0.25"/>
    <row r="36" s="1" customFormat="1" ht="15.75" customHeight="1" x14ac:dyDescent="0.25"/>
    <row r="37" s="1" customFormat="1" ht="15.75" customHeight="1" x14ac:dyDescent="0.25"/>
    <row r="38" s="1" customFormat="1" ht="15.75" customHeight="1" x14ac:dyDescent="0.25"/>
    <row r="39" s="1" customFormat="1" ht="15.75" customHeight="1" x14ac:dyDescent="0.25"/>
    <row r="40" s="1" customFormat="1" ht="15.75" customHeight="1" x14ac:dyDescent="0.25"/>
    <row r="41" s="1" customFormat="1" ht="15.75" customHeight="1" x14ac:dyDescent="0.25"/>
    <row r="42" s="1" customFormat="1" ht="15.75" customHeight="1" x14ac:dyDescent="0.25"/>
    <row r="43" s="1" customFormat="1" ht="15.75" customHeight="1" x14ac:dyDescent="0.25"/>
    <row r="44" s="1" customFormat="1" ht="15.75" customHeight="1" x14ac:dyDescent="0.25"/>
    <row r="45" s="1" customFormat="1" ht="15.75" customHeight="1" x14ac:dyDescent="0.25"/>
    <row r="46" s="1" customFormat="1" ht="15.75" customHeight="1" x14ac:dyDescent="0.25"/>
    <row r="47" s="1" customFormat="1" ht="15.75" customHeight="1" x14ac:dyDescent="0.25"/>
    <row r="48" s="1" customFormat="1" ht="15.75" customHeight="1" x14ac:dyDescent="0.25"/>
    <row r="49" s="1" customFormat="1" ht="15.75" customHeight="1" x14ac:dyDescent="0.25"/>
    <row r="50" s="1" customFormat="1" ht="15.75" customHeight="1" x14ac:dyDescent="0.25"/>
    <row r="51" s="1" customFormat="1" ht="15.75" customHeight="1" x14ac:dyDescent="0.25"/>
    <row r="52" s="1" customFormat="1" ht="15.75" customHeight="1" x14ac:dyDescent="0.25"/>
    <row r="53" s="1" customFormat="1" ht="15.75" customHeight="1" x14ac:dyDescent="0.25"/>
    <row r="54" s="1" customFormat="1" ht="15.75" customHeight="1" x14ac:dyDescent="0.25"/>
    <row r="55" s="1" customFormat="1" ht="15.75" customHeight="1" x14ac:dyDescent="0.25"/>
    <row r="56" s="1" customFormat="1" ht="15.75" customHeight="1" x14ac:dyDescent="0.25"/>
    <row r="57" s="1" customFormat="1" ht="15.75" customHeight="1" x14ac:dyDescent="0.25"/>
    <row r="58" s="1" customFormat="1" ht="15.75" customHeight="1" x14ac:dyDescent="0.25"/>
    <row r="59" s="1" customFormat="1" ht="15.75" customHeight="1" x14ac:dyDescent="0.25"/>
    <row r="60" s="1" customFormat="1" ht="15.75" customHeight="1" x14ac:dyDescent="0.25"/>
    <row r="61" s="1" customFormat="1" ht="15.75" customHeight="1" x14ac:dyDescent="0.25"/>
    <row r="62" s="1" customFormat="1" ht="15.75" customHeight="1" x14ac:dyDescent="0.25"/>
    <row r="63" s="1" customFormat="1" ht="15.75" customHeight="1" x14ac:dyDescent="0.25"/>
    <row r="64" s="1" customFormat="1" ht="15.75" customHeight="1" x14ac:dyDescent="0.25"/>
    <row r="65" s="1" customFormat="1" ht="15.75" customHeight="1" x14ac:dyDescent="0.25"/>
    <row r="66" s="1" customFormat="1" ht="15.75" customHeight="1" x14ac:dyDescent="0.25"/>
    <row r="67" s="1" customFormat="1" ht="15.75" customHeight="1" x14ac:dyDescent="0.25"/>
    <row r="68" s="1" customFormat="1" ht="15.75" customHeight="1" x14ac:dyDescent="0.25"/>
    <row r="69" s="1" customFormat="1" ht="15.75" customHeight="1" x14ac:dyDescent="0.25"/>
    <row r="70" s="1" customFormat="1" ht="15.75" customHeight="1" x14ac:dyDescent="0.25"/>
    <row r="71" s="1" customFormat="1" ht="15.75" customHeight="1" x14ac:dyDescent="0.25"/>
    <row r="72" s="1" customFormat="1" ht="15.75" customHeight="1" x14ac:dyDescent="0.25"/>
    <row r="73" s="1" customFormat="1" ht="15.75" customHeight="1" x14ac:dyDescent="0.25"/>
    <row r="74" s="1" customFormat="1" ht="15.75" customHeight="1" x14ac:dyDescent="0.25"/>
    <row r="75" s="1" customFormat="1" ht="15.75" customHeight="1" x14ac:dyDescent="0.25"/>
    <row r="76" s="1" customFormat="1" ht="15.75" customHeight="1" x14ac:dyDescent="0.25"/>
    <row r="77" s="1" customFormat="1" ht="15.75" customHeight="1" x14ac:dyDescent="0.25"/>
    <row r="78" s="1" customFormat="1" ht="15.75" customHeight="1" x14ac:dyDescent="0.25"/>
    <row r="79" s="1" customFormat="1" ht="15.75" customHeight="1" x14ac:dyDescent="0.25"/>
    <row r="80" s="1" customFormat="1" ht="15.75" customHeight="1" x14ac:dyDescent="0.25"/>
    <row r="81" s="1" customFormat="1" ht="15.75" customHeight="1" x14ac:dyDescent="0.25"/>
    <row r="82" s="1" customFormat="1" ht="15.75" customHeight="1" x14ac:dyDescent="0.25"/>
    <row r="83" s="1" customFormat="1" ht="15.75" customHeight="1" x14ac:dyDescent="0.25"/>
    <row r="84" s="1" customFormat="1" ht="15.75" customHeight="1" x14ac:dyDescent="0.25"/>
    <row r="85" s="1" customFormat="1" ht="15.75" customHeight="1" x14ac:dyDescent="0.25"/>
    <row r="86" s="1" customFormat="1" ht="15.75" customHeight="1" x14ac:dyDescent="0.25"/>
    <row r="87" s="1" customFormat="1" ht="15.75" customHeight="1" x14ac:dyDescent="0.25"/>
    <row r="88" s="1" customFormat="1" ht="15.75" customHeight="1" x14ac:dyDescent="0.25"/>
    <row r="89" s="1" customFormat="1" ht="15.75" customHeight="1" x14ac:dyDescent="0.25"/>
    <row r="90" s="1" customFormat="1" ht="15.75" customHeight="1" x14ac:dyDescent="0.25"/>
    <row r="91" s="1" customFormat="1" ht="15.75" customHeight="1" x14ac:dyDescent="0.25"/>
    <row r="92" s="1" customFormat="1" ht="15.75" customHeight="1" x14ac:dyDescent="0.25"/>
    <row r="93" s="1" customFormat="1" ht="15.75" customHeight="1" x14ac:dyDescent="0.25"/>
    <row r="94" s="1" customFormat="1" ht="15.75" customHeight="1" x14ac:dyDescent="0.25"/>
    <row r="95" s="1" customFormat="1" ht="15.75" customHeight="1" x14ac:dyDescent="0.25"/>
    <row r="96" s="1" customFormat="1" ht="15.75" customHeight="1" x14ac:dyDescent="0.25"/>
    <row r="97" s="1" customFormat="1" ht="15.75" customHeight="1" x14ac:dyDescent="0.25"/>
    <row r="98" s="1" customFormat="1" ht="15.75" customHeight="1" x14ac:dyDescent="0.25"/>
    <row r="99" s="1" customFormat="1" ht="15.75" customHeight="1" x14ac:dyDescent="0.25"/>
    <row r="100" s="1" customFormat="1" ht="15.75" customHeight="1" x14ac:dyDescent="0.25"/>
    <row r="101" s="1" customFormat="1" ht="15.75" customHeight="1" x14ac:dyDescent="0.25"/>
    <row r="102" s="1" customFormat="1" ht="15.75" customHeight="1" x14ac:dyDescent="0.25"/>
    <row r="103" s="1" customFormat="1" ht="15.75" customHeight="1" x14ac:dyDescent="0.25"/>
    <row r="104" s="1" customFormat="1" ht="15.75" customHeight="1" x14ac:dyDescent="0.25"/>
    <row r="105" s="1" customFormat="1" ht="15.75" customHeight="1" x14ac:dyDescent="0.25"/>
    <row r="106" s="1" customFormat="1" ht="15.75" customHeight="1" x14ac:dyDescent="0.25"/>
    <row r="107" s="1" customFormat="1" ht="15.75" customHeight="1" x14ac:dyDescent="0.25"/>
    <row r="108" s="1" customFormat="1" ht="15.75" customHeight="1" x14ac:dyDescent="0.25"/>
    <row r="109" s="1" customFormat="1" ht="15.75" customHeight="1" x14ac:dyDescent="0.25"/>
    <row r="110" s="1" customFormat="1" ht="15.75" customHeight="1" x14ac:dyDescent="0.25"/>
    <row r="111" s="1" customFormat="1" ht="15.75" customHeight="1" x14ac:dyDescent="0.25"/>
    <row r="112" s="1" customFormat="1" ht="15.75" customHeight="1" x14ac:dyDescent="0.25"/>
    <row r="113" s="1" customFormat="1" ht="15.75" customHeight="1" x14ac:dyDescent="0.25"/>
    <row r="114" s="1" customFormat="1" ht="15.75" customHeight="1" x14ac:dyDescent="0.25"/>
    <row r="115" s="1" customFormat="1" ht="15.75" customHeight="1" x14ac:dyDescent="0.25"/>
    <row r="116" s="1" customFormat="1" ht="15.75" customHeight="1" x14ac:dyDescent="0.25"/>
    <row r="117" s="1" customFormat="1" ht="15.75" customHeight="1" x14ac:dyDescent="0.25"/>
    <row r="118" s="1" customFormat="1" ht="15.75" customHeight="1" x14ac:dyDescent="0.25"/>
    <row r="119" s="1" customFormat="1" ht="15.75" customHeight="1" x14ac:dyDescent="0.25"/>
    <row r="120" s="1" customFormat="1" ht="15.75" customHeight="1" x14ac:dyDescent="0.25"/>
    <row r="121" s="1" customFormat="1" ht="15.75" customHeight="1" x14ac:dyDescent="0.25"/>
    <row r="122" s="1" customFormat="1" ht="15.75" customHeight="1" x14ac:dyDescent="0.25"/>
    <row r="123" s="1" customFormat="1" ht="15.75" customHeight="1" x14ac:dyDescent="0.25"/>
    <row r="124" s="1" customFormat="1" ht="15.75" customHeight="1" x14ac:dyDescent="0.25"/>
    <row r="125" s="1" customFormat="1" ht="15.75" customHeight="1" x14ac:dyDescent="0.25"/>
    <row r="126" s="1" customFormat="1" ht="15.75" customHeight="1" x14ac:dyDescent="0.25"/>
    <row r="127" s="1" customFormat="1" ht="15.75" customHeight="1" x14ac:dyDescent="0.25"/>
    <row r="128" s="1" customFormat="1" ht="15.75" customHeight="1" x14ac:dyDescent="0.25"/>
    <row r="129" s="1" customFormat="1" ht="15.75" customHeight="1" x14ac:dyDescent="0.25"/>
    <row r="130" s="1" customFormat="1" ht="15.75" customHeight="1" x14ac:dyDescent="0.25"/>
    <row r="131" s="1" customFormat="1" ht="15.75" customHeight="1" x14ac:dyDescent="0.25"/>
    <row r="132" s="1" customFormat="1" ht="15.75" customHeight="1" x14ac:dyDescent="0.25"/>
    <row r="133" s="1" customFormat="1" ht="15.75" customHeight="1" x14ac:dyDescent="0.25"/>
    <row r="134" s="1" customFormat="1" ht="15.75" customHeight="1" x14ac:dyDescent="0.25"/>
    <row r="135" s="1" customFormat="1" ht="15.75" customHeight="1" x14ac:dyDescent="0.25"/>
    <row r="136" s="1" customFormat="1" ht="15.75" customHeight="1" x14ac:dyDescent="0.25"/>
    <row r="137" s="1" customFormat="1" ht="15.75" customHeight="1" x14ac:dyDescent="0.25"/>
    <row r="138" s="1" customFormat="1" ht="15.75" customHeight="1" x14ac:dyDescent="0.25"/>
    <row r="139" s="1" customFormat="1" ht="15.75" customHeight="1" x14ac:dyDescent="0.25"/>
    <row r="140" s="1" customFormat="1" ht="15.75" customHeight="1" x14ac:dyDescent="0.25"/>
    <row r="141" s="1" customFormat="1" ht="15.75" customHeight="1" x14ac:dyDescent="0.25"/>
    <row r="142" s="1" customFormat="1" ht="15.75" customHeight="1" x14ac:dyDescent="0.25"/>
    <row r="143" s="1" customFormat="1" ht="15.75" customHeight="1" x14ac:dyDescent="0.25"/>
    <row r="144" s="1" customFormat="1" ht="15.75" customHeight="1" x14ac:dyDescent="0.25"/>
    <row r="145" s="1" customFormat="1" ht="15.75" customHeight="1" x14ac:dyDescent="0.25"/>
    <row r="146" s="1" customFormat="1" ht="15.75" customHeight="1" x14ac:dyDescent="0.25"/>
    <row r="147" s="1" customFormat="1" ht="15.75" customHeight="1" x14ac:dyDescent="0.25"/>
    <row r="148" s="1" customFormat="1" ht="15.75" customHeight="1" x14ac:dyDescent="0.25"/>
    <row r="149" s="1" customFormat="1" ht="15.75" customHeight="1" x14ac:dyDescent="0.25"/>
    <row r="150" s="1" customFormat="1" ht="15.75" customHeight="1" x14ac:dyDescent="0.25"/>
    <row r="151" s="1" customFormat="1" ht="15.75" customHeight="1" x14ac:dyDescent="0.25"/>
    <row r="152" s="1" customFormat="1" ht="15.75" customHeight="1" x14ac:dyDescent="0.25"/>
    <row r="153" s="1" customFormat="1" ht="15.75" customHeight="1" x14ac:dyDescent="0.25"/>
    <row r="154" s="1" customFormat="1" ht="15.75" customHeight="1" x14ac:dyDescent="0.25"/>
    <row r="155" s="1" customFormat="1" ht="15.75" customHeight="1" x14ac:dyDescent="0.25"/>
    <row r="156" s="1" customFormat="1" ht="15.75" customHeight="1" x14ac:dyDescent="0.25"/>
    <row r="157" s="1" customFormat="1" ht="15.75" customHeight="1" x14ac:dyDescent="0.25"/>
    <row r="158" s="1" customFormat="1" ht="15.75" customHeight="1" x14ac:dyDescent="0.25"/>
    <row r="159" s="1" customFormat="1" ht="15.75" customHeight="1" x14ac:dyDescent="0.25"/>
    <row r="160" s="1" customFormat="1" ht="15.75" customHeight="1" x14ac:dyDescent="0.25"/>
    <row r="161" s="1" customFormat="1" ht="15.75" customHeight="1" x14ac:dyDescent="0.25"/>
    <row r="162" s="1" customFormat="1" ht="15.75" customHeight="1" x14ac:dyDescent="0.25"/>
    <row r="163" s="1" customFormat="1" ht="15.75" customHeight="1" x14ac:dyDescent="0.25"/>
    <row r="164" s="1" customFormat="1" ht="15.75" customHeight="1" x14ac:dyDescent="0.25"/>
    <row r="165" s="1" customFormat="1" ht="15.75" customHeight="1" x14ac:dyDescent="0.25"/>
    <row r="166" s="1" customFormat="1" ht="15.75" customHeight="1" x14ac:dyDescent="0.25"/>
    <row r="167" s="1" customFormat="1" ht="15.75" customHeight="1" x14ac:dyDescent="0.25"/>
    <row r="168" s="1" customFormat="1" ht="15.75" customHeight="1" x14ac:dyDescent="0.25"/>
    <row r="169" s="1" customFormat="1" ht="15.75" customHeight="1" x14ac:dyDescent="0.25"/>
    <row r="170" s="1" customFormat="1" ht="15.75" customHeight="1" x14ac:dyDescent="0.25"/>
    <row r="171" s="1" customFormat="1" ht="15.75" customHeight="1" x14ac:dyDescent="0.25"/>
    <row r="172" s="1" customFormat="1" ht="15.75" customHeight="1" x14ac:dyDescent="0.25"/>
    <row r="173" s="1" customFormat="1" ht="15.75" customHeight="1" x14ac:dyDescent="0.25"/>
    <row r="174" s="1" customFormat="1" ht="15.75" customHeight="1" x14ac:dyDescent="0.25"/>
    <row r="175" s="1" customFormat="1" ht="15.75" customHeight="1" x14ac:dyDescent="0.25"/>
    <row r="176" s="1" customFormat="1" ht="15.75" customHeight="1" x14ac:dyDescent="0.25"/>
    <row r="177" s="1" customFormat="1" ht="15.75" customHeight="1" x14ac:dyDescent="0.25"/>
    <row r="178" s="1" customFormat="1" ht="15.75" customHeight="1" x14ac:dyDescent="0.25"/>
    <row r="179" s="1" customFormat="1" ht="15.75" customHeight="1" x14ac:dyDescent="0.25"/>
    <row r="180" s="1" customFormat="1" ht="15.75" customHeight="1" x14ac:dyDescent="0.25"/>
    <row r="181" s="1" customFormat="1" ht="15.75" customHeight="1" x14ac:dyDescent="0.25"/>
    <row r="182" s="1" customFormat="1" ht="15.75" customHeight="1" x14ac:dyDescent="0.25"/>
    <row r="183" s="1" customFormat="1" ht="15.75" customHeight="1" x14ac:dyDescent="0.25"/>
    <row r="184" s="1" customFormat="1" ht="15.75" customHeight="1" x14ac:dyDescent="0.25"/>
    <row r="185" s="1" customFormat="1" ht="15.75" customHeight="1" x14ac:dyDescent="0.25"/>
    <row r="186" s="1" customFormat="1" ht="15.75" customHeight="1" x14ac:dyDescent="0.25"/>
    <row r="187" s="1" customFormat="1" ht="15.75" customHeight="1" x14ac:dyDescent="0.25"/>
    <row r="188" s="1" customFormat="1" ht="15.75" customHeight="1" x14ac:dyDescent="0.25"/>
    <row r="189" s="1" customFormat="1" ht="15.75" customHeight="1" x14ac:dyDescent="0.25"/>
    <row r="190" s="1" customFormat="1" ht="15.75" customHeight="1" x14ac:dyDescent="0.25"/>
    <row r="191" s="1" customFormat="1" ht="15.75" customHeight="1" x14ac:dyDescent="0.25"/>
    <row r="192" s="1" customFormat="1" ht="15.75" customHeight="1" x14ac:dyDescent="0.25"/>
    <row r="193" s="1" customFormat="1" ht="15.75" customHeight="1" x14ac:dyDescent="0.25"/>
    <row r="194" s="1" customFormat="1" ht="15.75" customHeight="1" x14ac:dyDescent="0.25"/>
    <row r="195" s="1" customFormat="1" ht="15.75" customHeight="1" x14ac:dyDescent="0.25"/>
    <row r="196" s="1" customFormat="1" ht="15.75" customHeight="1" x14ac:dyDescent="0.25"/>
    <row r="197" s="1" customFormat="1" ht="15.75" customHeight="1" x14ac:dyDescent="0.25"/>
    <row r="198" s="1" customFormat="1" ht="15.75" customHeight="1" x14ac:dyDescent="0.25"/>
    <row r="199" s="1" customFormat="1" ht="15.75" customHeight="1" x14ac:dyDescent="0.25"/>
    <row r="200" s="1" customFormat="1" ht="15.75" customHeight="1" x14ac:dyDescent="0.25"/>
    <row r="201" s="1" customFormat="1" ht="15.75" customHeight="1" x14ac:dyDescent="0.25"/>
    <row r="202" s="1" customFormat="1" ht="15.75" customHeight="1" x14ac:dyDescent="0.25"/>
    <row r="203" s="1" customFormat="1" ht="15.75" customHeight="1" x14ac:dyDescent="0.25"/>
    <row r="204" s="1" customFormat="1" ht="15.75" customHeight="1" x14ac:dyDescent="0.25"/>
    <row r="205" s="1" customFormat="1" ht="15.75" customHeight="1" x14ac:dyDescent="0.25"/>
    <row r="206" s="1" customFormat="1" ht="15.75" customHeight="1" x14ac:dyDescent="0.25"/>
    <row r="207" s="1" customFormat="1" ht="15.75" customHeight="1" x14ac:dyDescent="0.25"/>
    <row r="208" s="1" customFormat="1" ht="15.75" customHeight="1" x14ac:dyDescent="0.25"/>
    <row r="209" s="1" customFormat="1" ht="15.75" customHeight="1" x14ac:dyDescent="0.25"/>
    <row r="210" s="1" customFormat="1" ht="15.75" customHeight="1" x14ac:dyDescent="0.25"/>
    <row r="211" s="1" customFormat="1" ht="15.75" customHeight="1" x14ac:dyDescent="0.25"/>
    <row r="212" s="1" customFormat="1" ht="15.75" customHeight="1" x14ac:dyDescent="0.25"/>
    <row r="213" s="1" customFormat="1" ht="15.75" customHeight="1" x14ac:dyDescent="0.25"/>
    <row r="214" s="1" customFormat="1" ht="15.75" customHeight="1" x14ac:dyDescent="0.25"/>
    <row r="215" s="1" customFormat="1" ht="15.75" customHeight="1" x14ac:dyDescent="0.25"/>
    <row r="216" s="1" customFormat="1" ht="15.75" customHeight="1" x14ac:dyDescent="0.25"/>
    <row r="217" s="1" customFormat="1" ht="15.75" customHeight="1" x14ac:dyDescent="0.25"/>
    <row r="218" s="1" customFormat="1" ht="15.75" customHeight="1" x14ac:dyDescent="0.25"/>
    <row r="219" s="1" customFormat="1" ht="15.75" customHeight="1" x14ac:dyDescent="0.25"/>
    <row r="220" s="1" customFormat="1" ht="15.75" customHeight="1" x14ac:dyDescent="0.25"/>
    <row r="221" s="1" customFormat="1" ht="15.75" customHeight="1" x14ac:dyDescent="0.25"/>
    <row r="222" s="1" customFormat="1" ht="15.75" customHeight="1" x14ac:dyDescent="0.25"/>
    <row r="223" s="1" customFormat="1" ht="15.75" customHeight="1" x14ac:dyDescent="0.25"/>
    <row r="224" s="1" customFormat="1" ht="15.75" customHeight="1" x14ac:dyDescent="0.25"/>
    <row r="225" s="1" customFormat="1" ht="15.75" customHeight="1" x14ac:dyDescent="0.25"/>
    <row r="226" s="1" customFormat="1" ht="15.75" customHeight="1" x14ac:dyDescent="0.25"/>
    <row r="227" s="1" customFormat="1" ht="15.75" customHeight="1" x14ac:dyDescent="0.25"/>
    <row r="228" s="1" customFormat="1" ht="15.75" customHeight="1" x14ac:dyDescent="0.25"/>
    <row r="229" s="1" customFormat="1" ht="15.75" customHeight="1" x14ac:dyDescent="0.25"/>
    <row r="230" s="1" customFormat="1" ht="15.75" customHeight="1" x14ac:dyDescent="0.25"/>
    <row r="231" s="1" customFormat="1" ht="15.75" customHeight="1" x14ac:dyDescent="0.25"/>
    <row r="232" s="1" customFormat="1" ht="15.75" customHeight="1" x14ac:dyDescent="0.25"/>
    <row r="233" s="1" customFormat="1" ht="15.75" customHeight="1" x14ac:dyDescent="0.25"/>
    <row r="234" s="1" customFormat="1" ht="15.75" customHeight="1" x14ac:dyDescent="0.25"/>
    <row r="235" s="1" customFormat="1" ht="15.75" customHeight="1" x14ac:dyDescent="0.25"/>
    <row r="236" s="1" customFormat="1" ht="15.75" customHeight="1" x14ac:dyDescent="0.25"/>
    <row r="237" s="1" customFormat="1" ht="15.75" customHeight="1" x14ac:dyDescent="0.25"/>
    <row r="238" s="1" customFormat="1" ht="15.75" customHeight="1" x14ac:dyDescent="0.25"/>
    <row r="239" s="1" customFormat="1" ht="15.75" customHeight="1" x14ac:dyDescent="0.25"/>
    <row r="240" s="1" customFormat="1" ht="15.75" customHeight="1" x14ac:dyDescent="0.25"/>
    <row r="241" s="1" customFormat="1" ht="15.75" customHeight="1" x14ac:dyDescent="0.25"/>
    <row r="242" s="1" customFormat="1" ht="15.75" customHeight="1" x14ac:dyDescent="0.25"/>
    <row r="243" s="1" customFormat="1" ht="15.75" customHeight="1" x14ac:dyDescent="0.25"/>
    <row r="244" s="1" customFormat="1" ht="15.75" customHeight="1" x14ac:dyDescent="0.25"/>
    <row r="245" s="1" customFormat="1" ht="15.75" customHeight="1" x14ac:dyDescent="0.25"/>
    <row r="246" s="1" customFormat="1" ht="15.75" customHeight="1" x14ac:dyDescent="0.25"/>
    <row r="247" s="1" customFormat="1" ht="15.75" customHeight="1" x14ac:dyDescent="0.25"/>
    <row r="248" s="1" customFormat="1" ht="15.75" customHeight="1" x14ac:dyDescent="0.25"/>
    <row r="249" s="1" customFormat="1" ht="15.75" customHeight="1" x14ac:dyDescent="0.25"/>
    <row r="250" s="1" customFormat="1" ht="15.75" customHeight="1" x14ac:dyDescent="0.25"/>
    <row r="251" s="1" customFormat="1" ht="15.75" customHeight="1" x14ac:dyDescent="0.25"/>
    <row r="252" s="1" customFormat="1" ht="15.75" customHeight="1" x14ac:dyDescent="0.25"/>
    <row r="253" s="1" customFormat="1" ht="15.75" customHeight="1" x14ac:dyDescent="0.25"/>
    <row r="254" s="1" customFormat="1" ht="15.75" customHeight="1" x14ac:dyDescent="0.25"/>
    <row r="255" s="1" customFormat="1" ht="15.75" customHeight="1" x14ac:dyDescent="0.25"/>
    <row r="256" s="1" customFormat="1" ht="15.75" customHeight="1" x14ac:dyDescent="0.25"/>
    <row r="257" s="1" customFormat="1" ht="15.75" customHeight="1" x14ac:dyDescent="0.25"/>
    <row r="258" s="1" customFormat="1" ht="15.75" customHeight="1" x14ac:dyDescent="0.25"/>
    <row r="259" s="1" customFormat="1" ht="15.75" customHeight="1" x14ac:dyDescent="0.25"/>
    <row r="260" s="1" customFormat="1" ht="15.75" customHeight="1" x14ac:dyDescent="0.25"/>
    <row r="261" s="1" customFormat="1" ht="15.75" customHeight="1" x14ac:dyDescent="0.25"/>
    <row r="262" s="1" customFormat="1" ht="15.75" customHeight="1" x14ac:dyDescent="0.25"/>
    <row r="263" s="1" customFormat="1" ht="15.75" customHeight="1" x14ac:dyDescent="0.25"/>
    <row r="264" s="1" customFormat="1" ht="15.75" customHeight="1" x14ac:dyDescent="0.25"/>
    <row r="265" s="1" customFormat="1" ht="15.75" customHeight="1" x14ac:dyDescent="0.25"/>
    <row r="266" s="1" customFormat="1" ht="15.75" customHeight="1" x14ac:dyDescent="0.25"/>
    <row r="267" s="1" customFormat="1" ht="15.75" customHeight="1" x14ac:dyDescent="0.25"/>
    <row r="268" s="1" customFormat="1" ht="15.75" customHeight="1" x14ac:dyDescent="0.25"/>
    <row r="269" s="1" customFormat="1" ht="15.75" customHeight="1" x14ac:dyDescent="0.25"/>
    <row r="270" s="1" customFormat="1" ht="15.75" customHeight="1" x14ac:dyDescent="0.25"/>
    <row r="271" s="1" customFormat="1" ht="15.75" customHeight="1" x14ac:dyDescent="0.25"/>
    <row r="272" s="1" customFormat="1" ht="15.75" customHeight="1" x14ac:dyDescent="0.25"/>
    <row r="273" s="1" customFormat="1" ht="15.75" customHeight="1" x14ac:dyDescent="0.25"/>
    <row r="274" s="1" customFormat="1" ht="15.75" customHeight="1" x14ac:dyDescent="0.25"/>
    <row r="275" s="1" customFormat="1" ht="15.75" customHeight="1" x14ac:dyDescent="0.25"/>
    <row r="276" s="1" customFormat="1" ht="15.75" customHeight="1" x14ac:dyDescent="0.25"/>
    <row r="277" s="1" customFormat="1" ht="15.75" customHeight="1" x14ac:dyDescent="0.25"/>
    <row r="278" s="1" customFormat="1" ht="15.75" customHeight="1" x14ac:dyDescent="0.25"/>
    <row r="279" s="1" customFormat="1" ht="15.75" customHeight="1" x14ac:dyDescent="0.25"/>
    <row r="280" s="1" customFormat="1" ht="15.75" customHeight="1" x14ac:dyDescent="0.25"/>
    <row r="281" s="1" customFormat="1" ht="15.75" customHeight="1" x14ac:dyDescent="0.25"/>
    <row r="282" s="1" customFormat="1" ht="15.75" customHeight="1" x14ac:dyDescent="0.25"/>
    <row r="283" s="1" customFormat="1" ht="15.75" customHeight="1" x14ac:dyDescent="0.25"/>
    <row r="284" s="1" customFormat="1" ht="15.75" customHeight="1" x14ac:dyDescent="0.25"/>
    <row r="285" s="1" customFormat="1" ht="15.75" customHeight="1" x14ac:dyDescent="0.25"/>
    <row r="286" s="1" customFormat="1" ht="15.75" customHeight="1" x14ac:dyDescent="0.25"/>
    <row r="287" s="1" customFormat="1" ht="15.75" customHeight="1" x14ac:dyDescent="0.25"/>
    <row r="288" s="1" customFormat="1" ht="15.75" customHeight="1" x14ac:dyDescent="0.25"/>
    <row r="289" s="1" customFormat="1" ht="15.75" customHeight="1" x14ac:dyDescent="0.25"/>
    <row r="290" s="1" customFormat="1" ht="15.75" customHeight="1" x14ac:dyDescent="0.25"/>
    <row r="291" s="1" customFormat="1" ht="15.75" customHeight="1" x14ac:dyDescent="0.25"/>
    <row r="292" s="1" customFormat="1" ht="15.75" customHeight="1" x14ac:dyDescent="0.25"/>
    <row r="293" s="1" customFormat="1" ht="15.75" customHeight="1" x14ac:dyDescent="0.25"/>
    <row r="294" s="1" customFormat="1" ht="15.75" customHeight="1" x14ac:dyDescent="0.25"/>
    <row r="295" s="1" customFormat="1" ht="15.75" customHeight="1" x14ac:dyDescent="0.25"/>
    <row r="296" s="1" customFormat="1" ht="15.75" customHeight="1" x14ac:dyDescent="0.25"/>
    <row r="297" s="1" customFormat="1" ht="15.75" customHeight="1" x14ac:dyDescent="0.25"/>
    <row r="298" s="1" customFormat="1" ht="15.75" customHeight="1" x14ac:dyDescent="0.25"/>
    <row r="299" s="1" customFormat="1" ht="15.75" customHeight="1" x14ac:dyDescent="0.25"/>
    <row r="300" s="1" customFormat="1" ht="15.75" customHeight="1" x14ac:dyDescent="0.25"/>
    <row r="301" s="1" customFormat="1" ht="15.75" customHeight="1" x14ac:dyDescent="0.25"/>
    <row r="302" s="1" customFormat="1" ht="15.75" customHeight="1" x14ac:dyDescent="0.25"/>
    <row r="303" s="1" customFormat="1" ht="15.75" customHeight="1" x14ac:dyDescent="0.25"/>
    <row r="304" s="1" customFormat="1" ht="15.75" customHeight="1" x14ac:dyDescent="0.25"/>
    <row r="305" s="1" customFormat="1" ht="15.75" customHeight="1" x14ac:dyDescent="0.25"/>
    <row r="306" s="1" customFormat="1" ht="15.75" customHeight="1" x14ac:dyDescent="0.25"/>
    <row r="307" s="1" customFormat="1" ht="15.75" customHeight="1" x14ac:dyDescent="0.25"/>
    <row r="308" s="1" customFormat="1" ht="15.75" customHeight="1" x14ac:dyDescent="0.25"/>
    <row r="309" s="1" customFormat="1" ht="15.75" customHeight="1" x14ac:dyDescent="0.25"/>
    <row r="310" s="1" customFormat="1" ht="15.75" customHeight="1" x14ac:dyDescent="0.25"/>
    <row r="311" s="1" customFormat="1" ht="15.75" customHeight="1" x14ac:dyDescent="0.25"/>
    <row r="312" s="1" customFormat="1" ht="15.75" customHeight="1" x14ac:dyDescent="0.25"/>
    <row r="313" s="1" customFormat="1" ht="15.75" customHeight="1" x14ac:dyDescent="0.25"/>
    <row r="314" s="1" customFormat="1" ht="15.75" customHeight="1" x14ac:dyDescent="0.25"/>
    <row r="315" s="1" customFormat="1" ht="15.75" customHeight="1" x14ac:dyDescent="0.25"/>
    <row r="316" s="1" customFormat="1" ht="15.75" customHeight="1" x14ac:dyDescent="0.25"/>
    <row r="317" s="1" customFormat="1" ht="15.75" customHeight="1" x14ac:dyDescent="0.25"/>
    <row r="318" s="1" customFormat="1" ht="15.75" customHeight="1" x14ac:dyDescent="0.25"/>
    <row r="319" s="1" customFormat="1" ht="15.75" customHeight="1" x14ac:dyDescent="0.25"/>
    <row r="320" s="1" customFormat="1" ht="15.75" customHeight="1" x14ac:dyDescent="0.25"/>
    <row r="321" s="1" customFormat="1" ht="15.75" customHeight="1" x14ac:dyDescent="0.25"/>
    <row r="322" s="1" customFormat="1" ht="15.75" customHeight="1" x14ac:dyDescent="0.25"/>
    <row r="323" s="1" customFormat="1" ht="15.75" customHeight="1" x14ac:dyDescent="0.25"/>
    <row r="324" s="1" customFormat="1" ht="15.75" customHeight="1" x14ac:dyDescent="0.25"/>
    <row r="325" s="1" customFormat="1" ht="15.75" customHeight="1" x14ac:dyDescent="0.25"/>
    <row r="326" s="1" customFormat="1" ht="15.75" customHeight="1" x14ac:dyDescent="0.25"/>
    <row r="327" s="1" customFormat="1" ht="15.75" customHeight="1" x14ac:dyDescent="0.25"/>
    <row r="328" s="1" customFormat="1" ht="15.75" customHeight="1" x14ac:dyDescent="0.25"/>
    <row r="329" s="1" customFormat="1" ht="15.75" customHeight="1" x14ac:dyDescent="0.25"/>
    <row r="330" s="1" customFormat="1" ht="15.75" customHeight="1" x14ac:dyDescent="0.25"/>
    <row r="331" s="1" customFormat="1" ht="15.75" customHeight="1" x14ac:dyDescent="0.25"/>
    <row r="332" s="1" customFormat="1" ht="15.75" customHeight="1" x14ac:dyDescent="0.25"/>
    <row r="333" s="1" customFormat="1" ht="15.75" customHeight="1" x14ac:dyDescent="0.25"/>
    <row r="334" s="1" customFormat="1" ht="15.75" customHeight="1" x14ac:dyDescent="0.25"/>
    <row r="335" s="1" customFormat="1" ht="15.75" customHeight="1" x14ac:dyDescent="0.25"/>
    <row r="336" s="1" customFormat="1" ht="15.75" customHeight="1" x14ac:dyDescent="0.25"/>
    <row r="337" s="1" customFormat="1" ht="15.75" customHeight="1" x14ac:dyDescent="0.25"/>
    <row r="338" s="1" customFormat="1" ht="15.75" customHeight="1" x14ac:dyDescent="0.25"/>
    <row r="339" s="1" customFormat="1" ht="15.75" customHeight="1" x14ac:dyDescent="0.25"/>
    <row r="340" s="1" customFormat="1" ht="15.75" customHeight="1" x14ac:dyDescent="0.25"/>
    <row r="341" s="1" customFormat="1" ht="15.75" customHeight="1" x14ac:dyDescent="0.25"/>
    <row r="342" s="1" customFormat="1" ht="15.75" customHeight="1" x14ac:dyDescent="0.25"/>
    <row r="343" s="1" customFormat="1" ht="15.75" customHeight="1" x14ac:dyDescent="0.25"/>
    <row r="344" s="1" customFormat="1" ht="15.75" customHeight="1" x14ac:dyDescent="0.25"/>
    <row r="345" s="1" customFormat="1" ht="15.75" customHeight="1" x14ac:dyDescent="0.25"/>
    <row r="346" s="1" customFormat="1" ht="15.75" customHeight="1" x14ac:dyDescent="0.25"/>
    <row r="347" s="1" customFormat="1" ht="15.75" customHeight="1" x14ac:dyDescent="0.25"/>
    <row r="348" s="1" customFormat="1" ht="15.75" customHeight="1" x14ac:dyDescent="0.25"/>
    <row r="349" s="1" customFormat="1" ht="15.75" customHeight="1" x14ac:dyDescent="0.25"/>
    <row r="350" s="1" customFormat="1" ht="15.75" customHeight="1" x14ac:dyDescent="0.25"/>
    <row r="351" s="1" customFormat="1" ht="15.75" customHeight="1" x14ac:dyDescent="0.25"/>
    <row r="352" s="1" customFormat="1" ht="15.75" customHeight="1" x14ac:dyDescent="0.25"/>
    <row r="353" s="1" customFormat="1" ht="15.75" customHeight="1" x14ac:dyDescent="0.25"/>
    <row r="354" s="1" customFormat="1" ht="15.75" customHeight="1" x14ac:dyDescent="0.25"/>
    <row r="355" s="1" customFormat="1" ht="15.75" customHeight="1" x14ac:dyDescent="0.25"/>
    <row r="356" s="1" customFormat="1" ht="15.75" customHeight="1" x14ac:dyDescent="0.25"/>
    <row r="357" s="1" customFormat="1" ht="15.75" customHeight="1" x14ac:dyDescent="0.25"/>
    <row r="358" s="1" customFormat="1" ht="15.75" customHeight="1" x14ac:dyDescent="0.25"/>
    <row r="359" s="1" customFormat="1" ht="15.75" customHeight="1" x14ac:dyDescent="0.25"/>
    <row r="360" s="1" customFormat="1" ht="15.75" customHeight="1" x14ac:dyDescent="0.25"/>
    <row r="361" s="1" customFormat="1" ht="15.75" customHeight="1" x14ac:dyDescent="0.25"/>
    <row r="362" s="1" customFormat="1" ht="15.75" customHeight="1" x14ac:dyDescent="0.25"/>
    <row r="363" s="1" customFormat="1" ht="15.75" customHeight="1" x14ac:dyDescent="0.25"/>
    <row r="364" s="1" customFormat="1" ht="15.75" customHeight="1" x14ac:dyDescent="0.25"/>
    <row r="365" s="1" customFormat="1" ht="15.75" customHeight="1" x14ac:dyDescent="0.25"/>
    <row r="366" s="1" customFormat="1" ht="15.75" customHeight="1" x14ac:dyDescent="0.25"/>
    <row r="367" s="1" customFormat="1" ht="15.75" customHeight="1" x14ac:dyDescent="0.25"/>
    <row r="368" s="1" customFormat="1" ht="15.75" customHeight="1" x14ac:dyDescent="0.25"/>
    <row r="369" s="1" customFormat="1" ht="15.75" customHeight="1" x14ac:dyDescent="0.25"/>
    <row r="370" s="1" customFormat="1" ht="15.75" customHeight="1" x14ac:dyDescent="0.25"/>
    <row r="371" s="1" customFormat="1" ht="15.75" customHeight="1" x14ac:dyDescent="0.25"/>
    <row r="372" s="1" customFormat="1" ht="15.75" customHeight="1" x14ac:dyDescent="0.25"/>
    <row r="373" s="1" customFormat="1" ht="15.75" customHeight="1" x14ac:dyDescent="0.25"/>
    <row r="374" s="1" customFormat="1" ht="15.75" customHeight="1" x14ac:dyDescent="0.25"/>
    <row r="375" s="1" customFormat="1" ht="15.75" customHeight="1" x14ac:dyDescent="0.25"/>
    <row r="376" s="1" customFormat="1" ht="15.75" customHeight="1" x14ac:dyDescent="0.25"/>
    <row r="377" s="1" customFormat="1" ht="15.75" customHeight="1" x14ac:dyDescent="0.25"/>
    <row r="378" s="1" customFormat="1" ht="15.75" customHeight="1" x14ac:dyDescent="0.25"/>
    <row r="379" s="1" customFormat="1" ht="15.75" customHeight="1" x14ac:dyDescent="0.25"/>
    <row r="380" s="1" customFormat="1" ht="15.75" customHeight="1" x14ac:dyDescent="0.25"/>
    <row r="381" s="1" customFormat="1" ht="15.75" customHeight="1" x14ac:dyDescent="0.25"/>
    <row r="382" s="1" customFormat="1" ht="15.75" customHeight="1" x14ac:dyDescent="0.25"/>
    <row r="383" s="1" customFormat="1" ht="15.75" customHeight="1" x14ac:dyDescent="0.25"/>
    <row r="384" s="1" customFormat="1" ht="15.75" customHeight="1" x14ac:dyDescent="0.25"/>
    <row r="385" s="1" customFormat="1" ht="15.75" customHeight="1" x14ac:dyDescent="0.25"/>
    <row r="386" s="1" customFormat="1" ht="15.75" customHeight="1" x14ac:dyDescent="0.25"/>
    <row r="387" s="1" customFormat="1" ht="15.75" customHeight="1" x14ac:dyDescent="0.25"/>
    <row r="388" s="1" customFormat="1" ht="15.75" customHeight="1" x14ac:dyDescent="0.25"/>
    <row r="389" s="1" customFormat="1" ht="15.75" customHeight="1" x14ac:dyDescent="0.25"/>
    <row r="390" s="1" customFormat="1" ht="15.75" customHeight="1" x14ac:dyDescent="0.25"/>
    <row r="391" s="1" customFormat="1" ht="15.75" customHeight="1" x14ac:dyDescent="0.25"/>
    <row r="392" s="1" customFormat="1" ht="15.75" customHeight="1" x14ac:dyDescent="0.25"/>
    <row r="393" s="1" customFormat="1" ht="15.75" customHeight="1" x14ac:dyDescent="0.25"/>
    <row r="394" s="1" customFormat="1" ht="15.75" customHeight="1" x14ac:dyDescent="0.25"/>
    <row r="395" s="1" customFormat="1" ht="15.75" customHeight="1" x14ac:dyDescent="0.25"/>
    <row r="396" s="1" customFormat="1" ht="15.75" customHeight="1" x14ac:dyDescent="0.25"/>
    <row r="397" s="1" customFormat="1" ht="15.75" customHeight="1" x14ac:dyDescent="0.25"/>
    <row r="398" s="1" customFormat="1" ht="15.75" customHeight="1" x14ac:dyDescent="0.25"/>
    <row r="399" s="1" customFormat="1" ht="15.75" customHeight="1" x14ac:dyDescent="0.25"/>
    <row r="400" s="1" customFormat="1" ht="15.75" customHeight="1" x14ac:dyDescent="0.25"/>
    <row r="401" s="1" customFormat="1" ht="15.75" customHeight="1" x14ac:dyDescent="0.25"/>
    <row r="402" s="1" customFormat="1" ht="15.75" customHeight="1" x14ac:dyDescent="0.25"/>
    <row r="403" s="1" customFormat="1" ht="15.75" customHeight="1" x14ac:dyDescent="0.25"/>
    <row r="404" s="1" customFormat="1" ht="15.75" customHeight="1" x14ac:dyDescent="0.25"/>
    <row r="405" s="1" customFormat="1" ht="15.75" customHeight="1" x14ac:dyDescent="0.25"/>
    <row r="406" s="1" customFormat="1" ht="15.75" customHeight="1" x14ac:dyDescent="0.25"/>
    <row r="407" s="1" customFormat="1" ht="15.75" customHeight="1" x14ac:dyDescent="0.25"/>
    <row r="408" s="1" customFormat="1" ht="15.75" customHeight="1" x14ac:dyDescent="0.25"/>
    <row r="409" s="1" customFormat="1" ht="15.75" customHeight="1" x14ac:dyDescent="0.25"/>
    <row r="410" s="1" customFormat="1" ht="15.75" customHeight="1" x14ac:dyDescent="0.25"/>
    <row r="411" s="1" customFormat="1" ht="15.75" customHeight="1" x14ac:dyDescent="0.25"/>
    <row r="412" s="1" customFormat="1" ht="15.75" customHeight="1" x14ac:dyDescent="0.25"/>
    <row r="413" s="1" customFormat="1" ht="15.75" customHeight="1" x14ac:dyDescent="0.25"/>
    <row r="414" s="1" customFormat="1" ht="15.75" customHeight="1" x14ac:dyDescent="0.25"/>
    <row r="415" s="1" customFormat="1" ht="15.75" customHeight="1" x14ac:dyDescent="0.25"/>
    <row r="416" s="1" customFormat="1" ht="15.75" customHeight="1" x14ac:dyDescent="0.25"/>
    <row r="417" s="1" customFormat="1" ht="15.75" customHeight="1" x14ac:dyDescent="0.25"/>
    <row r="418" s="1" customFormat="1" ht="15.75" customHeight="1" x14ac:dyDescent="0.25"/>
    <row r="419" s="1" customFormat="1" ht="15.75" customHeight="1" x14ac:dyDescent="0.25"/>
    <row r="420" s="1" customFormat="1" ht="15.75" customHeight="1" x14ac:dyDescent="0.25"/>
    <row r="421" s="1" customFormat="1" ht="15.75" customHeight="1" x14ac:dyDescent="0.25"/>
    <row r="422" s="1" customFormat="1" ht="15.75" customHeight="1" x14ac:dyDescent="0.25"/>
    <row r="423" s="1" customFormat="1" ht="15.75" customHeight="1" x14ac:dyDescent="0.25"/>
    <row r="424" s="1" customFormat="1" ht="15.75" customHeight="1" x14ac:dyDescent="0.25"/>
    <row r="425" s="1" customFormat="1" ht="15.75" customHeight="1" x14ac:dyDescent="0.25"/>
    <row r="426" s="1" customFormat="1" ht="15.75" customHeight="1" x14ac:dyDescent="0.25"/>
    <row r="427" s="1" customFormat="1" ht="15.75" customHeight="1" x14ac:dyDescent="0.25"/>
    <row r="428" s="1" customFormat="1" ht="15.75" customHeight="1" x14ac:dyDescent="0.25"/>
    <row r="429" s="1" customFormat="1" ht="15.75" customHeight="1" x14ac:dyDescent="0.25"/>
    <row r="430" s="1" customFormat="1" ht="15.75" customHeight="1" x14ac:dyDescent="0.25"/>
    <row r="431" s="1" customFormat="1" ht="15.75" customHeight="1" x14ac:dyDescent="0.25"/>
    <row r="432" s="1" customFormat="1" ht="15.75" customHeight="1" x14ac:dyDescent="0.25"/>
    <row r="433" s="1" customFormat="1" ht="15.75" customHeight="1" x14ac:dyDescent="0.25"/>
    <row r="434" s="1" customFormat="1" ht="15.75" customHeight="1" x14ac:dyDescent="0.25"/>
    <row r="435" s="1" customFormat="1" ht="15.75" customHeight="1" x14ac:dyDescent="0.25"/>
    <row r="436" s="1" customFormat="1" ht="15.75" customHeight="1" x14ac:dyDescent="0.25"/>
    <row r="437" s="1" customFormat="1" ht="15.75" customHeight="1" x14ac:dyDescent="0.25"/>
    <row r="438" s="1" customFormat="1" ht="15.75" customHeight="1" x14ac:dyDescent="0.25"/>
    <row r="439" s="1" customFormat="1" ht="15.75" customHeight="1" x14ac:dyDescent="0.25"/>
    <row r="440" s="1" customFormat="1" ht="15.75" customHeight="1" x14ac:dyDescent="0.25"/>
    <row r="441" s="1" customFormat="1" ht="15.75" customHeight="1" x14ac:dyDescent="0.25"/>
    <row r="442" s="1" customFormat="1" ht="15.75" customHeight="1" x14ac:dyDescent="0.25"/>
    <row r="443" s="1" customFormat="1" ht="15.75" customHeight="1" x14ac:dyDescent="0.25"/>
    <row r="444" s="1" customFormat="1" ht="15.75" customHeight="1" x14ac:dyDescent="0.25"/>
    <row r="445" s="1" customFormat="1" ht="15.75" customHeight="1" x14ac:dyDescent="0.25"/>
    <row r="446" s="1" customFormat="1" ht="15.75" customHeight="1" x14ac:dyDescent="0.25"/>
    <row r="447" s="1" customFormat="1" ht="15.75" customHeight="1" x14ac:dyDescent="0.25"/>
    <row r="448" s="1" customFormat="1" ht="15.75" customHeight="1" x14ac:dyDescent="0.25"/>
    <row r="449" s="1" customFormat="1" ht="15.75" customHeight="1" x14ac:dyDescent="0.25"/>
    <row r="450" s="1" customFormat="1" ht="15.75" customHeight="1" x14ac:dyDescent="0.25"/>
    <row r="451" s="1" customFormat="1" ht="15.75" customHeight="1" x14ac:dyDescent="0.25"/>
    <row r="452" s="1" customFormat="1" ht="15.75" customHeight="1" x14ac:dyDescent="0.25"/>
    <row r="453" s="1" customFormat="1" ht="15.75" customHeight="1" x14ac:dyDescent="0.25"/>
    <row r="454" s="1" customFormat="1" ht="15.75" customHeight="1" x14ac:dyDescent="0.25"/>
    <row r="455" s="1" customFormat="1" ht="15.75" customHeight="1" x14ac:dyDescent="0.25"/>
    <row r="456" s="1" customFormat="1" ht="15.75" customHeight="1" x14ac:dyDescent="0.25"/>
    <row r="457" s="1" customFormat="1" ht="15.75" customHeight="1" x14ac:dyDescent="0.25"/>
    <row r="458" s="1" customFormat="1" ht="15.75" customHeight="1" x14ac:dyDescent="0.25"/>
    <row r="459" s="1" customFormat="1" ht="15.75" customHeight="1" x14ac:dyDescent="0.25"/>
    <row r="460" s="1" customFormat="1" ht="15.75" customHeight="1" x14ac:dyDescent="0.25"/>
    <row r="461" s="1" customFormat="1" ht="15.75" customHeight="1" x14ac:dyDescent="0.25"/>
    <row r="462" s="1" customFormat="1" ht="15.75" customHeight="1" x14ac:dyDescent="0.25"/>
    <row r="463" s="1" customFormat="1" ht="15.75" customHeight="1" x14ac:dyDescent="0.25"/>
    <row r="464" s="1" customFormat="1" ht="15.75" customHeight="1" x14ac:dyDescent="0.25"/>
    <row r="465" s="1" customFormat="1" ht="15.75" customHeight="1" x14ac:dyDescent="0.25"/>
    <row r="466" s="1" customFormat="1" ht="15.75" customHeight="1" x14ac:dyDescent="0.25"/>
    <row r="467" s="1" customFormat="1" ht="15.75" customHeight="1" x14ac:dyDescent="0.25"/>
    <row r="468" s="1" customFormat="1" ht="15.75" customHeight="1" x14ac:dyDescent="0.25"/>
    <row r="469" s="1" customFormat="1" ht="15.75" customHeight="1" x14ac:dyDescent="0.25"/>
    <row r="470" s="1" customFormat="1" ht="15.75" customHeight="1" x14ac:dyDescent="0.25"/>
    <row r="471" s="1" customFormat="1" ht="15.75" customHeight="1" x14ac:dyDescent="0.25"/>
    <row r="472" s="1" customFormat="1" ht="15.75" customHeight="1" x14ac:dyDescent="0.25"/>
    <row r="473" s="1" customFormat="1" ht="15.75" customHeight="1" x14ac:dyDescent="0.25"/>
    <row r="474" s="1" customFormat="1" ht="15.75" customHeight="1" x14ac:dyDescent="0.25"/>
    <row r="475" s="1" customFormat="1" ht="15.75" customHeight="1" x14ac:dyDescent="0.25"/>
    <row r="476" s="1" customFormat="1" ht="15.75" customHeight="1" x14ac:dyDescent="0.25"/>
    <row r="477" s="1" customFormat="1" ht="15.75" customHeight="1" x14ac:dyDescent="0.25"/>
    <row r="478" s="1" customFormat="1" ht="15.75" customHeight="1" x14ac:dyDescent="0.25"/>
    <row r="479" s="1" customFormat="1" ht="15.75" customHeight="1" x14ac:dyDescent="0.25"/>
    <row r="480" s="1" customFormat="1" ht="15.75" customHeight="1" x14ac:dyDescent="0.25"/>
    <row r="481" s="1" customFormat="1" ht="15.75" customHeight="1" x14ac:dyDescent="0.25"/>
    <row r="482" s="1" customFormat="1" ht="15.75" customHeight="1" x14ac:dyDescent="0.25"/>
    <row r="483" s="1" customFormat="1" ht="15.75" customHeight="1" x14ac:dyDescent="0.25"/>
    <row r="484" s="1" customFormat="1" ht="15.75" customHeight="1" x14ac:dyDescent="0.25"/>
    <row r="485" s="1" customFormat="1" ht="15.75" customHeight="1" x14ac:dyDescent="0.25"/>
    <row r="486" s="1" customFormat="1" ht="15.75" customHeight="1" x14ac:dyDescent="0.25"/>
    <row r="487" s="1" customFormat="1" ht="15.75" customHeight="1" x14ac:dyDescent="0.25"/>
    <row r="488" s="1" customFormat="1" ht="15.75" customHeight="1" x14ac:dyDescent="0.25"/>
    <row r="489" s="1" customFormat="1" ht="15.75" customHeight="1" x14ac:dyDescent="0.25"/>
    <row r="490" s="1" customFormat="1" ht="15.75" customHeight="1" x14ac:dyDescent="0.25"/>
    <row r="491" s="1" customFormat="1" ht="15.75" customHeight="1" x14ac:dyDescent="0.25"/>
    <row r="492" s="1" customFormat="1" ht="15.75" customHeight="1" x14ac:dyDescent="0.25"/>
    <row r="493" s="1" customFormat="1" ht="15.75" customHeight="1" x14ac:dyDescent="0.25"/>
    <row r="494" s="1" customFormat="1" ht="15.75" customHeight="1" x14ac:dyDescent="0.25"/>
    <row r="495" s="1" customFormat="1" ht="15.75" customHeight="1" x14ac:dyDescent="0.25"/>
    <row r="496" s="1" customFormat="1" ht="15.75" customHeight="1" x14ac:dyDescent="0.25"/>
    <row r="497" s="1" customFormat="1" ht="15.75" customHeight="1" x14ac:dyDescent="0.25"/>
    <row r="498" s="1" customFormat="1" ht="15.75" customHeight="1" x14ac:dyDescent="0.25"/>
    <row r="499" s="1" customFormat="1" ht="15.75" customHeight="1" x14ac:dyDescent="0.25"/>
    <row r="500" s="1" customFormat="1" ht="15.75" customHeight="1" x14ac:dyDescent="0.25"/>
    <row r="501" s="1" customFormat="1" ht="15.75" customHeight="1" x14ac:dyDescent="0.25"/>
    <row r="502" s="1" customFormat="1" ht="15.75" customHeight="1" x14ac:dyDescent="0.25"/>
    <row r="503" s="1" customFormat="1" ht="15.75" customHeight="1" x14ac:dyDescent="0.25"/>
    <row r="504" s="1" customFormat="1" ht="15.75" customHeight="1" x14ac:dyDescent="0.25"/>
    <row r="505" s="1" customFormat="1" ht="15.75" customHeight="1" x14ac:dyDescent="0.25"/>
    <row r="506" s="1" customFormat="1" ht="15.75" customHeight="1" x14ac:dyDescent="0.25"/>
    <row r="507" s="1" customFormat="1" ht="15.75" customHeight="1" x14ac:dyDescent="0.25"/>
    <row r="508" s="1" customFormat="1" ht="15.75" customHeight="1" x14ac:dyDescent="0.25"/>
    <row r="509" s="1" customFormat="1" ht="15.75" customHeight="1" x14ac:dyDescent="0.25"/>
    <row r="510" s="1" customFormat="1" ht="15.75" customHeight="1" x14ac:dyDescent="0.25"/>
    <row r="511" s="1" customFormat="1" ht="15.75" customHeight="1" x14ac:dyDescent="0.25"/>
    <row r="512" s="1" customFormat="1" ht="15.75" customHeight="1" x14ac:dyDescent="0.25"/>
    <row r="513" s="1" customFormat="1" ht="15.75" customHeight="1" x14ac:dyDescent="0.25"/>
    <row r="514" s="1" customFormat="1" ht="15.75" customHeight="1" x14ac:dyDescent="0.25"/>
    <row r="515" s="1" customFormat="1" ht="15.75" customHeight="1" x14ac:dyDescent="0.25"/>
    <row r="516" s="1" customFormat="1" ht="15.75" customHeight="1" x14ac:dyDescent="0.25"/>
    <row r="517" s="1" customFormat="1" ht="15.75" customHeight="1" x14ac:dyDescent="0.25"/>
    <row r="518" s="1" customFormat="1" ht="15.75" customHeight="1" x14ac:dyDescent="0.25"/>
    <row r="519" s="1" customFormat="1" ht="15.75" customHeight="1" x14ac:dyDescent="0.25"/>
    <row r="520" s="1" customFormat="1" ht="15.75" customHeight="1" x14ac:dyDescent="0.25"/>
    <row r="521" s="1" customFormat="1" ht="15.75" customHeight="1" x14ac:dyDescent="0.25"/>
    <row r="522" s="1" customFormat="1" ht="15.75" customHeight="1" x14ac:dyDescent="0.25"/>
    <row r="523" s="1" customFormat="1" ht="15.75" customHeight="1" x14ac:dyDescent="0.25"/>
    <row r="524" s="1" customFormat="1" ht="15.75" customHeight="1" x14ac:dyDescent="0.25"/>
    <row r="525" s="1" customFormat="1" ht="15.75" customHeight="1" x14ac:dyDescent="0.25"/>
    <row r="526" s="1" customFormat="1" ht="15.75" customHeight="1" x14ac:dyDescent="0.25"/>
    <row r="527" s="1" customFormat="1" ht="15.75" customHeight="1" x14ac:dyDescent="0.25"/>
    <row r="528" s="1" customFormat="1" ht="15.75" customHeight="1" x14ac:dyDescent="0.25"/>
    <row r="529" s="1" customFormat="1" ht="15.75" customHeight="1" x14ac:dyDescent="0.25"/>
    <row r="530" s="1" customFormat="1" ht="15.75" customHeight="1" x14ac:dyDescent="0.25"/>
    <row r="531" s="1" customFormat="1" ht="15.75" customHeight="1" x14ac:dyDescent="0.25"/>
    <row r="532" s="1" customFormat="1" ht="15.75" customHeight="1" x14ac:dyDescent="0.25"/>
    <row r="533" s="1" customFormat="1" ht="15.75" customHeight="1" x14ac:dyDescent="0.25"/>
    <row r="534" s="1" customFormat="1" ht="15.75" customHeight="1" x14ac:dyDescent="0.25"/>
    <row r="535" s="1" customFormat="1" ht="15.75" customHeight="1" x14ac:dyDescent="0.25"/>
    <row r="536" s="1" customFormat="1" ht="15.75" customHeight="1" x14ac:dyDescent="0.25"/>
    <row r="537" s="1" customFormat="1" ht="15.75" customHeight="1" x14ac:dyDescent="0.25"/>
    <row r="538" s="1" customFormat="1" ht="15.75" customHeight="1" x14ac:dyDescent="0.25"/>
    <row r="539" s="1" customFormat="1" ht="15.75" customHeight="1" x14ac:dyDescent="0.25"/>
    <row r="540" s="1" customFormat="1" ht="15.75" customHeight="1" x14ac:dyDescent="0.25"/>
    <row r="541" s="1" customFormat="1" ht="15.75" customHeight="1" x14ac:dyDescent="0.25"/>
    <row r="542" s="1" customFormat="1" ht="15.75" customHeight="1" x14ac:dyDescent="0.25"/>
    <row r="543" s="1" customFormat="1" ht="15.75" customHeight="1" x14ac:dyDescent="0.25"/>
    <row r="544" s="1" customFormat="1" ht="15.75" customHeight="1" x14ac:dyDescent="0.25"/>
    <row r="545" s="1" customFormat="1" ht="15.75" customHeight="1" x14ac:dyDescent="0.25"/>
    <row r="546" s="1" customFormat="1" ht="15.75" customHeight="1" x14ac:dyDescent="0.25"/>
    <row r="547" s="1" customFormat="1" ht="15.75" customHeight="1" x14ac:dyDescent="0.25"/>
    <row r="548" s="1" customFormat="1" ht="15.75" customHeight="1" x14ac:dyDescent="0.25"/>
    <row r="549" s="1" customFormat="1" ht="15.75" customHeight="1" x14ac:dyDescent="0.25"/>
    <row r="550" s="1" customFormat="1" ht="15.75" customHeight="1" x14ac:dyDescent="0.25"/>
    <row r="551" s="1" customFormat="1" ht="15.75" customHeight="1" x14ac:dyDescent="0.25"/>
    <row r="552" s="1" customFormat="1" ht="15.75" customHeight="1" x14ac:dyDescent="0.25"/>
    <row r="553" s="1" customFormat="1" ht="15.75" customHeight="1" x14ac:dyDescent="0.25"/>
    <row r="554" s="1" customFormat="1" ht="15.75" customHeight="1" x14ac:dyDescent="0.25"/>
    <row r="555" s="1" customFormat="1" ht="15.75" customHeight="1" x14ac:dyDescent="0.25"/>
    <row r="556" s="1" customFormat="1" ht="15.75" customHeight="1" x14ac:dyDescent="0.25"/>
    <row r="557" s="1" customFormat="1" ht="15.75" customHeight="1" x14ac:dyDescent="0.25"/>
    <row r="558" s="1" customFormat="1" ht="15.75" customHeight="1" x14ac:dyDescent="0.25"/>
    <row r="559" s="1" customFormat="1" ht="15.75" customHeight="1" x14ac:dyDescent="0.25"/>
    <row r="560" s="1" customFormat="1" ht="15.75" customHeight="1" x14ac:dyDescent="0.25"/>
    <row r="561" s="1" customFormat="1" ht="15.75" customHeight="1" x14ac:dyDescent="0.25"/>
    <row r="562" s="1" customFormat="1" ht="15.75" customHeight="1" x14ac:dyDescent="0.25"/>
    <row r="563" s="1" customFormat="1" ht="15.75" customHeight="1" x14ac:dyDescent="0.25"/>
    <row r="564" s="1" customFormat="1" ht="15.75" customHeight="1" x14ac:dyDescent="0.25"/>
    <row r="565" s="1" customFormat="1" ht="15.75" customHeight="1" x14ac:dyDescent="0.25"/>
    <row r="566" s="1" customFormat="1" ht="15.75" customHeight="1" x14ac:dyDescent="0.25"/>
    <row r="567" s="1" customFormat="1" ht="15.75" customHeight="1" x14ac:dyDescent="0.25"/>
    <row r="568" s="1" customFormat="1" ht="15.75" customHeight="1" x14ac:dyDescent="0.25"/>
    <row r="569" s="1" customFormat="1" ht="15.75" customHeight="1" x14ac:dyDescent="0.25"/>
    <row r="570" s="1" customFormat="1" ht="15.75" customHeight="1" x14ac:dyDescent="0.25"/>
    <row r="571" s="1" customFormat="1" ht="15.75" customHeight="1" x14ac:dyDescent="0.25"/>
    <row r="572" s="1" customFormat="1" ht="15.75" customHeight="1" x14ac:dyDescent="0.25"/>
    <row r="573" s="1" customFormat="1" ht="15.75" customHeight="1" x14ac:dyDescent="0.25"/>
    <row r="574" s="1" customFormat="1" ht="15.75" customHeight="1" x14ac:dyDescent="0.25"/>
    <row r="575" s="1" customFormat="1" ht="15.75" customHeight="1" x14ac:dyDescent="0.25"/>
    <row r="576" s="1" customFormat="1" ht="15.75" customHeight="1" x14ac:dyDescent="0.25"/>
    <row r="577" s="1" customFormat="1" ht="15.75" customHeight="1" x14ac:dyDescent="0.25"/>
    <row r="578" s="1" customFormat="1" ht="15.75" customHeight="1" x14ac:dyDescent="0.25"/>
    <row r="579" s="1" customFormat="1" ht="15.75" customHeight="1" x14ac:dyDescent="0.25"/>
    <row r="580" s="1" customFormat="1" ht="15.75" customHeight="1" x14ac:dyDescent="0.25"/>
    <row r="581" s="1" customFormat="1" ht="15.75" customHeight="1" x14ac:dyDescent="0.25"/>
    <row r="582" s="1" customFormat="1" ht="15.75" customHeight="1" x14ac:dyDescent="0.25"/>
    <row r="583" s="1" customFormat="1" ht="15.75" customHeight="1" x14ac:dyDescent="0.25"/>
    <row r="584" s="1" customFormat="1" ht="15.75" customHeight="1" x14ac:dyDescent="0.25"/>
    <row r="585" s="1" customFormat="1" ht="15.75" customHeight="1" x14ac:dyDescent="0.25"/>
    <row r="586" s="1" customFormat="1" ht="15.75" customHeight="1" x14ac:dyDescent="0.25"/>
    <row r="587" s="1" customFormat="1" ht="15.75" customHeight="1" x14ac:dyDescent="0.25"/>
    <row r="588" s="1" customFormat="1" ht="15.75" customHeight="1" x14ac:dyDescent="0.25"/>
    <row r="589" s="1" customFormat="1" ht="15.75" customHeight="1" x14ac:dyDescent="0.25"/>
    <row r="590" s="1" customFormat="1" ht="15.75" customHeight="1" x14ac:dyDescent="0.25"/>
    <row r="591" s="1" customFormat="1" ht="15.75" customHeight="1" x14ac:dyDescent="0.25"/>
    <row r="592" s="1" customFormat="1" ht="15.75" customHeight="1" x14ac:dyDescent="0.25"/>
    <row r="593" s="1" customFormat="1" ht="15.75" customHeight="1" x14ac:dyDescent="0.25"/>
    <row r="594" s="1" customFormat="1" ht="15.75" customHeight="1" x14ac:dyDescent="0.25"/>
    <row r="595" s="1" customFormat="1" ht="15.75" customHeight="1" x14ac:dyDescent="0.25"/>
    <row r="596" s="1" customFormat="1" ht="15.75" customHeight="1" x14ac:dyDescent="0.25"/>
    <row r="597" s="1" customFormat="1" ht="15.75" customHeight="1" x14ac:dyDescent="0.25"/>
    <row r="598" s="1" customFormat="1" ht="15.75" customHeight="1" x14ac:dyDescent="0.25"/>
    <row r="599" s="1" customFormat="1" ht="15.75" customHeight="1" x14ac:dyDescent="0.25"/>
    <row r="600" s="1" customFormat="1" ht="15.75" customHeight="1" x14ac:dyDescent="0.25"/>
    <row r="601" s="1" customFormat="1" ht="15.75" customHeight="1" x14ac:dyDescent="0.25"/>
    <row r="602" s="1" customFormat="1" ht="15.75" customHeight="1" x14ac:dyDescent="0.25"/>
    <row r="603" s="1" customFormat="1" ht="15.75" customHeight="1" x14ac:dyDescent="0.25"/>
    <row r="604" s="1" customFormat="1" ht="15.75" customHeight="1" x14ac:dyDescent="0.25"/>
    <row r="605" s="1" customFormat="1" ht="15.75" customHeight="1" x14ac:dyDescent="0.25"/>
    <row r="606" s="1" customFormat="1" ht="15.75" customHeight="1" x14ac:dyDescent="0.25"/>
    <row r="607" s="1" customFormat="1" ht="15.75" customHeight="1" x14ac:dyDescent="0.25"/>
    <row r="608" s="1" customFormat="1" ht="15.75" customHeight="1" x14ac:dyDescent="0.25"/>
    <row r="609" s="1" customFormat="1" ht="15.75" customHeight="1" x14ac:dyDescent="0.25"/>
    <row r="610" s="1" customFormat="1" ht="15.75" customHeight="1" x14ac:dyDescent="0.25"/>
    <row r="611" s="1" customFormat="1" ht="15.75" customHeight="1" x14ac:dyDescent="0.25"/>
    <row r="612" s="1" customFormat="1" ht="15.75" customHeight="1" x14ac:dyDescent="0.25"/>
    <row r="613" s="1" customFormat="1" ht="15.75" customHeight="1" x14ac:dyDescent="0.25"/>
    <row r="614" s="1" customFormat="1" ht="15.75" customHeight="1" x14ac:dyDescent="0.25"/>
    <row r="615" s="1" customFormat="1" ht="15.75" customHeight="1" x14ac:dyDescent="0.25"/>
    <row r="616" s="1" customFormat="1" ht="15.75" customHeight="1" x14ac:dyDescent="0.25"/>
    <row r="617" s="1" customFormat="1" ht="15.75" customHeight="1" x14ac:dyDescent="0.25"/>
    <row r="618" s="1" customFormat="1" ht="15.75" customHeight="1" x14ac:dyDescent="0.25"/>
    <row r="619" s="1" customFormat="1" ht="15.75" customHeight="1" x14ac:dyDescent="0.25"/>
    <row r="620" s="1" customFormat="1" ht="15.75" customHeight="1" x14ac:dyDescent="0.25"/>
    <row r="621" s="1" customFormat="1" ht="15.75" customHeight="1" x14ac:dyDescent="0.25"/>
    <row r="622" s="1" customFormat="1" ht="15.75" customHeight="1" x14ac:dyDescent="0.25"/>
    <row r="623" s="1" customFormat="1" ht="15.75" customHeight="1" x14ac:dyDescent="0.25"/>
    <row r="624" s="1" customFormat="1" ht="15.75" customHeight="1" x14ac:dyDescent="0.25"/>
    <row r="625" s="1" customFormat="1" ht="15.75" customHeight="1" x14ac:dyDescent="0.25"/>
    <row r="626" s="1" customFormat="1" ht="15.75" customHeight="1" x14ac:dyDescent="0.25"/>
    <row r="627" s="1" customFormat="1" ht="15.75" customHeight="1" x14ac:dyDescent="0.25"/>
    <row r="628" s="1" customFormat="1" ht="15.75" customHeight="1" x14ac:dyDescent="0.25"/>
    <row r="629" s="1" customFormat="1" ht="15.75" customHeight="1" x14ac:dyDescent="0.25"/>
    <row r="630" s="1" customFormat="1" ht="15.75" customHeight="1" x14ac:dyDescent="0.25"/>
    <row r="631" s="1" customFormat="1" ht="15.75" customHeight="1" x14ac:dyDescent="0.25"/>
    <row r="632" s="1" customFormat="1" ht="15.75" customHeight="1" x14ac:dyDescent="0.25"/>
    <row r="633" s="1" customFormat="1" ht="15.75" customHeight="1" x14ac:dyDescent="0.25"/>
    <row r="634" s="1" customFormat="1" ht="15.75" customHeight="1" x14ac:dyDescent="0.25"/>
    <row r="635" s="1" customFormat="1" ht="15.75" customHeight="1" x14ac:dyDescent="0.25"/>
    <row r="636" s="1" customFormat="1" ht="15.75" customHeight="1" x14ac:dyDescent="0.25"/>
    <row r="637" s="1" customFormat="1" ht="15.75" customHeight="1" x14ac:dyDescent="0.25"/>
    <row r="638" s="1" customFormat="1" ht="15.75" customHeight="1" x14ac:dyDescent="0.25"/>
    <row r="639" s="1" customFormat="1" ht="15.75" customHeight="1" x14ac:dyDescent="0.25"/>
    <row r="640" s="1" customFormat="1" ht="15.75" customHeight="1" x14ac:dyDescent="0.25"/>
    <row r="641" s="1" customFormat="1" ht="15.75" customHeight="1" x14ac:dyDescent="0.25"/>
    <row r="642" s="1" customFormat="1" ht="15.75" customHeight="1" x14ac:dyDescent="0.25"/>
    <row r="643" s="1" customFormat="1" ht="15.75" customHeight="1" x14ac:dyDescent="0.25"/>
    <row r="644" s="1" customFormat="1" ht="15.75" customHeight="1" x14ac:dyDescent="0.25"/>
    <row r="645" s="1" customFormat="1" ht="15.75" customHeight="1" x14ac:dyDescent="0.25"/>
    <row r="646" s="1" customFormat="1" ht="15.75" customHeight="1" x14ac:dyDescent="0.25"/>
    <row r="647" s="1" customFormat="1" ht="15.75" customHeight="1" x14ac:dyDescent="0.25"/>
    <row r="648" s="1" customFormat="1" ht="15.75" customHeight="1" x14ac:dyDescent="0.25"/>
    <row r="649" s="1" customFormat="1" ht="15.75" customHeight="1" x14ac:dyDescent="0.25"/>
    <row r="650" s="1" customFormat="1" ht="15.75" customHeight="1" x14ac:dyDescent="0.25"/>
    <row r="651" s="1" customFormat="1" ht="15.75" customHeight="1" x14ac:dyDescent="0.25"/>
    <row r="652" s="1" customFormat="1" ht="15.75" customHeight="1" x14ac:dyDescent="0.25"/>
    <row r="653" s="1" customFormat="1" ht="15.75" customHeight="1" x14ac:dyDescent="0.25"/>
    <row r="654" s="1" customFormat="1" ht="15.75" customHeight="1" x14ac:dyDescent="0.25"/>
    <row r="655" s="1" customFormat="1" ht="15.75" customHeight="1" x14ac:dyDescent="0.25"/>
    <row r="656" s="1" customFormat="1" ht="15.75" customHeight="1" x14ac:dyDescent="0.25"/>
    <row r="657" s="1" customFormat="1" ht="15.75" customHeight="1" x14ac:dyDescent="0.25"/>
    <row r="658" s="1" customFormat="1" ht="15.75" customHeight="1" x14ac:dyDescent="0.25"/>
    <row r="659" s="1" customFormat="1" ht="15.75" customHeight="1" x14ac:dyDescent="0.25"/>
    <row r="660" s="1" customFormat="1" ht="15.75" customHeight="1" x14ac:dyDescent="0.25"/>
    <row r="661" s="1" customFormat="1" ht="15.75" customHeight="1" x14ac:dyDescent="0.25"/>
    <row r="662" s="1" customFormat="1" ht="15.75" customHeight="1" x14ac:dyDescent="0.25"/>
    <row r="663" s="1" customFormat="1" ht="15.75" customHeight="1" x14ac:dyDescent="0.25"/>
    <row r="664" s="1" customFormat="1" ht="15.75" customHeight="1" x14ac:dyDescent="0.25"/>
    <row r="665" s="1" customFormat="1" ht="15.75" customHeight="1" x14ac:dyDescent="0.25"/>
    <row r="666" s="1" customFormat="1" ht="15.75" customHeight="1" x14ac:dyDescent="0.25"/>
    <row r="667" s="1" customFormat="1" ht="15.75" customHeight="1" x14ac:dyDescent="0.25"/>
    <row r="668" s="1" customFormat="1" ht="15.75" customHeight="1" x14ac:dyDescent="0.25"/>
    <row r="669" s="1" customFormat="1" ht="15.75" customHeight="1" x14ac:dyDescent="0.25"/>
    <row r="670" s="1" customFormat="1" ht="15.75" customHeight="1" x14ac:dyDescent="0.25"/>
    <row r="671" s="1" customFormat="1" ht="15.75" customHeight="1" x14ac:dyDescent="0.25"/>
    <row r="672" s="1" customFormat="1" ht="15.75" customHeight="1" x14ac:dyDescent="0.25"/>
    <row r="673" s="1" customFormat="1" ht="15.75" customHeight="1" x14ac:dyDescent="0.25"/>
    <row r="674" s="1" customFormat="1" ht="15.75" customHeight="1" x14ac:dyDescent="0.25"/>
    <row r="675" s="1" customFormat="1" ht="15.75" customHeight="1" x14ac:dyDescent="0.25"/>
    <row r="676" s="1" customFormat="1" ht="15.75" customHeight="1" x14ac:dyDescent="0.25"/>
    <row r="677" s="1" customFormat="1" ht="15.75" customHeight="1" x14ac:dyDescent="0.25"/>
    <row r="678" s="1" customFormat="1" ht="15.75" customHeight="1" x14ac:dyDescent="0.25"/>
    <row r="679" s="1" customFormat="1" ht="15.75" customHeight="1" x14ac:dyDescent="0.25"/>
    <row r="680" s="1" customFormat="1" ht="15.75" customHeight="1" x14ac:dyDescent="0.25"/>
    <row r="681" s="1" customFormat="1" ht="15.75" customHeight="1" x14ac:dyDescent="0.25"/>
    <row r="682" s="1" customFormat="1" ht="15.75" customHeight="1" x14ac:dyDescent="0.25"/>
    <row r="683" s="1" customFormat="1" ht="15.75" customHeight="1" x14ac:dyDescent="0.25"/>
    <row r="684" s="1" customFormat="1" ht="15.75" customHeight="1" x14ac:dyDescent="0.25"/>
    <row r="685" s="1" customFormat="1" ht="15.75" customHeight="1" x14ac:dyDescent="0.25"/>
    <row r="686" s="1" customFormat="1" ht="15.75" customHeight="1" x14ac:dyDescent="0.25"/>
    <row r="687" s="1" customFormat="1" ht="15.75" customHeight="1" x14ac:dyDescent="0.25"/>
    <row r="688" s="1" customFormat="1" ht="15.75" customHeight="1" x14ac:dyDescent="0.25"/>
    <row r="689" s="1" customFormat="1" ht="15.75" customHeight="1" x14ac:dyDescent="0.25"/>
    <row r="690" s="1" customFormat="1" ht="15.75" customHeight="1" x14ac:dyDescent="0.25"/>
    <row r="691" s="1" customFormat="1" ht="15.75" customHeight="1" x14ac:dyDescent="0.25"/>
    <row r="692" s="1" customFormat="1" ht="15.75" customHeight="1" x14ac:dyDescent="0.25"/>
    <row r="693" s="1" customFormat="1" ht="15.75" customHeight="1" x14ac:dyDescent="0.25"/>
    <row r="694" s="1" customFormat="1" ht="15.75" customHeight="1" x14ac:dyDescent="0.25"/>
    <row r="695" s="1" customFormat="1" ht="15.75" customHeight="1" x14ac:dyDescent="0.25"/>
    <row r="696" s="1" customFormat="1" ht="15.75" customHeight="1" x14ac:dyDescent="0.25"/>
    <row r="697" s="1" customFormat="1" ht="15.75" customHeight="1" x14ac:dyDescent="0.25"/>
    <row r="698" s="1" customFormat="1" ht="15.75" customHeight="1" x14ac:dyDescent="0.25"/>
    <row r="699" s="1" customFormat="1" ht="15.75" customHeight="1" x14ac:dyDescent="0.25"/>
    <row r="700" s="1" customFormat="1" ht="15.75" customHeight="1" x14ac:dyDescent="0.25"/>
    <row r="701" s="1" customFormat="1" ht="15.75" customHeight="1" x14ac:dyDescent="0.25"/>
    <row r="702" s="1" customFormat="1" ht="15.75" customHeight="1" x14ac:dyDescent="0.25"/>
    <row r="703" s="1" customFormat="1" ht="15.75" customHeight="1" x14ac:dyDescent="0.25"/>
    <row r="704" s="1" customFormat="1" ht="15.75" customHeight="1" x14ac:dyDescent="0.25"/>
    <row r="705" s="1" customFormat="1" ht="15.75" customHeight="1" x14ac:dyDescent="0.25"/>
    <row r="706" s="1" customFormat="1" ht="15.75" customHeight="1" x14ac:dyDescent="0.25"/>
    <row r="707" s="1" customFormat="1" ht="15.75" customHeight="1" x14ac:dyDescent="0.25"/>
    <row r="708" s="1" customFormat="1" ht="15.75" customHeight="1" x14ac:dyDescent="0.25"/>
    <row r="709" s="1" customFormat="1" ht="15.75" customHeight="1" x14ac:dyDescent="0.25"/>
    <row r="710" s="1" customFormat="1" ht="15.75" customHeight="1" x14ac:dyDescent="0.25"/>
    <row r="711" s="1" customFormat="1" ht="15.75" customHeight="1" x14ac:dyDescent="0.25"/>
    <row r="712" s="1" customFormat="1" ht="15.75" customHeight="1" x14ac:dyDescent="0.25"/>
    <row r="713" s="1" customFormat="1" ht="15.75" customHeight="1" x14ac:dyDescent="0.25"/>
    <row r="714" s="1" customFormat="1" ht="15.75" customHeight="1" x14ac:dyDescent="0.25"/>
    <row r="715" s="1" customFormat="1" ht="15.75" customHeight="1" x14ac:dyDescent="0.25"/>
    <row r="716" s="1" customFormat="1" ht="15.75" customHeight="1" x14ac:dyDescent="0.25"/>
    <row r="717" s="1" customFormat="1" ht="15.75" customHeight="1" x14ac:dyDescent="0.25"/>
    <row r="718" s="1" customFormat="1" ht="15.75" customHeight="1" x14ac:dyDescent="0.25"/>
    <row r="719" s="1" customFormat="1" ht="15.75" customHeight="1" x14ac:dyDescent="0.25"/>
    <row r="720" s="1" customFormat="1" ht="15.75" customHeight="1" x14ac:dyDescent="0.25"/>
    <row r="721" s="1" customFormat="1" ht="15.75" customHeight="1" x14ac:dyDescent="0.25"/>
    <row r="722" s="1" customFormat="1" ht="15.75" customHeight="1" x14ac:dyDescent="0.25"/>
    <row r="723" s="1" customFormat="1" ht="15.75" customHeight="1" x14ac:dyDescent="0.25"/>
    <row r="724" s="1" customFormat="1" ht="15.75" customHeight="1" x14ac:dyDescent="0.25"/>
    <row r="725" s="1" customFormat="1" ht="15.75" customHeight="1" x14ac:dyDescent="0.25"/>
    <row r="726" s="1" customFormat="1" ht="15.75" customHeight="1" x14ac:dyDescent="0.25"/>
    <row r="727" s="1" customFormat="1" ht="15.75" customHeight="1" x14ac:dyDescent="0.25"/>
    <row r="728" s="1" customFormat="1" ht="15.75" customHeight="1" x14ac:dyDescent="0.25"/>
    <row r="729" s="1" customFormat="1" ht="15.75" customHeight="1" x14ac:dyDescent="0.25"/>
    <row r="730" s="1" customFormat="1" ht="15.75" customHeight="1" x14ac:dyDescent="0.25"/>
    <row r="731" s="1" customFormat="1" ht="15.75" customHeight="1" x14ac:dyDescent="0.25"/>
    <row r="732" s="1" customFormat="1" ht="15.75" customHeight="1" x14ac:dyDescent="0.25"/>
    <row r="733" s="1" customFormat="1" ht="15.75" customHeight="1" x14ac:dyDescent="0.25"/>
    <row r="734" s="1" customFormat="1" ht="15.75" customHeight="1" x14ac:dyDescent="0.25"/>
    <row r="735" s="1" customFormat="1" ht="15.75" customHeight="1" x14ac:dyDescent="0.25"/>
    <row r="736" s="1" customFormat="1" ht="15.75" customHeight="1" x14ac:dyDescent="0.25"/>
    <row r="737" s="1" customFormat="1" ht="15.75" customHeight="1" x14ac:dyDescent="0.25"/>
    <row r="738" s="1" customFormat="1" ht="15.75" customHeight="1" x14ac:dyDescent="0.25"/>
    <row r="739" s="1" customFormat="1" ht="15.75" customHeight="1" x14ac:dyDescent="0.25"/>
    <row r="740" s="1" customFormat="1" ht="15.75" customHeight="1" x14ac:dyDescent="0.25"/>
    <row r="741" s="1" customFormat="1" ht="15.75" customHeight="1" x14ac:dyDescent="0.25"/>
    <row r="742" s="1" customFormat="1" ht="15.75" customHeight="1" x14ac:dyDescent="0.25"/>
    <row r="743" s="1" customFormat="1" ht="15.75" customHeight="1" x14ac:dyDescent="0.25"/>
    <row r="744" s="1" customFormat="1" ht="15.75" customHeight="1" x14ac:dyDescent="0.25"/>
    <row r="745" s="1" customFormat="1" ht="15.75" customHeight="1" x14ac:dyDescent="0.25"/>
    <row r="746" s="1" customFormat="1" ht="15.75" customHeight="1" x14ac:dyDescent="0.25"/>
    <row r="747" s="1" customFormat="1" ht="15.75" customHeight="1" x14ac:dyDescent="0.25"/>
    <row r="748" s="1" customFormat="1" ht="15.75" customHeight="1" x14ac:dyDescent="0.25"/>
    <row r="749" s="1" customFormat="1" ht="15.75" customHeight="1" x14ac:dyDescent="0.25"/>
    <row r="750" s="1" customFormat="1" ht="15.75" customHeight="1" x14ac:dyDescent="0.25"/>
    <row r="751" s="1" customFormat="1" ht="15.75" customHeight="1" x14ac:dyDescent="0.25"/>
    <row r="752" s="1" customFormat="1" ht="15.75" customHeight="1" x14ac:dyDescent="0.25"/>
    <row r="753" s="1" customFormat="1" ht="15.75" customHeight="1" x14ac:dyDescent="0.25"/>
    <row r="754" s="1" customFormat="1" ht="15.75" customHeight="1" x14ac:dyDescent="0.25"/>
    <row r="755" s="1" customFormat="1" ht="15.75" customHeight="1" x14ac:dyDescent="0.25"/>
    <row r="756" s="1" customFormat="1" ht="15.75" customHeight="1" x14ac:dyDescent="0.25"/>
    <row r="757" s="1" customFormat="1" ht="15.75" customHeight="1" x14ac:dyDescent="0.25"/>
    <row r="758" s="1" customFormat="1" ht="15.75" customHeight="1" x14ac:dyDescent="0.25"/>
    <row r="759" s="1" customFormat="1" ht="15.75" customHeight="1" x14ac:dyDescent="0.25"/>
    <row r="760" s="1" customFormat="1" ht="15.75" customHeight="1" x14ac:dyDescent="0.25"/>
    <row r="761" s="1" customFormat="1" ht="15.75" customHeight="1" x14ac:dyDescent="0.25"/>
    <row r="762" s="1" customFormat="1" ht="15.75" customHeight="1" x14ac:dyDescent="0.25"/>
    <row r="763" s="1" customFormat="1" ht="15.75" customHeight="1" x14ac:dyDescent="0.25"/>
    <row r="764" s="1" customFormat="1" ht="15.75" customHeight="1" x14ac:dyDescent="0.25"/>
    <row r="765" s="1" customFormat="1" ht="15.75" customHeight="1" x14ac:dyDescent="0.25"/>
    <row r="766" s="1" customFormat="1" ht="15.75" customHeight="1" x14ac:dyDescent="0.25"/>
    <row r="767" s="1" customFormat="1" ht="15.75" customHeight="1" x14ac:dyDescent="0.25"/>
    <row r="768" s="1" customFormat="1" ht="15.75" customHeight="1" x14ac:dyDescent="0.25"/>
    <row r="769" s="1" customFormat="1" ht="15.75" customHeight="1" x14ac:dyDescent="0.25"/>
    <row r="770" s="1" customFormat="1" ht="15.75" customHeight="1" x14ac:dyDescent="0.25"/>
    <row r="771" s="1" customFormat="1" ht="15.75" customHeight="1" x14ac:dyDescent="0.25"/>
    <row r="772" s="1" customFormat="1" ht="15.75" customHeight="1" x14ac:dyDescent="0.25"/>
    <row r="773" s="1" customFormat="1" ht="15.75" customHeight="1" x14ac:dyDescent="0.25"/>
    <row r="774" s="1" customFormat="1" ht="15.75" customHeight="1" x14ac:dyDescent="0.25"/>
    <row r="775" s="1" customFormat="1" ht="15.75" customHeight="1" x14ac:dyDescent="0.25"/>
    <row r="776" s="1" customFormat="1" ht="15.75" customHeight="1" x14ac:dyDescent="0.25"/>
    <row r="777" s="1" customFormat="1" ht="15.75" customHeight="1" x14ac:dyDescent="0.25"/>
    <row r="778" s="1" customFormat="1" ht="15.75" customHeight="1" x14ac:dyDescent="0.25"/>
    <row r="779" s="1" customFormat="1" ht="15.75" customHeight="1" x14ac:dyDescent="0.25"/>
    <row r="780" s="1" customFormat="1" ht="15.75" customHeight="1" x14ac:dyDescent="0.25"/>
    <row r="781" s="1" customFormat="1" ht="15.75" customHeight="1" x14ac:dyDescent="0.25"/>
    <row r="782" s="1" customFormat="1" ht="15.75" customHeight="1" x14ac:dyDescent="0.25"/>
    <row r="783" s="1" customFormat="1" ht="15.75" customHeight="1" x14ac:dyDescent="0.25"/>
    <row r="784" s="1" customFormat="1" ht="15.75" customHeight="1" x14ac:dyDescent="0.25"/>
    <row r="785" s="1" customFormat="1" ht="15.75" customHeight="1" x14ac:dyDescent="0.25"/>
    <row r="786" s="1" customFormat="1" ht="15.75" customHeight="1" x14ac:dyDescent="0.25"/>
    <row r="787" s="1" customFormat="1" ht="15.75" customHeight="1" x14ac:dyDescent="0.25"/>
    <row r="788" s="1" customFormat="1" ht="15.75" customHeight="1" x14ac:dyDescent="0.25"/>
    <row r="789" s="1" customFormat="1" ht="15.75" customHeight="1" x14ac:dyDescent="0.25"/>
    <row r="790" s="1" customFormat="1" ht="15.75" customHeight="1" x14ac:dyDescent="0.25"/>
    <row r="791" s="1" customFormat="1" ht="15.75" customHeight="1" x14ac:dyDescent="0.25"/>
    <row r="792" s="1" customFormat="1" ht="15.75" customHeight="1" x14ac:dyDescent="0.25"/>
    <row r="793" s="1" customFormat="1" ht="15.75" customHeight="1" x14ac:dyDescent="0.25"/>
    <row r="794" s="1" customFormat="1" ht="15.75" customHeight="1" x14ac:dyDescent="0.25"/>
    <row r="795" s="1" customFormat="1" ht="15.75" customHeight="1" x14ac:dyDescent="0.25"/>
    <row r="796" s="1" customFormat="1" ht="15.75" customHeight="1" x14ac:dyDescent="0.25"/>
    <row r="797" s="1" customFormat="1" ht="15.75" customHeight="1" x14ac:dyDescent="0.25"/>
    <row r="798" s="1" customFormat="1" ht="15.75" customHeight="1" x14ac:dyDescent="0.25"/>
    <row r="799" s="1" customFormat="1" ht="15.75" customHeight="1" x14ac:dyDescent="0.25"/>
    <row r="800" s="1" customFormat="1" ht="15.75" customHeight="1" x14ac:dyDescent="0.25"/>
    <row r="801" s="1" customFormat="1" ht="15.75" customHeight="1" x14ac:dyDescent="0.25"/>
    <row r="802" s="1" customFormat="1" ht="15.75" customHeight="1" x14ac:dyDescent="0.25"/>
    <row r="803" s="1" customFormat="1" ht="15.75" customHeight="1" x14ac:dyDescent="0.25"/>
    <row r="804" s="1" customFormat="1" ht="15.75" customHeight="1" x14ac:dyDescent="0.25"/>
    <row r="805" s="1" customFormat="1" ht="15.75" customHeight="1" x14ac:dyDescent="0.25"/>
    <row r="806" s="1" customFormat="1" ht="15.75" customHeight="1" x14ac:dyDescent="0.25"/>
    <row r="807" s="1" customFormat="1" ht="15.75" customHeight="1" x14ac:dyDescent="0.25"/>
    <row r="808" s="1" customFormat="1" ht="15.75" customHeight="1" x14ac:dyDescent="0.25"/>
    <row r="809" s="1" customFormat="1" ht="15.75" customHeight="1" x14ac:dyDescent="0.25"/>
    <row r="810" s="1" customFormat="1" ht="15.75" customHeight="1" x14ac:dyDescent="0.25"/>
    <row r="811" s="1" customFormat="1" ht="15.75" customHeight="1" x14ac:dyDescent="0.25"/>
    <row r="812" s="1" customFormat="1" ht="15.75" customHeight="1" x14ac:dyDescent="0.25"/>
    <row r="813" s="1" customFormat="1" ht="15.75" customHeight="1" x14ac:dyDescent="0.25"/>
    <row r="814" s="1" customFormat="1" ht="15.75" customHeight="1" x14ac:dyDescent="0.25"/>
    <row r="815" s="1" customFormat="1" ht="15.75" customHeight="1" x14ac:dyDescent="0.25"/>
    <row r="816" s="1" customFormat="1" ht="15.75" customHeight="1" x14ac:dyDescent="0.25"/>
    <row r="817" s="1" customFormat="1" ht="15.75" customHeight="1" x14ac:dyDescent="0.25"/>
    <row r="818" s="1" customFormat="1" ht="15.75" customHeight="1" x14ac:dyDescent="0.25"/>
    <row r="819" s="1" customFormat="1" ht="15.75" customHeight="1" x14ac:dyDescent="0.25"/>
    <row r="820" s="1" customFormat="1" ht="15.75" customHeight="1" x14ac:dyDescent="0.25"/>
    <row r="821" s="1" customFormat="1" ht="15.75" customHeight="1" x14ac:dyDescent="0.25"/>
    <row r="822" s="1" customFormat="1" ht="15.75" customHeight="1" x14ac:dyDescent="0.25"/>
    <row r="823" s="1" customFormat="1" ht="15.75" customHeight="1" x14ac:dyDescent="0.25"/>
    <row r="824" s="1" customFormat="1" ht="15.75" customHeight="1" x14ac:dyDescent="0.25"/>
    <row r="825" s="1" customFormat="1" ht="15.75" customHeight="1" x14ac:dyDescent="0.25"/>
    <row r="826" s="1" customFormat="1" ht="15.75" customHeight="1" x14ac:dyDescent="0.25"/>
    <row r="827" s="1" customFormat="1" ht="15.75" customHeight="1" x14ac:dyDescent="0.25"/>
    <row r="828" s="1" customFormat="1" ht="15.75" customHeight="1" x14ac:dyDescent="0.25"/>
    <row r="829" s="1" customFormat="1" ht="15.75" customHeight="1" x14ac:dyDescent="0.25"/>
    <row r="830" s="1" customFormat="1" ht="15.75" customHeight="1" x14ac:dyDescent="0.25"/>
    <row r="831" s="1" customFormat="1" ht="15.75" customHeight="1" x14ac:dyDescent="0.25"/>
    <row r="832" s="1" customFormat="1" ht="15.75" customHeight="1" x14ac:dyDescent="0.25"/>
    <row r="833" s="1" customFormat="1" ht="15.75" customHeight="1" x14ac:dyDescent="0.25"/>
    <row r="834" s="1" customFormat="1" ht="15.75" customHeight="1" x14ac:dyDescent="0.25"/>
    <row r="835" s="1" customFormat="1" ht="15.75" customHeight="1" x14ac:dyDescent="0.25"/>
    <row r="836" s="1" customFormat="1" ht="15.75" customHeight="1" x14ac:dyDescent="0.25"/>
    <row r="837" s="1" customFormat="1" ht="15.75" customHeight="1" x14ac:dyDescent="0.25"/>
    <row r="838" s="1" customFormat="1" ht="15.75" customHeight="1" x14ac:dyDescent="0.25"/>
    <row r="839" s="1" customFormat="1" ht="15.75" customHeight="1" x14ac:dyDescent="0.25"/>
    <row r="840" s="1" customFormat="1" ht="15.75" customHeight="1" x14ac:dyDescent="0.25"/>
    <row r="841" s="1" customFormat="1" ht="15.75" customHeight="1" x14ac:dyDescent="0.25"/>
    <row r="842" s="1" customFormat="1" ht="15.75" customHeight="1" x14ac:dyDescent="0.25"/>
    <row r="843" s="1" customFormat="1" ht="15.75" customHeight="1" x14ac:dyDescent="0.25"/>
    <row r="844" s="1" customFormat="1" ht="15.75" customHeight="1" x14ac:dyDescent="0.25"/>
    <row r="845" s="1" customFormat="1" ht="15.75" customHeight="1" x14ac:dyDescent="0.25"/>
    <row r="846" s="1" customFormat="1" ht="15.75" customHeight="1" x14ac:dyDescent="0.25"/>
    <row r="847" s="1" customFormat="1" ht="15.75" customHeight="1" x14ac:dyDescent="0.25"/>
    <row r="848" s="1" customFormat="1" ht="15.75" customHeight="1" x14ac:dyDescent="0.25"/>
    <row r="849" s="1" customFormat="1" ht="15.75" customHeight="1" x14ac:dyDescent="0.25"/>
    <row r="850" s="1" customFormat="1" ht="15.75" customHeight="1" x14ac:dyDescent="0.25"/>
    <row r="851" s="1" customFormat="1" ht="15.75" customHeight="1" x14ac:dyDescent="0.25"/>
    <row r="852" s="1" customFormat="1" ht="15.75" customHeight="1" x14ac:dyDescent="0.25"/>
    <row r="853" s="1" customFormat="1" ht="15.75" customHeight="1" x14ac:dyDescent="0.25"/>
    <row r="854" s="1" customFormat="1" ht="15.75" customHeight="1" x14ac:dyDescent="0.25"/>
    <row r="855" s="1" customFormat="1" ht="15.75" customHeight="1" x14ac:dyDescent="0.25"/>
    <row r="856" s="1" customFormat="1" ht="15.75" customHeight="1" x14ac:dyDescent="0.25"/>
    <row r="857" s="1" customFormat="1" ht="15.75" customHeight="1" x14ac:dyDescent="0.25"/>
    <row r="858" s="1" customFormat="1" ht="15.75" customHeight="1" x14ac:dyDescent="0.25"/>
    <row r="859" s="1" customFormat="1" ht="15.75" customHeight="1" x14ac:dyDescent="0.25"/>
    <row r="860" s="1" customFormat="1" ht="15.75" customHeight="1" x14ac:dyDescent="0.25"/>
    <row r="861" s="1" customFormat="1" ht="15.75" customHeight="1" x14ac:dyDescent="0.25"/>
    <row r="862" s="1" customFormat="1" ht="15.75" customHeight="1" x14ac:dyDescent="0.25"/>
    <row r="863" s="1" customFormat="1" ht="15.75" customHeight="1" x14ac:dyDescent="0.25"/>
    <row r="864" s="1" customFormat="1" ht="15.75" customHeight="1" x14ac:dyDescent="0.25"/>
    <row r="865" s="1" customFormat="1" ht="15.75" customHeight="1" x14ac:dyDescent="0.25"/>
    <row r="866" s="1" customFormat="1" ht="15.75" customHeight="1" x14ac:dyDescent="0.25"/>
    <row r="867" s="1" customFormat="1" ht="15.75" customHeight="1" x14ac:dyDescent="0.25"/>
    <row r="868" s="1" customFormat="1" ht="15.75" customHeight="1" x14ac:dyDescent="0.25"/>
    <row r="869" s="1" customFormat="1" ht="15.75" customHeight="1" x14ac:dyDescent="0.25"/>
    <row r="870" s="1" customFormat="1" ht="15.75" customHeight="1" x14ac:dyDescent="0.25"/>
    <row r="871" s="1" customFormat="1" ht="15.75" customHeight="1" x14ac:dyDescent="0.25"/>
    <row r="872" s="1" customFormat="1" ht="15.75" customHeight="1" x14ac:dyDescent="0.25"/>
    <row r="873" s="1" customFormat="1" ht="15.75" customHeight="1" x14ac:dyDescent="0.25"/>
    <row r="874" s="1" customFormat="1" ht="15.75" customHeight="1" x14ac:dyDescent="0.25"/>
    <row r="875" s="1" customFormat="1" ht="15.75" customHeight="1" x14ac:dyDescent="0.25"/>
    <row r="876" s="1" customFormat="1" ht="15.75" customHeight="1" x14ac:dyDescent="0.25"/>
    <row r="877" s="1" customFormat="1" ht="15.75" customHeight="1" x14ac:dyDescent="0.25"/>
    <row r="878" s="1" customFormat="1" ht="15.75" customHeight="1" x14ac:dyDescent="0.25"/>
    <row r="879" s="1" customFormat="1" ht="15.75" customHeight="1" x14ac:dyDescent="0.25"/>
    <row r="880" s="1" customFormat="1" ht="15.75" customHeight="1" x14ac:dyDescent="0.25"/>
    <row r="881" s="1" customFormat="1" ht="15.75" customHeight="1" x14ac:dyDescent="0.25"/>
    <row r="882" s="1" customFormat="1" ht="15.75" customHeight="1" x14ac:dyDescent="0.25"/>
    <row r="883" s="1" customFormat="1" ht="15.75" customHeight="1" x14ac:dyDescent="0.25"/>
    <row r="884" s="1" customFormat="1" ht="15.75" customHeight="1" x14ac:dyDescent="0.25"/>
    <row r="885" s="1" customFormat="1" ht="15.75" customHeight="1" x14ac:dyDescent="0.25"/>
    <row r="886" s="1" customFormat="1" ht="15.75" customHeight="1" x14ac:dyDescent="0.25"/>
    <row r="887" s="1" customFormat="1" ht="15.75" customHeight="1" x14ac:dyDescent="0.25"/>
    <row r="888" s="1" customFormat="1" ht="15.75" customHeight="1" x14ac:dyDescent="0.25"/>
    <row r="889" s="1" customFormat="1" ht="15.75" customHeight="1" x14ac:dyDescent="0.25"/>
    <row r="890" s="1" customFormat="1" ht="15.75" customHeight="1" x14ac:dyDescent="0.25"/>
    <row r="891" s="1" customFormat="1" ht="15.75" customHeight="1" x14ac:dyDescent="0.25"/>
    <row r="892" s="1" customFormat="1" ht="15.75" customHeight="1" x14ac:dyDescent="0.25"/>
    <row r="893" s="1" customFormat="1" ht="15.75" customHeight="1" x14ac:dyDescent="0.25"/>
    <row r="894" s="1" customFormat="1" ht="15.75" customHeight="1" x14ac:dyDescent="0.25"/>
    <row r="895" s="1" customFormat="1" ht="15.75" customHeight="1" x14ac:dyDescent="0.25"/>
    <row r="896" s="1" customFormat="1" ht="15.75" customHeight="1" x14ac:dyDescent="0.25"/>
    <row r="897" s="1" customFormat="1" ht="15.75" customHeight="1" x14ac:dyDescent="0.25"/>
    <row r="898" s="1" customFormat="1" ht="15.75" customHeight="1" x14ac:dyDescent="0.25"/>
    <row r="899" s="1" customFormat="1" ht="15.75" customHeight="1" x14ac:dyDescent="0.25"/>
    <row r="900" s="1" customFormat="1" ht="15.75" customHeight="1" x14ac:dyDescent="0.25"/>
    <row r="901" s="1" customFormat="1" ht="15.75" customHeight="1" x14ac:dyDescent="0.25"/>
    <row r="902" s="1" customFormat="1" ht="15.75" customHeight="1" x14ac:dyDescent="0.25"/>
    <row r="903" s="1" customFormat="1" ht="15.75" customHeight="1" x14ac:dyDescent="0.25"/>
    <row r="904" s="1" customFormat="1" ht="15.75" customHeight="1" x14ac:dyDescent="0.25"/>
    <row r="905" s="1" customFormat="1" ht="15.75" customHeight="1" x14ac:dyDescent="0.25"/>
    <row r="906" s="1" customFormat="1" ht="15.75" customHeight="1" x14ac:dyDescent="0.25"/>
    <row r="907" s="1" customFormat="1" ht="15.75" customHeight="1" x14ac:dyDescent="0.25"/>
    <row r="908" s="1" customFormat="1" ht="15.75" customHeight="1" x14ac:dyDescent="0.25"/>
    <row r="909" s="1" customFormat="1" ht="15.75" customHeight="1" x14ac:dyDescent="0.25"/>
    <row r="910" s="1" customFormat="1" ht="15.75" customHeight="1" x14ac:dyDescent="0.25"/>
    <row r="911" s="1" customFormat="1" ht="15.75" customHeight="1" x14ac:dyDescent="0.25"/>
    <row r="912" s="1" customFormat="1" ht="15.75" customHeight="1" x14ac:dyDescent="0.25"/>
    <row r="913" s="1" customFormat="1" ht="15.75" customHeight="1" x14ac:dyDescent="0.25"/>
    <row r="914" s="1" customFormat="1" ht="15.75" customHeight="1" x14ac:dyDescent="0.25"/>
    <row r="915" s="1" customFormat="1" ht="15.75" customHeight="1" x14ac:dyDescent="0.25"/>
    <row r="916" s="1" customFormat="1" ht="15.75" customHeight="1" x14ac:dyDescent="0.25"/>
    <row r="917" s="1" customFormat="1" ht="15.75" customHeight="1" x14ac:dyDescent="0.25"/>
    <row r="918" s="1" customFormat="1" ht="15.75" customHeight="1" x14ac:dyDescent="0.25"/>
    <row r="919" s="1" customFormat="1" ht="15.75" customHeight="1" x14ac:dyDescent="0.25"/>
    <row r="920" s="1" customFormat="1" ht="15.75" customHeight="1" x14ac:dyDescent="0.25"/>
    <row r="921" s="1" customFormat="1" ht="15.75" customHeight="1" x14ac:dyDescent="0.25"/>
    <row r="922" s="1" customFormat="1" ht="15.75" customHeight="1" x14ac:dyDescent="0.25"/>
    <row r="923" s="1" customFormat="1" ht="15.75" customHeight="1" x14ac:dyDescent="0.25"/>
    <row r="924" s="1" customFormat="1" ht="15.75" customHeight="1" x14ac:dyDescent="0.25"/>
    <row r="925" s="1" customFormat="1" ht="15.75" customHeight="1" x14ac:dyDescent="0.25"/>
    <row r="926" s="1" customFormat="1" ht="15.75" customHeight="1" x14ac:dyDescent="0.25"/>
    <row r="927" s="1" customFormat="1" ht="15.75" customHeight="1" x14ac:dyDescent="0.25"/>
    <row r="928" s="1" customFormat="1" ht="15.75" customHeight="1" x14ac:dyDescent="0.25"/>
    <row r="929" s="1" customFormat="1" ht="15.75" customHeight="1" x14ac:dyDescent="0.25"/>
    <row r="930" s="1" customFormat="1" ht="15.75" customHeight="1" x14ac:dyDescent="0.25"/>
    <row r="931" s="1" customFormat="1" ht="15.75" customHeight="1" x14ac:dyDescent="0.25"/>
    <row r="932" s="1" customFormat="1" ht="15.75" customHeight="1" x14ac:dyDescent="0.25"/>
    <row r="933" s="1" customFormat="1" ht="15.75" customHeight="1" x14ac:dyDescent="0.25"/>
    <row r="934" s="1" customFormat="1" ht="15.75" customHeight="1" x14ac:dyDescent="0.25"/>
    <row r="935" s="1" customFormat="1" ht="15.75" customHeight="1" x14ac:dyDescent="0.25"/>
    <row r="936" s="1" customFormat="1" ht="15.75" customHeight="1" x14ac:dyDescent="0.25"/>
    <row r="937" s="1" customFormat="1" ht="15.75" customHeight="1" x14ac:dyDescent="0.25"/>
    <row r="938" s="1" customFormat="1" ht="15.75" customHeight="1" x14ac:dyDescent="0.25"/>
    <row r="939" s="1" customFormat="1" ht="15.75" customHeight="1" x14ac:dyDescent="0.25"/>
    <row r="940" s="1" customFormat="1" ht="15.75" customHeight="1" x14ac:dyDescent="0.25"/>
    <row r="941" s="1" customFormat="1" ht="15.75" customHeight="1" x14ac:dyDescent="0.25"/>
    <row r="942" s="1" customFormat="1" ht="15.75" customHeight="1" x14ac:dyDescent="0.25"/>
    <row r="943" s="1" customFormat="1" ht="15.75" customHeight="1" x14ac:dyDescent="0.25"/>
    <row r="944" s="1" customFormat="1" ht="15.75" customHeight="1" x14ac:dyDescent="0.25"/>
    <row r="945" s="1" customFormat="1" ht="15.75" customHeight="1" x14ac:dyDescent="0.25"/>
    <row r="946" s="1" customFormat="1" ht="15.75" customHeight="1" x14ac:dyDescent="0.25"/>
    <row r="947" s="1" customFormat="1" ht="15.75" customHeight="1" x14ac:dyDescent="0.25"/>
    <row r="948" s="1" customFormat="1" ht="15.75" customHeight="1" x14ac:dyDescent="0.25"/>
    <row r="949" s="1" customFormat="1" ht="15.75" customHeight="1" x14ac:dyDescent="0.25"/>
    <row r="950" s="1" customFormat="1" ht="15.75" customHeight="1" x14ac:dyDescent="0.25"/>
    <row r="951" s="1" customFormat="1" ht="15.75" customHeight="1" x14ac:dyDescent="0.25"/>
    <row r="952" s="1" customFormat="1" ht="15.75" customHeight="1" x14ac:dyDescent="0.25"/>
    <row r="953" s="1" customFormat="1" ht="15.75" customHeight="1" x14ac:dyDescent="0.25"/>
    <row r="954" s="1" customFormat="1" ht="15.75" customHeight="1" x14ac:dyDescent="0.25"/>
    <row r="955" s="1" customFormat="1" ht="15.75" customHeight="1" x14ac:dyDescent="0.25"/>
    <row r="956" s="1" customFormat="1" ht="15.75" customHeight="1" x14ac:dyDescent="0.25"/>
    <row r="957" s="1" customFormat="1" ht="15.75" customHeight="1" x14ac:dyDescent="0.25"/>
    <row r="958" s="1" customFormat="1" ht="15.75" customHeight="1" x14ac:dyDescent="0.25"/>
    <row r="959" s="1" customFormat="1" ht="15.75" customHeight="1" x14ac:dyDescent="0.25"/>
    <row r="960" s="1" customFormat="1" ht="15.75" customHeight="1" x14ac:dyDescent="0.25"/>
    <row r="961" s="1" customFormat="1" ht="15.75" customHeight="1" x14ac:dyDescent="0.25"/>
    <row r="962" s="1" customFormat="1" ht="15.75" customHeight="1" x14ac:dyDescent="0.25"/>
    <row r="963" s="1" customFormat="1" ht="15.75" customHeight="1" x14ac:dyDescent="0.25"/>
    <row r="964" s="1" customFormat="1" ht="15.75" customHeight="1" x14ac:dyDescent="0.25"/>
    <row r="965" s="1" customFormat="1" ht="15.75" customHeight="1" x14ac:dyDescent="0.25"/>
    <row r="966" s="1" customFormat="1" ht="15.75" customHeight="1" x14ac:dyDescent="0.25"/>
    <row r="967" s="1" customFormat="1" ht="15.75" customHeight="1" x14ac:dyDescent="0.25"/>
    <row r="968" s="1" customFormat="1" ht="15.75" customHeight="1" x14ac:dyDescent="0.25"/>
    <row r="969" s="1" customFormat="1" ht="15.75" customHeight="1" x14ac:dyDescent="0.25"/>
    <row r="970" s="1" customFormat="1" ht="15.75" customHeight="1" x14ac:dyDescent="0.25"/>
    <row r="971" s="1" customFormat="1" ht="15.75" customHeight="1" x14ac:dyDescent="0.25"/>
    <row r="972" s="1" customFormat="1" ht="15.75" customHeight="1" x14ac:dyDescent="0.25"/>
    <row r="973" s="1" customFormat="1" ht="15.75" customHeight="1" x14ac:dyDescent="0.25"/>
    <row r="974" s="1" customFormat="1" ht="15.75" customHeight="1" x14ac:dyDescent="0.25"/>
    <row r="975" s="1" customFormat="1" ht="15.75" customHeight="1" x14ac:dyDescent="0.25"/>
    <row r="976" s="1" customFormat="1" ht="15.75" customHeight="1" x14ac:dyDescent="0.25"/>
    <row r="977" s="1" customFormat="1" ht="15.75" customHeight="1" x14ac:dyDescent="0.25"/>
    <row r="978" s="1" customFormat="1" ht="15.75" customHeight="1" x14ac:dyDescent="0.25"/>
    <row r="979" s="1" customFormat="1" ht="15.75" customHeight="1" x14ac:dyDescent="0.25"/>
    <row r="980" s="1" customFormat="1" ht="15.75" customHeight="1" x14ac:dyDescent="0.25"/>
    <row r="981" s="1" customFormat="1" ht="15.75" customHeight="1" x14ac:dyDescent="0.25"/>
    <row r="982" s="1" customFormat="1" ht="15.75" customHeight="1" x14ac:dyDescent="0.25"/>
    <row r="983" s="1" customFormat="1" ht="15.75" customHeight="1" x14ac:dyDescent="0.25"/>
    <row r="984" s="1" customFormat="1" ht="15.75" customHeight="1" x14ac:dyDescent="0.25"/>
    <row r="985" s="1" customFormat="1" ht="15.75" customHeight="1" x14ac:dyDescent="0.25"/>
    <row r="986" s="1" customFormat="1" ht="15.75" customHeight="1" x14ac:dyDescent="0.25"/>
    <row r="987" s="1" customFormat="1" ht="15.75" customHeight="1" x14ac:dyDescent="0.25"/>
    <row r="988" s="1" customFormat="1" ht="15.75" customHeight="1" x14ac:dyDescent="0.25"/>
    <row r="989" s="1" customFormat="1" ht="15.75" customHeight="1" x14ac:dyDescent="0.25"/>
    <row r="990" s="1" customFormat="1" ht="15.75" customHeight="1" x14ac:dyDescent="0.25"/>
    <row r="991" s="1" customFormat="1" ht="15.75" customHeight="1" x14ac:dyDescent="0.25"/>
    <row r="992" s="1" customFormat="1" ht="15.75" customHeight="1" x14ac:dyDescent="0.25"/>
    <row r="993" s="1" customFormat="1" ht="15.75" customHeight="1" x14ac:dyDescent="0.25"/>
    <row r="994" s="1" customFormat="1" ht="15.75" customHeight="1" x14ac:dyDescent="0.25"/>
    <row r="995" s="1" customFormat="1" ht="15.75" customHeight="1" x14ac:dyDescent="0.25"/>
    <row r="996" s="1" customFormat="1" ht="15.75" customHeight="1" x14ac:dyDescent="0.25"/>
    <row r="997" s="1" customFormat="1" ht="15.75" customHeight="1" x14ac:dyDescent="0.25"/>
    <row r="998" s="1" customFormat="1" ht="15.75" customHeight="1" x14ac:dyDescent="0.25"/>
    <row r="999" s="1" customFormat="1" ht="15.75" customHeight="1" x14ac:dyDescent="0.25"/>
    <row r="1000" s="1" customFormat="1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Welcome</vt:lpstr>
      <vt:lpstr>Income Statement</vt:lpstr>
      <vt:lpstr>Balance Sheet</vt:lpstr>
      <vt:lpstr>Statement of Cashflows</vt:lpstr>
      <vt:lpstr>Fixed 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Anmol Narang</cp:lastModifiedBy>
  <dcterms:created xsi:type="dcterms:W3CDTF">2022-02-07T12:02:58Z</dcterms:created>
  <dcterms:modified xsi:type="dcterms:W3CDTF">2024-05-23T20:13:16Z</dcterms:modified>
</cp:coreProperties>
</file>