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VisualStudio2022\Projects\BillingAPI\Billing\"/>
    </mc:Choice>
  </mc:AlternateContent>
  <xr:revisionPtr revIDLastSave="0" documentId="8_{7A1F4A5D-7F71-4EA1-AA10-96061DFAD699}" xr6:coauthVersionLast="47" xr6:coauthVersionMax="47" xr10:uidLastSave="{00000000-0000-0000-0000-000000000000}"/>
  <bookViews>
    <workbookView xWindow="-108" yWindow="-108" windowWidth="23256" windowHeight="12456" activeTab="2" xr2:uid="{E043D21C-7C46-41D8-BE7E-AEBDF36C9493}"/>
  </bookViews>
  <sheets>
    <sheet name="Single" sheetId="3" r:id="rId1"/>
    <sheet name="Multiple" sheetId="4" r:id="rId2"/>
    <sheet name="InvoiceOne" sheetId="1" r:id="rId3"/>
    <sheet name="InvoiceTwo" sheetId="2" r:id="rId4"/>
    <sheet name="Report" sheetId="5" r:id="rId5"/>
  </sheets>
  <definedNames>
    <definedName name="_xlnm.Print_Area" localSheetId="2">InvoiceOne!$A$1:$L$63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K4" i="1"/>
  <c r="J7" i="1"/>
  <c r="J8" i="1"/>
  <c r="A12" i="1"/>
  <c r="J12" i="1"/>
  <c r="A13" i="1"/>
  <c r="A14" i="1"/>
  <c r="A15" i="1"/>
  <c r="J15" i="1"/>
  <c r="A16" i="1"/>
  <c r="J16" i="1"/>
  <c r="A21" i="1"/>
  <c r="B21" i="1"/>
  <c r="G21" i="1"/>
  <c r="H21" i="1"/>
  <c r="I21" i="1"/>
  <c r="J21" i="1"/>
  <c r="L21" i="1"/>
  <c r="L40" i="1"/>
  <c r="L42" i="1" s="1"/>
  <c r="I42" i="1"/>
  <c r="I43" i="1"/>
  <c r="H46" i="1"/>
  <c r="A48" i="1"/>
  <c r="G51" i="1"/>
  <c r="G52" i="1" s="1"/>
  <c r="H51" i="1"/>
  <c r="J51" i="1"/>
  <c r="A55" i="1"/>
  <c r="K21" i="2"/>
  <c r="M21" i="2" s="1"/>
  <c r="K22" i="2"/>
  <c r="N22" i="2" s="1"/>
  <c r="M22" i="2"/>
  <c r="K23" i="2"/>
  <c r="M23" i="2" s="1"/>
  <c r="K24" i="2"/>
  <c r="M24" i="2"/>
  <c r="N24" i="2" s="1"/>
  <c r="K25" i="2"/>
  <c r="M25" i="2" s="1"/>
  <c r="N25" i="2" s="1"/>
  <c r="K26" i="2"/>
  <c r="N26" i="2" s="1"/>
  <c r="M26" i="2"/>
  <c r="K27" i="2"/>
  <c r="M27" i="2" s="1"/>
  <c r="K28" i="2"/>
  <c r="M28" i="2"/>
  <c r="N28" i="2" s="1"/>
  <c r="K29" i="2"/>
  <c r="M29" i="2" s="1"/>
  <c r="N29" i="2" s="1"/>
  <c r="K30" i="2"/>
  <c r="N30" i="2" s="1"/>
  <c r="M30" i="2"/>
  <c r="K31" i="2"/>
  <c r="M31" i="2" s="1"/>
  <c r="K32" i="2"/>
  <c r="M32" i="2"/>
  <c r="N32" i="2" s="1"/>
  <c r="K33" i="2"/>
  <c r="M33" i="2" s="1"/>
  <c r="N33" i="2" s="1"/>
  <c r="K34" i="2"/>
  <c r="N34" i="2" s="1"/>
  <c r="M34" i="2"/>
  <c r="K41" i="2"/>
  <c r="I51" i="1" l="1"/>
  <c r="L43" i="1"/>
  <c r="N21" i="2"/>
  <c r="M41" i="2"/>
  <c r="G47" i="2"/>
  <c r="I47" i="2" s="1"/>
  <c r="N31" i="2"/>
  <c r="N27" i="2"/>
  <c r="N23" i="2"/>
  <c r="I52" i="1" l="1"/>
  <c r="N41" i="2"/>
  <c r="L46" i="1"/>
  <c r="K51" i="1"/>
  <c r="K52" i="1" s="1"/>
  <c r="K47" i="2"/>
  <c r="N47" i="2" s="1"/>
  <c r="G46" i="2"/>
  <c r="I46" i="2" l="1"/>
  <c r="K46" i="2"/>
  <c r="K49" i="2" s="1"/>
  <c r="G49" i="2"/>
  <c r="L51" i="1"/>
  <c r="L52" i="1" s="1"/>
  <c r="I49" i="2" l="1"/>
  <c r="N46" i="2"/>
  <c r="N49" i="2" s="1"/>
</calcChain>
</file>

<file path=xl/sharedStrings.xml><?xml version="1.0" encoding="utf-8"?>
<sst xmlns="http://schemas.openxmlformats.org/spreadsheetml/2006/main" count="271" uniqueCount="186">
  <si>
    <t>RefNo</t>
  </si>
  <si>
    <t>InvoiceNo</t>
  </si>
  <si>
    <t>InvoiceDate</t>
  </si>
  <si>
    <t>BillType</t>
  </si>
  <si>
    <t>OrderNo</t>
  </si>
  <si>
    <t>OrderDate</t>
  </si>
  <si>
    <t>TermsPayment</t>
  </si>
  <si>
    <t>CustomerName</t>
  </si>
  <si>
    <t>AddressOne</t>
  </si>
  <si>
    <t>AddressTwo</t>
  </si>
  <si>
    <t>AddressThree</t>
  </si>
  <si>
    <t>AddressFour</t>
  </si>
  <si>
    <t>CustomerGSTNo</t>
  </si>
  <si>
    <t>GSTState</t>
  </si>
  <si>
    <t>ItemNo</t>
  </si>
  <si>
    <t>Description</t>
  </si>
  <si>
    <t>Hsn</t>
  </si>
  <si>
    <t>Quantity</t>
  </si>
  <si>
    <t>Rate</t>
  </si>
  <si>
    <t>Per</t>
  </si>
  <si>
    <t>GSTPC</t>
  </si>
  <si>
    <t>RupeesOne</t>
  </si>
  <si>
    <t>RupeesTwo</t>
  </si>
  <si>
    <t>1STOP/100/25-26</t>
  </si>
  <si>
    <t>ORIGINAL</t>
  </si>
  <si>
    <t>2PO5-P90024</t>
  </si>
  <si>
    <t xml:space="preserve"> 30 days from the delivery</t>
  </si>
  <si>
    <t>M/S BHARATH FIH LIMITED</t>
  </si>
  <si>
    <t>(Formerly Known as Rising Star Mobile India Private Limited)</t>
  </si>
  <si>
    <t>Survey No. 288,289/2,297,531,532,533/1,534, NOKIA Telecom SEZ,</t>
  </si>
  <si>
    <t>Phase III, SIPCOT Industrial Estate, Sriperumbudur, Kanchipuram</t>
  </si>
  <si>
    <t>Tamil Nadu - 602105.</t>
  </si>
  <si>
    <t>33AAHCR2906G1ZM</t>
  </si>
  <si>
    <t>Tamilnadu</t>
  </si>
  <si>
    <t>2101005 - 0390001 Sink wrap/NA/500 width  23 width</t>
  </si>
  <si>
    <t>KGS</t>
  </si>
  <si>
    <t>Rupees Fourty Two Thousand Four Hundred and Thirty Eight only</t>
  </si>
  <si>
    <t>Rupees Six Thousand Four Hundred and Seventy Three and Paise Fifty Two only</t>
  </si>
  <si>
    <t>1STOP/100/25-27</t>
  </si>
  <si>
    <t>string</t>
  </si>
  <si>
    <t>1STOP/100/25-28</t>
  </si>
  <si>
    <t>PER</t>
  </si>
  <si>
    <t>123456</t>
  </si>
  <si>
    <t>20 Days</t>
  </si>
  <si>
    <t>Pori</t>
  </si>
  <si>
    <t>Chennai Peru</t>
  </si>
  <si>
    <t>Tambaram</t>
  </si>
  <si>
    <t>Mannivakkam</t>
  </si>
  <si>
    <t>Chennai 48</t>
  </si>
  <si>
    <t>ASDF6789098UI</t>
  </si>
  <si>
    <t>AP</t>
  </si>
  <si>
    <t>12we3</t>
  </si>
  <si>
    <t>258963</t>
  </si>
  <si>
    <t>PIECE</t>
  </si>
  <si>
    <t>1STOP/100/25-29</t>
  </si>
  <si>
    <t>DUPLICATE</t>
  </si>
  <si>
    <t>ORD1258789</t>
  </si>
  <si>
    <t>1 week</t>
  </si>
  <si>
    <t>Zodiac Services</t>
  </si>
  <si>
    <t>Perungalathur</t>
  </si>
  <si>
    <t>Sathyamurthy Street</t>
  </si>
  <si>
    <t>Thangaraj Nagar</t>
  </si>
  <si>
    <t>Chennai 63</t>
  </si>
  <si>
    <t>GSTN546456456</t>
  </si>
  <si>
    <t>Karnataka</t>
  </si>
  <si>
    <t>123454321</t>
  </si>
  <si>
    <t>Bearings</t>
  </si>
  <si>
    <t>2036547</t>
  </si>
  <si>
    <t>PKT</t>
  </si>
  <si>
    <t>Two Lakhs Rupees</t>
  </si>
  <si>
    <t>Including GST</t>
  </si>
  <si>
    <t>1STOP/100/25-30</t>
  </si>
  <si>
    <t>PERMANENT</t>
  </si>
  <si>
    <t>ORD555888</t>
  </si>
  <si>
    <t>1 month prompt</t>
  </si>
  <si>
    <t>Naina Raja</t>
  </si>
  <si>
    <t>Karakkudi amman koil street</t>
  </si>
  <si>
    <t>Sethiyathoppu</t>
  </si>
  <si>
    <t>Desigar Nagar Ind estate</t>
  </si>
  <si>
    <t>Erode District</t>
  </si>
  <si>
    <t>GST0123654456</t>
  </si>
  <si>
    <t>Item00123</t>
  </si>
  <si>
    <t>Short boxes</t>
  </si>
  <si>
    <t>24578965</t>
  </si>
  <si>
    <t>Piece</t>
  </si>
  <si>
    <t>Eight thousand</t>
  </si>
  <si>
    <t>Eight thousand eight hundred</t>
  </si>
  <si>
    <t>Multiple</t>
  </si>
  <si>
    <t>TAX INVOICE</t>
  </si>
  <si>
    <t>INVOICE NO</t>
  </si>
  <si>
    <t>DATE</t>
  </si>
  <si>
    <t>1 STOP MULTIPLE SOLUTIONS</t>
  </si>
  <si>
    <t>No.32, Periyamaniyakara Street</t>
  </si>
  <si>
    <t>Saroja Flats, 2nd floor,</t>
  </si>
  <si>
    <t>ORIGINAL / DUPLICATE / TRIPLICATE</t>
  </si>
  <si>
    <t>Chengalpattu - 603001</t>
  </si>
  <si>
    <t xml:space="preserve">YOUR ORDER NO : </t>
  </si>
  <si>
    <t>GSTIN NO: 33AEWPV2477G1ZU</t>
  </si>
  <si>
    <t xml:space="preserve">YOUR ORDER DATE:  </t>
  </si>
  <si>
    <t>Phone: 9840635758</t>
  </si>
  <si>
    <t>TERMS OF DELIVERY : FOR</t>
  </si>
  <si>
    <t>Customer  Name &amp; Address</t>
  </si>
  <si>
    <t xml:space="preserve">TERMS OF PAYMENT : </t>
  </si>
  <si>
    <t>CUSTOMER GSTIN NO:</t>
  </si>
  <si>
    <t>STATE NAME:</t>
  </si>
  <si>
    <t>SL. NO</t>
  </si>
  <si>
    <t xml:space="preserve">                                               DESCRIPTION OF GOODS</t>
  </si>
  <si>
    <t>HSN/SAC</t>
  </si>
  <si>
    <t>QUANTITY</t>
  </si>
  <si>
    <t>RATE</t>
  </si>
  <si>
    <t xml:space="preserve">                 AMOUNT</t>
  </si>
  <si>
    <t xml:space="preserve"> </t>
  </si>
  <si>
    <t xml:space="preserve"> CGST OUTPUT </t>
  </si>
  <si>
    <t>%</t>
  </si>
  <si>
    <t xml:space="preserve"> SGST OUTPUT </t>
  </si>
  <si>
    <t>Round</t>
  </si>
  <si>
    <t>Total</t>
  </si>
  <si>
    <t>Amount Chargeable  ( in words )</t>
  </si>
  <si>
    <t xml:space="preserve">                 HSN / SAC</t>
  </si>
  <si>
    <t>Taxable Value</t>
  </si>
  <si>
    <t>CGST</t>
  </si>
  <si>
    <t>SGST</t>
  </si>
  <si>
    <t>Total Tax Amount</t>
  </si>
  <si>
    <t>Rate %</t>
  </si>
  <si>
    <t>Amount</t>
  </si>
  <si>
    <t>As Above</t>
  </si>
  <si>
    <t xml:space="preserve">   Total</t>
  </si>
  <si>
    <t>Tax Amount  ( In Words ):</t>
  </si>
  <si>
    <t>BANK ACCOUNT DETAILS</t>
  </si>
  <si>
    <t>Beneficiary - Name</t>
  </si>
  <si>
    <t>:</t>
  </si>
  <si>
    <t>1 Stop Multiple Solutions</t>
  </si>
  <si>
    <t>Beneficiary-Acc-No</t>
  </si>
  <si>
    <t>10450500005870</t>
  </si>
  <si>
    <t>IFSC Code</t>
  </si>
  <si>
    <t>BARB0CHINGL</t>
  </si>
  <si>
    <t>Declaration :</t>
  </si>
  <si>
    <t>For  1 STOP MULTIPLE SOLUTIONS</t>
  </si>
  <si>
    <t>We declare that this invoice shows the actual price of the goods</t>
  </si>
  <si>
    <t>described and that all particulars are true and correct.</t>
  </si>
  <si>
    <t>Authorised Signatory</t>
  </si>
  <si>
    <t>1STOP/087/25-26</t>
  </si>
  <si>
    <r>
      <rPr>
        <sz val="11"/>
        <color theme="1"/>
        <rFont val="Aptos Narrow"/>
        <family val="2"/>
        <scheme val="minor"/>
      </rPr>
      <t xml:space="preserve">YOUR ORDER NO : Through Mail By   :  </t>
    </r>
    <r>
      <rPr>
        <b/>
        <sz val="11"/>
        <color theme="1"/>
        <rFont val="Aptos Narrow"/>
        <family val="2"/>
        <scheme val="minor"/>
      </rPr>
      <t>MR S NAVEEN</t>
    </r>
  </si>
  <si>
    <t>DC No. 013 dated 16-09-2025</t>
  </si>
  <si>
    <t>YOUR ORDER DATE: 11-09-2025</t>
  </si>
  <si>
    <t>Phone: 9840635758/ 9944688301</t>
  </si>
  <si>
    <t>Delivery Address :</t>
  </si>
  <si>
    <t>M/S NUVAMA WEALTH AND INVESTMENT LIMITED</t>
  </si>
  <si>
    <t>No. 10 &amp; 12, 3rd Floor, The Oval Building,</t>
  </si>
  <si>
    <t xml:space="preserve">IndiQube Wave, Ground floor, South Indian Film Chamber, </t>
  </si>
  <si>
    <t>Venkatnarayana Road, T. Nagar, Chennai - 600017.</t>
  </si>
  <si>
    <t>606, Anna Salai, Thousand Lights West, Compound, Chennai,</t>
  </si>
  <si>
    <t>TAMILNADU</t>
  </si>
  <si>
    <t>Tamil Nadu 600006</t>
  </si>
  <si>
    <t>Dir:+91 (22) 46053168 Ext.44068 / +91 89398 13497</t>
  </si>
  <si>
    <t>TERMS OF PAYMENT : 1 WEEK - 15 DAYS FROM THE DATE OF DELIVERY</t>
  </si>
  <si>
    <t>CUSTOMER GSTIN NO:  - 33AABCE9421H1ZV</t>
  </si>
  <si>
    <t>STATE NAME : TAMIL NADU</t>
  </si>
  <si>
    <t>QTY</t>
  </si>
  <si>
    <t>GST</t>
  </si>
  <si>
    <t>Total Amount</t>
  </si>
  <si>
    <t>INR</t>
  </si>
  <si>
    <t>Amt</t>
  </si>
  <si>
    <t xml:space="preserve"> ( IN INR )</t>
  </si>
  <si>
    <t>CELLO FINE GRIP PEN BLUE</t>
  </si>
  <si>
    <t>NOS</t>
  </si>
  <si>
    <t>CELLO FINE GRIP PEN BLACK</t>
  </si>
  <si>
    <t>MONTEX PEN BLUE</t>
  </si>
  <si>
    <t>CORRECTION PEN</t>
  </si>
  <si>
    <t>BINDER CLIP 32 MM</t>
  </si>
  <si>
    <t>AA DURA CELL BATTERY</t>
  </si>
  <si>
    <t>AAA DURA CELL BATTERY</t>
  </si>
  <si>
    <t>ITC NOTE BOOK LONG192PG</t>
  </si>
  <si>
    <t>POST IT PAD - 3" X 3 "</t>
  </si>
  <si>
    <t>SCRIBLING PAD NO.4 MARSHAL</t>
  </si>
  <si>
    <t>CELLO TAPE 2 "</t>
  </si>
  <si>
    <t>BROWN TAPE 2"</t>
  </si>
  <si>
    <t>A4 JK COPIER PAPER -75 GSM</t>
  </si>
  <si>
    <t>RIM</t>
  </si>
  <si>
    <t>PLASTIC BOX-10’’X15’’X3.5’’</t>
  </si>
  <si>
    <t>ROUND</t>
  </si>
  <si>
    <t>Rupees Eleven Thousand Four Hundred and Seventy Seven only</t>
  </si>
  <si>
    <t>AS ABOVE</t>
  </si>
  <si>
    <r>
      <rPr>
        <b/>
        <u/>
        <sz val="12"/>
        <color theme="1"/>
        <rFont val="Arial"/>
        <family val="2"/>
      </rPr>
      <t>Tax Amount (In Words):</t>
    </r>
    <r>
      <rPr>
        <b/>
        <u/>
        <sz val="12"/>
        <color theme="1"/>
        <rFont val="Arial"/>
        <family val="2"/>
      </rPr>
      <t xml:space="preserve">  Rupees One Thousand Five Hundred and Fourty Four and Paise Seventy Six only</t>
    </r>
  </si>
  <si>
    <t xml:space="preserve">   For  1 STOP MULTIPLE SOLUTIONS</t>
  </si>
  <si>
    <t>PAGE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</si>
</sst>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b/>
      <sz val="14"/>
      <color rgb="FF0000CC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CC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b/>
      <u/>
      <sz val="11.5"/>
      <color theme="1"/>
      <name val="Aptos Narrow"/>
      <family val="2"/>
      <scheme val="minor"/>
    </font>
    <font>
      <b/>
      <sz val="12.5"/>
      <color theme="1"/>
      <name val="Aptos Narrow"/>
      <family val="2"/>
      <scheme val="minor"/>
    </font>
    <font>
      <b/>
      <u/>
      <sz val="12"/>
      <color theme="8" tint="-0.499984740745262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3"/>
      <color rgb="FF0000CC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33CC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color rgb="FF0000CC"/>
      <name val="Aptos Narrow"/>
      <family val="2"/>
      <scheme val="minor"/>
    </font>
    <font>
      <b/>
      <u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theme="1"/>
      <name val="Arial"/>
      <family val="2"/>
    </font>
    <font>
      <b/>
      <sz val="11"/>
      <color rgb="FF002060"/>
      <name val="Arial"/>
      <family val="2"/>
    </font>
    <font>
      <b/>
      <u/>
      <sz val="20"/>
      <color theme="1"/>
      <name val="Arial Rounded MT Bold"/>
      <family val="2"/>
    </font>
    <font>
      <b/>
      <sz val="22"/>
      <color theme="1"/>
      <name val="Arial Rounded MT Bold"/>
      <family val="2"/>
    </font>
    <font>
      <sz val="22"/>
      <color theme="1"/>
      <name val="Arial Rounded MT Bold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0E2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FFFF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32" fillId="0" borderId="28" xfId="0" applyFont="1" applyBorder="1" applyAlignment="1">
      <alignment horizontal="center"/>
    </xf>
    <xf numFmtId="0" fontId="32" fillId="0" borderId="62" xfId="0" applyFont="1" applyBorder="1" applyAlignment="1">
      <alignment horizontal="center"/>
    </xf>
    <xf numFmtId="0" fontId="24" fillId="0" borderId="50" xfId="0" applyFont="1" applyBorder="1" applyAlignment="1">
      <alignment horizontal="center" vertical="center"/>
    </xf>
    <xf numFmtId="0" fontId="24" fillId="8" borderId="48" xfId="0" applyFont="1" applyFill="1" applyBorder="1" applyAlignment="1">
      <alignment horizontal="center" vertical="center" wrapText="1"/>
    </xf>
    <xf numFmtId="0" fontId="24" fillId="8" borderId="61" xfId="0" applyFont="1" applyFill="1" applyBorder="1" applyAlignment="1">
      <alignment horizontal="center" vertical="center" wrapText="1"/>
    </xf>
    <xf numFmtId="0" fontId="24" fillId="8" borderId="51" xfId="0" applyFont="1" applyFill="1" applyBorder="1" applyAlignment="1">
      <alignment horizontal="center"/>
    </xf>
    <xf numFmtId="0" fontId="24" fillId="8" borderId="52" xfId="0" applyFont="1" applyFill="1" applyBorder="1" applyAlignment="1">
      <alignment horizontal="center"/>
    </xf>
    <xf numFmtId="0" fontId="24" fillId="8" borderId="22" xfId="0" applyFont="1" applyFill="1" applyBorder="1" applyAlignment="1">
      <alignment horizontal="center" vertical="center" wrapText="1"/>
    </xf>
    <xf numFmtId="0" fontId="24" fillId="8" borderId="9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/>
    </xf>
    <xf numFmtId="0" fontId="24" fillId="8" borderId="16" xfId="0" applyFont="1" applyFill="1" applyBorder="1" applyAlignment="1">
      <alignment horizontal="center" vertical="center"/>
    </xf>
    <xf numFmtId="0" fontId="24" fillId="8" borderId="21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8" xfId="0" applyFont="1" applyFill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/>
    </xf>
    <xf numFmtId="14" fontId="6" fillId="0" borderId="15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14" fontId="6" fillId="0" borderId="18" xfId="0" applyNumberFormat="1" applyFont="1" applyBorder="1" applyAlignment="1">
      <alignment horizontal="left"/>
    </xf>
    <xf numFmtId="14" fontId="6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3" fillId="0" borderId="8" xfId="0" applyFont="1" applyBorder="1"/>
    <xf numFmtId="0" fontId="0" fillId="0" borderId="12" xfId="0" applyBorder="1"/>
    <xf numFmtId="0" fontId="0" fillId="0" borderId="13" xfId="0" applyBorder="1"/>
    <xf numFmtId="0" fontId="5" fillId="0" borderId="0" xfId="0" applyFont="1" applyAlignment="1">
      <alignment vertical="center"/>
    </xf>
    <xf numFmtId="0" fontId="2" fillId="0" borderId="0" xfId="0" applyFont="1"/>
    <xf numFmtId="0" fontId="0" fillId="0" borderId="14" xfId="0" applyBorder="1"/>
    <xf numFmtId="0" fontId="6" fillId="0" borderId="15" xfId="0" applyFont="1" applyBorder="1"/>
    <xf numFmtId="0" fontId="6" fillId="0" borderId="16" xfId="0" applyFont="1" applyBorder="1"/>
    <xf numFmtId="0" fontId="0" fillId="0" borderId="19" xfId="0" applyBorder="1"/>
    <xf numFmtId="0" fontId="7" fillId="0" borderId="0" xfId="0" applyFont="1"/>
    <xf numFmtId="0" fontId="0" fillId="0" borderId="20" xfId="0" applyBorder="1"/>
    <xf numFmtId="14" fontId="0" fillId="0" borderId="0" xfId="0" applyNumberFormat="1"/>
    <xf numFmtId="0" fontId="0" fillId="0" borderId="21" xfId="0" applyBorder="1"/>
    <xf numFmtId="0" fontId="0" fillId="0" borderId="16" xfId="0" applyBorder="1"/>
    <xf numFmtId="0" fontId="2" fillId="0" borderId="16" xfId="0" applyFont="1" applyBorder="1"/>
    <xf numFmtId="0" fontId="0" fillId="0" borderId="22" xfId="0" applyBorder="1"/>
    <xf numFmtId="0" fontId="0" fillId="0" borderId="15" xfId="0" applyBorder="1"/>
    <xf numFmtId="0" fontId="0" fillId="0" borderId="18" xfId="0" applyBorder="1"/>
    <xf numFmtId="0" fontId="0" fillId="0" borderId="10" xfId="0" applyBorder="1"/>
    <xf numFmtId="0" fontId="2" fillId="0" borderId="13" xfId="0" applyFont="1" applyBorder="1"/>
    <xf numFmtId="0" fontId="8" fillId="0" borderId="13" xfId="0" applyFont="1" applyBorder="1"/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9" fillId="0" borderId="0" xfId="0" applyFont="1"/>
    <xf numFmtId="0" fontId="0" fillId="0" borderId="29" xfId="0" applyBorder="1" applyAlignment="1">
      <alignment horizontal="center" vertical="center"/>
    </xf>
    <xf numFmtId="0" fontId="9" fillId="0" borderId="19" xfId="0" applyFont="1" applyBorder="1"/>
    <xf numFmtId="0" fontId="2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2" fillId="0" borderId="20" xfId="0" applyNumberFormat="1" applyFont="1" applyBorder="1" applyAlignment="1">
      <alignment horizontal="right" vertical="center"/>
    </xf>
    <xf numFmtId="0" fontId="10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6" fillId="0" borderId="31" xfId="0" applyNumberFormat="1" applyFont="1" applyBorder="1" applyAlignment="1">
      <alignment horizontal="right" vertical="center"/>
    </xf>
    <xf numFmtId="0" fontId="0" fillId="0" borderId="29" xfId="0" applyBorder="1"/>
    <xf numFmtId="0" fontId="0" fillId="0" borderId="30" xfId="0" applyBorder="1"/>
    <xf numFmtId="2" fontId="0" fillId="0" borderId="19" xfId="0" applyNumberFormat="1" applyBorder="1"/>
    <xf numFmtId="2" fontId="2" fillId="0" borderId="20" xfId="0" applyNumberFormat="1" applyFont="1" applyBorder="1"/>
    <xf numFmtId="2" fontId="0" fillId="0" borderId="20" xfId="0" applyNumberFormat="1" applyBorder="1"/>
    <xf numFmtId="0" fontId="0" fillId="0" borderId="32" xfId="0" applyBorder="1"/>
    <xf numFmtId="0" fontId="0" fillId="0" borderId="17" xfId="0" applyBorder="1"/>
    <xf numFmtId="0" fontId="2" fillId="0" borderId="17" xfId="0" applyFont="1" applyBorder="1" applyAlignment="1">
      <alignment horizontal="center" vertical="center"/>
    </xf>
    <xf numFmtId="2" fontId="5" fillId="0" borderId="18" xfId="0" applyNumberFormat="1" applyFont="1" applyBorder="1"/>
    <xf numFmtId="0" fontId="11" fillId="3" borderId="13" xfId="0" applyFont="1" applyFill="1" applyBorder="1"/>
    <xf numFmtId="0" fontId="2" fillId="3" borderId="0" xfId="0" applyFont="1" applyFill="1"/>
    <xf numFmtId="0" fontId="12" fillId="0" borderId="13" xfId="0" applyFont="1" applyBorder="1"/>
    <xf numFmtId="0" fontId="2" fillId="4" borderId="36" xfId="0" applyFont="1" applyFill="1" applyBorder="1"/>
    <xf numFmtId="0" fontId="2" fillId="4" borderId="44" xfId="0" applyFont="1" applyFill="1" applyBorder="1"/>
    <xf numFmtId="0" fontId="2" fillId="4" borderId="46" xfId="0" applyFont="1" applyFill="1" applyBorder="1" applyAlignment="1">
      <alignment horizontal="center"/>
    </xf>
    <xf numFmtId="2" fontId="0" fillId="0" borderId="17" xfId="0" applyNumberFormat="1" applyBorder="1"/>
    <xf numFmtId="2" fontId="0" fillId="0" borderId="48" xfId="0" applyNumberFormat="1" applyBorder="1"/>
    <xf numFmtId="0" fontId="2" fillId="0" borderId="22" xfId="0" applyFont="1" applyBorder="1"/>
    <xf numFmtId="2" fontId="2" fillId="0" borderId="5" xfId="0" applyNumberFormat="1" applyFont="1" applyBorder="1"/>
    <xf numFmtId="0" fontId="0" fillId="0" borderId="5" xfId="0" applyBorder="1"/>
    <xf numFmtId="2" fontId="2" fillId="0" borderId="6" xfId="0" applyNumberFormat="1" applyFont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31" xfId="0" applyBorder="1"/>
    <xf numFmtId="0" fontId="6" fillId="0" borderId="13" xfId="0" applyFont="1" applyBorder="1"/>
    <xf numFmtId="0" fontId="14" fillId="0" borderId="13" xfId="0" applyFont="1" applyBorder="1"/>
    <xf numFmtId="0" fontId="14" fillId="0" borderId="0" xfId="0" applyFont="1"/>
    <xf numFmtId="0" fontId="14" fillId="0" borderId="20" xfId="0" applyFont="1" applyBorder="1"/>
    <xf numFmtId="0" fontId="15" fillId="5" borderId="0" xfId="0" quotePrefix="1" applyFont="1" applyFill="1"/>
    <xf numFmtId="0" fontId="15" fillId="5" borderId="0" xfId="0" applyFont="1" applyFill="1"/>
    <xf numFmtId="0" fontId="14" fillId="0" borderId="41" xfId="0" applyFont="1" applyBorder="1"/>
    <xf numFmtId="0" fontId="14" fillId="0" borderId="42" xfId="0" applyFont="1" applyBorder="1"/>
    <xf numFmtId="0" fontId="14" fillId="0" borderId="54" xfId="0" applyFont="1" applyBorder="1"/>
    <xf numFmtId="0" fontId="9" fillId="0" borderId="13" xfId="0" applyFont="1" applyBorder="1"/>
    <xf numFmtId="0" fontId="5" fillId="0" borderId="8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6" fillId="0" borderId="42" xfId="0" applyFont="1" applyBorder="1"/>
    <xf numFmtId="0" fontId="2" fillId="0" borderId="54" xfId="0" applyFont="1" applyBorder="1"/>
    <xf numFmtId="0" fontId="3" fillId="0" borderId="9" xfId="0" applyFont="1" applyBorder="1"/>
    <xf numFmtId="0" fontId="3" fillId="0" borderId="5" xfId="0" applyFont="1" applyBorder="1"/>
    <xf numFmtId="0" fontId="16" fillId="0" borderId="22" xfId="0" applyFont="1" applyBorder="1"/>
    <xf numFmtId="0" fontId="2" fillId="0" borderId="18" xfId="0" applyFont="1" applyBorder="1"/>
    <xf numFmtId="0" fontId="17" fillId="0" borderId="0" xfId="0" applyFont="1"/>
    <xf numFmtId="0" fontId="9" fillId="0" borderId="7" xfId="0" applyFont="1" applyBorder="1"/>
    <xf numFmtId="0" fontId="9" fillId="0" borderId="10" xfId="0" applyFont="1" applyBorder="1"/>
    <xf numFmtId="0" fontId="5" fillId="0" borderId="13" xfId="0" applyFont="1" applyBorder="1" applyAlignment="1">
      <alignment vertical="center"/>
    </xf>
    <xf numFmtId="0" fontId="6" fillId="0" borderId="19" xfId="0" applyFont="1" applyBorder="1"/>
    <xf numFmtId="0" fontId="2" fillId="0" borderId="0" xfId="0" applyFont="1" applyAlignment="1">
      <alignment vertical="center"/>
    </xf>
    <xf numFmtId="0" fontId="18" fillId="0" borderId="19" xfId="0" applyFont="1" applyBorder="1"/>
    <xf numFmtId="0" fontId="2" fillId="6" borderId="5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6" xfId="0" applyFont="1" applyFill="1" applyBorder="1"/>
    <xf numFmtId="0" fontId="2" fillId="6" borderId="42" xfId="0" applyFont="1" applyFill="1" applyBorder="1"/>
    <xf numFmtId="0" fontId="2" fillId="6" borderId="43" xfId="0" applyFont="1" applyFill="1" applyBorder="1"/>
    <xf numFmtId="0" fontId="2" fillId="6" borderId="45" xfId="0" applyFont="1" applyFill="1" applyBorder="1"/>
    <xf numFmtId="0" fontId="2" fillId="6" borderId="45" xfId="0" applyFont="1" applyFill="1" applyBorder="1" applyAlignment="1">
      <alignment horizontal="center"/>
    </xf>
    <xf numFmtId="0" fontId="2" fillId="6" borderId="44" xfId="0" applyFont="1" applyFill="1" applyBorder="1"/>
    <xf numFmtId="0" fontId="2" fillId="6" borderId="44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19" fillId="0" borderId="57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55" xfId="0" applyBorder="1" applyAlignment="1">
      <alignment horizontal="center"/>
    </xf>
    <xf numFmtId="0" fontId="22" fillId="7" borderId="55" xfId="0" applyFont="1" applyFill="1" applyBorder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19" fillId="0" borderId="55" xfId="0" applyNumberFormat="1" applyFont="1" applyBorder="1" applyAlignment="1">
      <alignment horizontal="center" vertical="center"/>
    </xf>
    <xf numFmtId="2" fontId="21" fillId="0" borderId="19" xfId="0" applyNumberFormat="1" applyFont="1" applyBorder="1" applyAlignment="1">
      <alignment horizontal="right" vertical="center"/>
    </xf>
    <xf numFmtId="9" fontId="21" fillId="0" borderId="57" xfId="0" applyNumberFormat="1" applyFont="1" applyBorder="1"/>
    <xf numFmtId="2" fontId="21" fillId="0" borderId="0" xfId="0" applyNumberFormat="1" applyFont="1" applyAlignment="1">
      <alignment horizontal="right" vertical="center"/>
    </xf>
    <xf numFmtId="2" fontId="21" fillId="0" borderId="57" xfId="0" applyNumberFormat="1" applyFont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0" fillId="0" borderId="57" xfId="0" applyBorder="1" applyAlignment="1">
      <alignment horizontal="center"/>
    </xf>
    <xf numFmtId="0" fontId="22" fillId="7" borderId="57" xfId="0" applyFont="1" applyFill="1" applyBorder="1" applyAlignment="1">
      <alignment horizontal="center" vertical="center"/>
    </xf>
    <xf numFmtId="2" fontId="21" fillId="0" borderId="14" xfId="0" applyNumberFormat="1" applyFont="1" applyBorder="1" applyAlignment="1">
      <alignment horizontal="center"/>
    </xf>
    <xf numFmtId="2" fontId="19" fillId="0" borderId="57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0" fontId="0" fillId="0" borderId="57" xfId="0" quotePrefix="1" applyBorder="1" applyAlignment="1">
      <alignment horizontal="center"/>
    </xf>
    <xf numFmtId="0" fontId="21" fillId="0" borderId="57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1" fillId="0" borderId="56" xfId="0" applyFont="1" applyBorder="1" applyAlignment="1">
      <alignment horizontal="center" vertical="center"/>
    </xf>
    <xf numFmtId="2" fontId="21" fillId="0" borderId="0" xfId="0" applyNumberFormat="1" applyFont="1" applyAlignment="1">
      <alignment horizontal="right"/>
    </xf>
    <xf numFmtId="0" fontId="23" fillId="0" borderId="56" xfId="0" applyFont="1" applyBorder="1" applyAlignment="1">
      <alignment horizontal="center"/>
    </xf>
    <xf numFmtId="9" fontId="21" fillId="0" borderId="56" xfId="0" applyNumberFormat="1" applyFont="1" applyBorder="1"/>
    <xf numFmtId="2" fontId="21" fillId="0" borderId="56" xfId="0" applyNumberFormat="1" applyFont="1" applyBorder="1" applyAlignment="1">
      <alignment horizontal="right" vertical="center"/>
    </xf>
    <xf numFmtId="0" fontId="0" fillId="0" borderId="58" xfId="0" applyBorder="1" applyAlignment="1">
      <alignment horizontal="center"/>
    </xf>
    <xf numFmtId="0" fontId="21" fillId="0" borderId="34" xfId="0" applyFont="1" applyBorder="1"/>
    <xf numFmtId="0" fontId="24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2" fontId="21" fillId="0" borderId="36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center"/>
    </xf>
    <xf numFmtId="9" fontId="21" fillId="0" borderId="37" xfId="0" applyNumberFormat="1" applyFont="1" applyBorder="1"/>
    <xf numFmtId="2" fontId="25" fillId="0" borderId="35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right" vertical="center"/>
    </xf>
    <xf numFmtId="0" fontId="0" fillId="0" borderId="59" xfId="0" applyBorder="1"/>
    <xf numFmtId="0" fontId="21" fillId="0" borderId="42" xfId="0" applyFont="1" applyBorder="1"/>
    <xf numFmtId="0" fontId="24" fillId="0" borderId="42" xfId="0" applyFont="1" applyBorder="1"/>
    <xf numFmtId="0" fontId="21" fillId="0" borderId="43" xfId="0" applyFont="1" applyBorder="1"/>
    <xf numFmtId="0" fontId="21" fillId="0" borderId="45" xfId="0" applyFont="1" applyBorder="1"/>
    <xf numFmtId="0" fontId="24" fillId="0" borderId="45" xfId="0" applyFont="1" applyBorder="1" applyAlignment="1">
      <alignment horizontal="center" vertical="center"/>
    </xf>
    <xf numFmtId="0" fontId="21" fillId="0" borderId="44" xfId="0" applyFont="1" applyBorder="1"/>
    <xf numFmtId="2" fontId="24" fillId="0" borderId="60" xfId="0" applyNumberFormat="1" applyFont="1" applyBorder="1"/>
    <xf numFmtId="2" fontId="26" fillId="0" borderId="60" xfId="0" applyNumberFormat="1" applyFont="1" applyBorder="1"/>
    <xf numFmtId="0" fontId="27" fillId="6" borderId="21" xfId="0" applyFont="1" applyFill="1" applyBorder="1"/>
    <xf numFmtId="0" fontId="21" fillId="6" borderId="0" xfId="0" applyFont="1" applyFill="1"/>
    <xf numFmtId="0" fontId="21" fillId="0" borderId="20" xfId="0" applyFont="1" applyBorder="1"/>
    <xf numFmtId="0" fontId="26" fillId="0" borderId="13" xfId="0" applyFont="1" applyBorder="1"/>
    <xf numFmtId="0" fontId="24" fillId="0" borderId="0" xfId="0" applyFont="1"/>
    <xf numFmtId="0" fontId="24" fillId="8" borderId="11" xfId="0" applyFont="1" applyFill="1" applyBorder="1"/>
    <xf numFmtId="0" fontId="24" fillId="8" borderId="17" xfId="0" applyFont="1" applyFill="1" applyBorder="1"/>
    <xf numFmtId="0" fontId="24" fillId="8" borderId="5" xfId="0" applyFont="1" applyFill="1" applyBorder="1" applyAlignment="1">
      <alignment horizontal="center"/>
    </xf>
    <xf numFmtId="0" fontId="24" fillId="8" borderId="17" xfId="0" applyFont="1" applyFill="1" applyBorder="1" applyAlignment="1">
      <alignment horizontal="center"/>
    </xf>
    <xf numFmtId="0" fontId="24" fillId="8" borderId="15" xfId="0" applyFont="1" applyFill="1" applyBorder="1" applyAlignment="1">
      <alignment horizontal="center"/>
    </xf>
    <xf numFmtId="0" fontId="21" fillId="0" borderId="49" xfId="0" applyFont="1" applyBorder="1"/>
    <xf numFmtId="0" fontId="21" fillId="0" borderId="51" xfId="0" applyFont="1" applyBorder="1"/>
    <xf numFmtId="0" fontId="21" fillId="0" borderId="5" xfId="0" applyFont="1" applyBorder="1"/>
    <xf numFmtId="2" fontId="21" fillId="0" borderId="5" xfId="0" applyNumberFormat="1" applyFont="1" applyBorder="1" applyAlignment="1">
      <alignment horizontal="center"/>
    </xf>
    <xf numFmtId="10" fontId="21" fillId="0" borderId="5" xfId="0" applyNumberFormat="1" applyFont="1" applyBorder="1" applyAlignment="1">
      <alignment horizontal="center"/>
    </xf>
    <xf numFmtId="2" fontId="21" fillId="0" borderId="52" xfId="0" applyNumberFormat="1" applyFont="1" applyBorder="1" applyAlignment="1">
      <alignment horizontal="center"/>
    </xf>
    <xf numFmtId="2" fontId="21" fillId="0" borderId="6" xfId="0" applyNumberFormat="1" applyFont="1" applyBorder="1" applyAlignment="1">
      <alignment horizontal="center"/>
    </xf>
    <xf numFmtId="0" fontId="21" fillId="0" borderId="21" xfId="0" applyFont="1" applyBorder="1"/>
    <xf numFmtId="0" fontId="24" fillId="0" borderId="16" xfId="0" applyFont="1" applyBorder="1" applyAlignment="1">
      <alignment horizontal="center" vertical="center"/>
    </xf>
    <xf numFmtId="0" fontId="21" fillId="0" borderId="22" xfId="0" applyFont="1" applyBorder="1"/>
    <xf numFmtId="0" fontId="21" fillId="0" borderId="19" xfId="0" applyFont="1" applyBorder="1"/>
    <xf numFmtId="0" fontId="21" fillId="0" borderId="16" xfId="0" applyFont="1" applyBorder="1" applyAlignment="1">
      <alignment horizontal="center" vertical="center"/>
    </xf>
    <xf numFmtId="0" fontId="21" fillId="0" borderId="16" xfId="0" applyFont="1" applyBorder="1"/>
    <xf numFmtId="0" fontId="24" fillId="0" borderId="22" xfId="0" applyFont="1" applyBorder="1"/>
    <xf numFmtId="0" fontId="21" fillId="0" borderId="15" xfId="0" applyFont="1" applyBorder="1"/>
    <xf numFmtId="2" fontId="24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2" fontId="24" fillId="0" borderId="52" xfId="0" applyNumberFormat="1" applyFont="1" applyBorder="1" applyAlignment="1">
      <alignment horizontal="center"/>
    </xf>
    <xf numFmtId="2" fontId="24" fillId="0" borderId="6" xfId="0" applyNumberFormat="1" applyFont="1" applyBorder="1" applyAlignment="1">
      <alignment horizontal="center"/>
    </xf>
    <xf numFmtId="0" fontId="21" fillId="0" borderId="7" xfId="0" applyFont="1" applyBorder="1"/>
    <xf numFmtId="0" fontId="21" fillId="0" borderId="8" xfId="0" applyFont="1" applyBorder="1"/>
    <xf numFmtId="0" fontId="21" fillId="0" borderId="12" xfId="0" applyFont="1" applyBorder="1"/>
    <xf numFmtId="0" fontId="28" fillId="0" borderId="13" xfId="0" applyFont="1" applyBorder="1"/>
    <xf numFmtId="0" fontId="24" fillId="0" borderId="13" xfId="0" applyFont="1" applyBorder="1"/>
    <xf numFmtId="0" fontId="29" fillId="0" borderId="33" xfId="0" applyFont="1" applyBorder="1"/>
    <xf numFmtId="0" fontId="14" fillId="0" borderId="34" xfId="0" applyFont="1" applyBorder="1"/>
    <xf numFmtId="0" fontId="14" fillId="0" borderId="53" xfId="0" applyFont="1" applyBorder="1"/>
    <xf numFmtId="0" fontId="14" fillId="5" borderId="20" xfId="0" applyFont="1" applyFill="1" applyBorder="1"/>
    <xf numFmtId="0" fontId="21" fillId="0" borderId="13" xfId="0" applyFont="1" applyBorder="1"/>
    <xf numFmtId="0" fontId="30" fillId="0" borderId="13" xfId="0" applyFont="1" applyBorder="1"/>
    <xf numFmtId="0" fontId="30" fillId="0" borderId="0" xfId="0" applyFont="1"/>
    <xf numFmtId="0" fontId="21" fillId="0" borderId="10" xfId="0" applyFont="1" applyBorder="1"/>
    <xf numFmtId="0" fontId="24" fillId="0" borderId="8" xfId="0" applyFont="1" applyBorder="1" applyAlignment="1">
      <alignment horizontal="left"/>
    </xf>
    <xf numFmtId="0" fontId="31" fillId="0" borderId="8" xfId="0" applyFont="1" applyBorder="1" applyAlignment="1">
      <alignment horizontal="left"/>
    </xf>
    <xf numFmtId="0" fontId="26" fillId="0" borderId="8" xfId="0" applyFont="1" applyBorder="1"/>
    <xf numFmtId="0" fontId="24" fillId="0" borderId="8" xfId="0" applyFont="1" applyBorder="1"/>
    <xf numFmtId="0" fontId="24" fillId="0" borderId="12" xfId="0" applyFont="1" applyBorder="1"/>
    <xf numFmtId="0" fontId="21" fillId="0" borderId="41" xfId="0" applyFont="1" applyBorder="1"/>
    <xf numFmtId="0" fontId="33" fillId="0" borderId="42" xfId="0" applyFont="1" applyBorder="1"/>
    <xf numFmtId="0" fontId="24" fillId="0" borderId="54" xfId="0" applyFont="1" applyBorder="1"/>
    <xf numFmtId="14" fontId="2" fillId="0" borderId="0" xfId="0" applyNumberFormat="1" applyFont="1"/>
    <xf numFmtId="0" fontId="18" fillId="0" borderId="0" xfId="0" applyFont="1"/>
    <xf numFmtId="0" fontId="0" fillId="0" borderId="17" xfId="1" applyNumberFormat="1" applyFont="1" applyBorder="1" applyAlignment="1">
      <alignment horizontal="center"/>
    </xf>
    <xf numFmtId="22" fontId="0" fillId="0" borderId="0" xfId="0" applyNumberFormat="1"/>
    <xf numFmtId="0" fontId="2" fillId="0" borderId="19" xfId="0" applyFont="1" applyBorder="1"/>
    <xf numFmtId="0" fontId="22" fillId="0" borderId="57" xfId="0" applyFont="1" applyBorder="1" applyAlignment="1">
      <alignment horizontal="center"/>
    </xf>
    <xf numFmtId="0" fontId="22" fillId="7" borderId="5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514350</xdr:colOff>
      <xdr:row>60</xdr:row>
      <xdr:rowOff>28575</xdr:rowOff>
    </xdr:from>
    <xdr:ext cx="1581150" cy="3619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81150" cy="361950"/>
        </a:xfrm>
        <a:prstGeom prst="rect">
          <a:avLst/>
        </a:prstGeom>
      </xdr:spPr>
    </xdr:pic>
    <xdr:clientData/>
  </xdr:oneCellAnchor>
  <xdr:oneCellAnchor>
    <xdr:from>
      <xdr:col>0</xdr:col>
      <xdr:colOff>85725</xdr:colOff>
      <xdr:row>2</xdr:row>
      <xdr:rowOff>123825</xdr:rowOff>
    </xdr:from>
    <xdr:ext cx="1447800" cy="11239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447800" cy="11239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2</xdr:row>
      <xdr:rowOff>114300</xdr:rowOff>
    </xdr:from>
    <xdr:ext cx="1495425" cy="11144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95425" cy="1114425"/>
        </a:xfrm>
        <a:prstGeom prst="rect">
          <a:avLst/>
        </a:prstGeom>
      </xdr:spPr>
    </xdr:pic>
    <xdr:clientData/>
  </xdr:oneCellAnchor>
  <xdr:oneCellAnchor>
    <xdr:from>
      <xdr:col>10</xdr:col>
      <xdr:colOff>342900</xdr:colOff>
      <xdr:row>60</xdr:row>
      <xdr:rowOff>38100</xdr:rowOff>
    </xdr:from>
    <xdr:ext cx="1704975" cy="3619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04975" cy="361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452B-6DA0-43FE-A790-1E6877A4C4B9}">
  <dimension ref="A1:W6"/>
  <sheetViews>
    <sheetView zoomScale="85" zoomScaleNormal="85" workbookViewId="0">
      <selection activeCell="A2" sqref="A2 A2:XFD2"/>
    </sheetView>
  </sheetViews>
  <sheetFormatPr defaultRowHeight="14.4" x14ac:dyDescent="0.3"/>
  <cols>
    <col min="1" max="1" width="6.21875" customWidth="1"/>
    <col min="2" max="2" width="9" bestFit="1" customWidth="1"/>
    <col min="3" max="3" width="15.77734375" bestFit="1" customWidth="1"/>
    <col min="4" max="4" width="9.109375" customWidth="1"/>
    <col min="5" max="5" width="8" bestFit="1" customWidth="1"/>
    <col min="6" max="6" width="15.77734375" bestFit="1" customWidth="1"/>
    <col min="7" max="7" width="13.109375" bestFit="1" customWidth="1"/>
    <col min="8" max="8" width="13.88671875" bestFit="1" customWidth="1"/>
    <col min="9" max="9" width="15.33203125" customWidth="1"/>
    <col min="10" max="10" width="16.33203125" customWidth="1"/>
    <col min="11" max="11" width="16.109375" customWidth="1"/>
    <col min="12" max="12" width="13.77734375" customWidth="1"/>
    <col min="13" max="13" width="14.5546875" bestFit="1" customWidth="1"/>
    <col min="14" max="16" width="9.109375" customWidth="1"/>
    <col min="17" max="17" width="9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1001</v>
      </c>
      <c r="B2" t="s">
        <v>23</v>
      </c>
      <c r="C2" s="69">
        <v>45929</v>
      </c>
      <c r="D2" t="s">
        <v>24</v>
      </c>
      <c r="E2" t="s">
        <v>25</v>
      </c>
      <c r="F2" s="69">
        <v>45911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>
        <v>1</v>
      </c>
      <c r="P2" t="s">
        <v>34</v>
      </c>
      <c r="Q2">
        <v>39201019</v>
      </c>
      <c r="R2">
        <v>299.7</v>
      </c>
      <c r="S2">
        <v>120</v>
      </c>
      <c r="T2" t="s">
        <v>35</v>
      </c>
      <c r="U2">
        <v>18</v>
      </c>
      <c r="V2" t="s">
        <v>36</v>
      </c>
      <c r="W2" t="s">
        <v>37</v>
      </c>
    </row>
    <row r="3" spans="1:23" x14ac:dyDescent="0.3">
      <c r="A3">
        <v>1002</v>
      </c>
      <c r="B3" t="s">
        <v>38</v>
      </c>
      <c r="C3" s="270">
        <v>45934.379045833302</v>
      </c>
      <c r="D3" t="s">
        <v>39</v>
      </c>
      <c r="E3" t="s">
        <v>39</v>
      </c>
      <c r="F3" s="270">
        <v>45934.379045833302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39</v>
      </c>
      <c r="R3">
        <v>2</v>
      </c>
      <c r="S3">
        <v>1000</v>
      </c>
      <c r="T3" t="s">
        <v>39</v>
      </c>
      <c r="U3">
        <v>9</v>
      </c>
      <c r="V3" t="s">
        <v>39</v>
      </c>
      <c r="W3" t="s">
        <v>39</v>
      </c>
    </row>
    <row r="4" spans="1:23" x14ac:dyDescent="0.3">
      <c r="A4">
        <v>1003</v>
      </c>
      <c r="B4" t="s">
        <v>40</v>
      </c>
      <c r="C4" s="69">
        <v>45934</v>
      </c>
      <c r="D4" t="s">
        <v>41</v>
      </c>
      <c r="E4" t="s">
        <v>42</v>
      </c>
      <c r="F4" s="69">
        <v>45931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39</v>
      </c>
      <c r="Q4" t="s">
        <v>52</v>
      </c>
      <c r="R4">
        <v>10</v>
      </c>
      <c r="S4">
        <v>100</v>
      </c>
      <c r="T4" t="s">
        <v>53</v>
      </c>
      <c r="U4">
        <v>5</v>
      </c>
      <c r="V4" t="s">
        <v>39</v>
      </c>
      <c r="W4" t="s">
        <v>39</v>
      </c>
    </row>
    <row r="5" spans="1:23" x14ac:dyDescent="0.3">
      <c r="A5">
        <v>1004</v>
      </c>
      <c r="B5" t="s">
        <v>54</v>
      </c>
      <c r="C5" s="69">
        <v>45934</v>
      </c>
      <c r="D5" t="s">
        <v>55</v>
      </c>
      <c r="E5" t="s">
        <v>56</v>
      </c>
      <c r="F5" s="69">
        <v>45934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>
        <v>100</v>
      </c>
      <c r="S5">
        <v>2000</v>
      </c>
      <c r="T5" t="s">
        <v>68</v>
      </c>
      <c r="U5">
        <v>9</v>
      </c>
      <c r="V5" t="s">
        <v>69</v>
      </c>
      <c r="W5" t="s">
        <v>70</v>
      </c>
    </row>
    <row r="6" spans="1:23" x14ac:dyDescent="0.3">
      <c r="A6">
        <v>1005</v>
      </c>
      <c r="B6" t="s">
        <v>71</v>
      </c>
      <c r="C6" s="69">
        <v>45934</v>
      </c>
      <c r="D6" t="s">
        <v>72</v>
      </c>
      <c r="E6" t="s">
        <v>73</v>
      </c>
      <c r="F6" s="69">
        <v>45911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33</v>
      </c>
      <c r="O6" t="s">
        <v>81</v>
      </c>
      <c r="P6" t="s">
        <v>82</v>
      </c>
      <c r="Q6" t="s">
        <v>83</v>
      </c>
      <c r="R6">
        <v>800</v>
      </c>
      <c r="S6">
        <v>10</v>
      </c>
      <c r="T6" t="s">
        <v>84</v>
      </c>
      <c r="U6">
        <v>9</v>
      </c>
      <c r="V6" t="s">
        <v>85</v>
      </c>
      <c r="W6" t="s">
        <v>86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E697-1B02-43C5-B49C-B1BCE9451DBE}">
  <dimension ref="A1"/>
  <sheetViews>
    <sheetView workbookViewId="0"/>
  </sheetViews>
  <sheetFormatPr defaultRowHeight="14.4" x14ac:dyDescent="0.3"/>
  <sheetData>
    <row r="1" spans="1:1" x14ac:dyDescent="0.3">
      <c r="A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FA26-4421-489A-9BD6-E2EF193CBE4D}">
  <sheetPr>
    <pageSetUpPr fitToPage="1"/>
  </sheetPr>
  <dimension ref="A1:L63"/>
  <sheetViews>
    <sheetView tabSelected="1" zoomScale="90" zoomScaleNormal="90" workbookViewId="0">
      <selection activeCell="J8" sqref="J8"/>
    </sheetView>
  </sheetViews>
  <sheetFormatPr defaultColWidth="9.77734375" defaultRowHeight="14.4" x14ac:dyDescent="0.3"/>
  <cols>
    <col min="1" max="2" width="9.109375" customWidth="1"/>
    <col min="3" max="3" width="7.44140625" customWidth="1"/>
    <col min="4" max="5" width="9.109375" customWidth="1"/>
    <col min="6" max="6" width="12.5546875" customWidth="1"/>
    <col min="7" max="7" width="10.109375" customWidth="1"/>
    <col min="8" max="9" width="9.109375" customWidth="1"/>
    <col min="10" max="10" width="12.109375" customWidth="1"/>
    <col min="11" max="11" width="10.21875" customWidth="1"/>
    <col min="12" max="12" width="12.109375" customWidth="1"/>
  </cols>
  <sheetData>
    <row r="1" spans="1:12" ht="10.8" customHeight="1" x14ac:dyDescent="0.3">
      <c r="A1" s="53" t="s">
        <v>88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1"/>
    </row>
    <row r="2" spans="1:12" ht="12.6" customHeight="1" x14ac:dyDescent="0.3">
      <c r="A2" s="50"/>
      <c r="B2" s="49"/>
      <c r="C2" s="49"/>
      <c r="D2" s="49"/>
      <c r="E2" s="49"/>
      <c r="F2" s="49"/>
      <c r="G2" s="49"/>
      <c r="H2" s="49"/>
      <c r="I2" s="49"/>
      <c r="J2" s="49"/>
      <c r="K2" s="49"/>
      <c r="L2" s="48"/>
    </row>
    <row r="3" spans="1:12" ht="15.6" customHeight="1" x14ac:dyDescent="0.3">
      <c r="A3" s="54"/>
      <c r="B3" s="55"/>
      <c r="C3" s="55"/>
      <c r="D3" s="55"/>
      <c r="E3" s="55"/>
      <c r="F3" s="55"/>
      <c r="G3" s="56"/>
      <c r="H3" s="57" t="s">
        <v>89</v>
      </c>
      <c r="I3" s="58"/>
      <c r="J3" s="47"/>
      <c r="K3" s="57" t="s">
        <v>90</v>
      </c>
      <c r="L3" s="59"/>
    </row>
    <row r="4" spans="1:12" ht="14.4" customHeight="1" x14ac:dyDescent="0.3">
      <c r="A4" s="60"/>
      <c r="D4" s="61" t="s">
        <v>91</v>
      </c>
      <c r="E4" s="62"/>
      <c r="G4" s="63"/>
      <c r="H4" s="64" t="str">
        <f>Single!B2</f>
        <v>1STOP/100/25-26</v>
      </c>
      <c r="I4" s="65"/>
      <c r="J4" s="46"/>
      <c r="K4" s="45">
        <f>Single!C2</f>
        <v>45929</v>
      </c>
      <c r="L4" s="44"/>
    </row>
    <row r="5" spans="1:12" ht="15.6" customHeight="1" x14ac:dyDescent="0.3">
      <c r="A5" s="60"/>
      <c r="D5" t="s">
        <v>92</v>
      </c>
      <c r="G5" s="63"/>
      <c r="H5" s="66"/>
      <c r="I5" s="67"/>
      <c r="J5" s="67"/>
      <c r="L5" s="68"/>
    </row>
    <row r="6" spans="1:12" ht="15.6" customHeight="1" x14ac:dyDescent="0.3">
      <c r="A6" s="60"/>
      <c r="D6" t="s">
        <v>93</v>
      </c>
      <c r="G6" s="63"/>
      <c r="H6" s="66"/>
      <c r="I6" s="67" t="s">
        <v>94</v>
      </c>
      <c r="J6" s="62"/>
      <c r="L6" s="68"/>
    </row>
    <row r="7" spans="1:12" x14ac:dyDescent="0.3">
      <c r="A7" s="60"/>
      <c r="D7" t="s">
        <v>95</v>
      </c>
      <c r="G7" s="63"/>
      <c r="H7" s="66" t="s">
        <v>96</v>
      </c>
      <c r="J7" s="62" t="str">
        <f>Single!E2</f>
        <v>2PO5-P90024</v>
      </c>
      <c r="L7" s="68"/>
    </row>
    <row r="8" spans="1:12" x14ac:dyDescent="0.3">
      <c r="A8" s="60"/>
      <c r="D8" t="s">
        <v>97</v>
      </c>
      <c r="G8" s="63"/>
      <c r="H8" s="66" t="s">
        <v>98</v>
      </c>
      <c r="J8" s="267">
        <f>Single!F2</f>
        <v>45911</v>
      </c>
      <c r="L8" s="68"/>
    </row>
    <row r="9" spans="1:12" x14ac:dyDescent="0.3">
      <c r="A9" s="70"/>
      <c r="B9" s="71"/>
      <c r="C9" s="71"/>
      <c r="D9" s="72" t="s">
        <v>99</v>
      </c>
      <c r="E9" s="71"/>
      <c r="F9" s="71"/>
      <c r="G9" s="73"/>
      <c r="H9" s="74"/>
      <c r="I9" s="71"/>
      <c r="J9" s="71"/>
      <c r="K9" s="71"/>
      <c r="L9" s="75"/>
    </row>
    <row r="10" spans="1:12" x14ac:dyDescent="0.3">
      <c r="A10" s="54"/>
      <c r="B10" s="55"/>
      <c r="C10" s="55"/>
      <c r="D10" s="55"/>
      <c r="E10" s="55"/>
      <c r="F10" s="55"/>
      <c r="G10" s="56"/>
      <c r="H10" s="76" t="s">
        <v>100</v>
      </c>
      <c r="I10" s="55"/>
      <c r="J10" s="55"/>
      <c r="K10" s="55"/>
      <c r="L10" s="59"/>
    </row>
    <row r="11" spans="1:12" x14ac:dyDescent="0.3">
      <c r="A11" s="77" t="s">
        <v>101</v>
      </c>
      <c r="B11" s="62"/>
      <c r="C11" s="62"/>
      <c r="D11" s="62"/>
      <c r="G11" s="63"/>
      <c r="H11" s="66"/>
      <c r="L11" s="68"/>
    </row>
    <row r="12" spans="1:12" ht="18" customHeight="1" x14ac:dyDescent="0.35">
      <c r="A12" s="78" t="str">
        <f>Single!H2</f>
        <v>M/S BHARATH FIH LIMITED</v>
      </c>
      <c r="G12" s="63"/>
      <c r="H12" s="66" t="s">
        <v>102</v>
      </c>
      <c r="J12" t="str">
        <f>Single!G2</f>
        <v xml:space="preserve"> 30 days from the delivery</v>
      </c>
      <c r="L12" s="68"/>
    </row>
    <row r="13" spans="1:12" x14ac:dyDescent="0.3">
      <c r="A13" s="60" t="str">
        <f>Single!I2</f>
        <v>(Formerly Known as Rising Star Mobile India Private Limited)</v>
      </c>
      <c r="G13" s="63"/>
      <c r="H13" s="66"/>
      <c r="L13" s="68"/>
    </row>
    <row r="14" spans="1:12" x14ac:dyDescent="0.3">
      <c r="A14" s="60" t="str">
        <f>Single!J2</f>
        <v>Survey No. 288,289/2,297,531,532,533/1,534, NOKIA Telecom SEZ,</v>
      </c>
      <c r="G14" s="63"/>
      <c r="H14" s="66"/>
      <c r="L14" s="68"/>
    </row>
    <row r="15" spans="1:12" x14ac:dyDescent="0.3">
      <c r="A15" s="60" t="str">
        <f>Single!K2</f>
        <v>Phase III, SIPCOT Industrial Estate, Sriperumbudur, Kanchipuram</v>
      </c>
      <c r="G15" s="63"/>
      <c r="H15" s="154" t="s">
        <v>103</v>
      </c>
      <c r="J15" s="268" t="str">
        <f>Single!M2</f>
        <v>33AAHCR2906G1ZM</v>
      </c>
      <c r="L15" s="68"/>
    </row>
    <row r="16" spans="1:12" x14ac:dyDescent="0.3">
      <c r="A16" s="60" t="str">
        <f>Single!L2</f>
        <v>Tamil Nadu - 602105.</v>
      </c>
      <c r="G16" s="63"/>
      <c r="H16" s="66" t="s">
        <v>104</v>
      </c>
      <c r="J16" t="str">
        <f>Single!N2</f>
        <v>Tamilnadu</v>
      </c>
      <c r="L16" s="68"/>
    </row>
    <row r="17" spans="1:12" ht="10.8" customHeight="1" x14ac:dyDescent="0.3">
      <c r="A17" s="60"/>
      <c r="G17" s="63"/>
      <c r="H17" s="66"/>
      <c r="L17" s="68"/>
    </row>
    <row r="18" spans="1:12" ht="9" customHeight="1" x14ac:dyDescent="0.3">
      <c r="A18" s="60"/>
      <c r="G18" s="63"/>
      <c r="H18" s="66"/>
      <c r="L18" s="68"/>
    </row>
    <row r="19" spans="1:12" ht="25.5" customHeight="1" x14ac:dyDescent="0.3">
      <c r="A19" s="79" t="s">
        <v>105</v>
      </c>
      <c r="B19" s="80" t="s">
        <v>106</v>
      </c>
      <c r="C19" s="81"/>
      <c r="D19" s="81"/>
      <c r="E19" s="81"/>
      <c r="F19" s="82"/>
      <c r="G19" s="83" t="s">
        <v>107</v>
      </c>
      <c r="H19" s="83" t="s">
        <v>108</v>
      </c>
      <c r="I19" s="80" t="s">
        <v>109</v>
      </c>
      <c r="J19" s="83" t="s">
        <v>41</v>
      </c>
      <c r="K19" s="80" t="s">
        <v>110</v>
      </c>
      <c r="L19" s="84"/>
    </row>
    <row r="20" spans="1:12" x14ac:dyDescent="0.3">
      <c r="A20" s="86"/>
      <c r="B20" s="87"/>
      <c r="C20" s="88"/>
      <c r="D20" s="88"/>
      <c r="E20" s="88"/>
      <c r="F20" s="89"/>
      <c r="G20" s="90"/>
      <c r="H20" s="91"/>
      <c r="I20" s="92"/>
      <c r="J20" s="90"/>
      <c r="K20" s="93"/>
      <c r="L20" s="94"/>
    </row>
    <row r="21" spans="1:12" ht="13.5" customHeight="1" x14ac:dyDescent="0.3">
      <c r="A21" s="86">
        <f>Single!O2</f>
        <v>1</v>
      </c>
      <c r="B21" s="66" t="str">
        <f>Single!P2</f>
        <v>2101005 - 0390001 Sink wrap/NA/500 width  23 width</v>
      </c>
      <c r="E21" s="88"/>
      <c r="F21" s="89"/>
      <c r="G21" s="95">
        <f>Single!Q2</f>
        <v>39201019</v>
      </c>
      <c r="H21" s="96">
        <f>Single!R2</f>
        <v>299.7</v>
      </c>
      <c r="I21" s="92">
        <f>Single!S2</f>
        <v>120</v>
      </c>
      <c r="J21" s="90" t="str">
        <f>Single!T2</f>
        <v>KGS</v>
      </c>
      <c r="K21" s="93" t="s">
        <v>111</v>
      </c>
      <c r="L21" s="97">
        <f>H21*I21</f>
        <v>35964</v>
      </c>
    </row>
    <row r="22" spans="1:12" x14ac:dyDescent="0.3">
      <c r="A22" s="86"/>
      <c r="B22" s="66"/>
      <c r="E22" s="88"/>
      <c r="F22" s="89"/>
      <c r="G22" s="90"/>
      <c r="H22" s="96"/>
      <c r="I22" s="92"/>
      <c r="J22" s="90"/>
      <c r="K22" s="93"/>
      <c r="L22" s="97"/>
    </row>
    <row r="23" spans="1:12" x14ac:dyDescent="0.3">
      <c r="A23" s="86"/>
      <c r="B23" s="66"/>
      <c r="E23" s="88"/>
      <c r="F23" s="89"/>
      <c r="G23" s="90"/>
      <c r="H23" s="96"/>
      <c r="I23" s="92"/>
      <c r="J23" s="90"/>
      <c r="K23" s="93"/>
      <c r="L23" s="97"/>
    </row>
    <row r="24" spans="1:12" x14ac:dyDescent="0.3">
      <c r="A24" s="86"/>
      <c r="B24" s="66"/>
      <c r="E24" s="88"/>
      <c r="F24" s="89"/>
      <c r="G24" s="90"/>
      <c r="H24" s="96"/>
      <c r="I24" s="92"/>
      <c r="J24" s="90"/>
      <c r="K24" s="93"/>
      <c r="L24" s="97"/>
    </row>
    <row r="25" spans="1:12" x14ac:dyDescent="0.3">
      <c r="A25" s="86"/>
      <c r="B25" s="66"/>
      <c r="E25" s="88"/>
      <c r="F25" s="89"/>
      <c r="G25" s="90"/>
      <c r="H25" s="96"/>
      <c r="I25" s="92"/>
      <c r="J25" s="90"/>
      <c r="K25" s="93"/>
      <c r="L25" s="97"/>
    </row>
    <row r="26" spans="1:12" x14ac:dyDescent="0.3">
      <c r="A26" s="86"/>
      <c r="B26" s="66"/>
      <c r="E26" s="88"/>
      <c r="F26" s="89"/>
      <c r="G26" s="90"/>
      <c r="H26" s="96"/>
      <c r="I26" s="92"/>
      <c r="J26" s="90"/>
      <c r="K26" s="93"/>
      <c r="L26" s="97"/>
    </row>
    <row r="27" spans="1:12" x14ac:dyDescent="0.3">
      <c r="A27" s="86"/>
      <c r="B27" s="66"/>
      <c r="E27" s="88"/>
      <c r="F27" s="89"/>
      <c r="G27" s="90"/>
      <c r="H27" s="96"/>
      <c r="I27" s="92"/>
      <c r="J27" s="90"/>
      <c r="K27" s="93"/>
      <c r="L27" s="97"/>
    </row>
    <row r="28" spans="1:12" x14ac:dyDescent="0.3">
      <c r="A28" s="86"/>
      <c r="B28" s="66"/>
      <c r="E28" s="88"/>
      <c r="F28" s="89"/>
      <c r="G28" s="90"/>
      <c r="H28" s="96"/>
      <c r="I28" s="92"/>
      <c r="J28" s="90"/>
      <c r="K28" s="93"/>
      <c r="L28" s="97"/>
    </row>
    <row r="29" spans="1:12" x14ac:dyDescent="0.3">
      <c r="A29" s="86"/>
      <c r="B29" s="66"/>
      <c r="E29" s="88"/>
      <c r="F29" s="89"/>
      <c r="G29" s="90"/>
      <c r="H29" s="96"/>
      <c r="I29" s="92"/>
      <c r="J29" s="90"/>
      <c r="K29" s="93"/>
      <c r="L29" s="97"/>
    </row>
    <row r="30" spans="1:12" x14ac:dyDescent="0.3">
      <c r="A30" s="86"/>
      <c r="B30" s="66"/>
      <c r="E30" s="88"/>
      <c r="F30" s="89"/>
      <c r="G30" s="90"/>
      <c r="H30" s="96"/>
      <c r="I30" s="92"/>
      <c r="J30" s="90"/>
      <c r="K30" s="93"/>
      <c r="L30" s="97"/>
    </row>
    <row r="31" spans="1:12" x14ac:dyDescent="0.3">
      <c r="A31" s="86"/>
      <c r="B31" s="66"/>
      <c r="E31" s="88"/>
      <c r="F31" s="89"/>
      <c r="G31" s="90"/>
      <c r="H31" s="96"/>
      <c r="I31" s="92"/>
      <c r="J31" s="90"/>
      <c r="K31" s="93"/>
      <c r="L31" s="97"/>
    </row>
    <row r="32" spans="1:12" x14ac:dyDescent="0.3">
      <c r="A32" s="86"/>
      <c r="B32" s="66"/>
      <c r="E32" s="88"/>
      <c r="F32" s="89"/>
      <c r="G32" s="90"/>
      <c r="H32" s="96"/>
      <c r="I32" s="92"/>
      <c r="J32" s="90"/>
      <c r="K32" s="93"/>
      <c r="L32" s="97"/>
    </row>
    <row r="33" spans="1:12" x14ac:dyDescent="0.3">
      <c r="A33" s="86"/>
      <c r="B33" s="66"/>
      <c r="F33" s="63"/>
      <c r="G33" s="90"/>
      <c r="H33" s="96"/>
      <c r="I33" s="92"/>
      <c r="J33" s="90"/>
      <c r="K33" s="93"/>
      <c r="L33" s="97"/>
    </row>
    <row r="34" spans="1:12" x14ac:dyDescent="0.3">
      <c r="A34" s="86"/>
      <c r="B34" s="66"/>
      <c r="F34" s="63"/>
      <c r="G34" s="90"/>
      <c r="H34" s="96"/>
      <c r="I34" s="92"/>
      <c r="J34" s="90"/>
      <c r="K34" s="93"/>
      <c r="L34" s="97"/>
    </row>
    <row r="35" spans="1:12" x14ac:dyDescent="0.3">
      <c r="A35" s="86"/>
      <c r="B35" s="66"/>
      <c r="F35" s="63"/>
      <c r="G35" s="90"/>
      <c r="H35" s="96"/>
      <c r="I35" s="98"/>
      <c r="J35" s="90"/>
      <c r="K35" s="93"/>
      <c r="L35" s="97"/>
    </row>
    <row r="36" spans="1:12" x14ac:dyDescent="0.3">
      <c r="A36" s="86"/>
      <c r="B36" s="66"/>
      <c r="F36" s="63"/>
      <c r="G36" s="90"/>
      <c r="H36" s="96"/>
      <c r="I36" s="98"/>
      <c r="J36" s="90"/>
      <c r="K36" s="93"/>
      <c r="L36" s="97"/>
    </row>
    <row r="37" spans="1:12" x14ac:dyDescent="0.3">
      <c r="A37" s="86"/>
      <c r="B37" s="66"/>
      <c r="F37" s="63"/>
      <c r="G37" s="90"/>
      <c r="H37" s="96"/>
      <c r="I37" s="98"/>
      <c r="J37" s="90"/>
      <c r="K37" s="93"/>
      <c r="L37" s="97"/>
    </row>
    <row r="38" spans="1:12" x14ac:dyDescent="0.3">
      <c r="A38" s="86"/>
      <c r="B38" s="66"/>
      <c r="F38" s="63"/>
      <c r="G38" s="90"/>
      <c r="H38" s="96"/>
      <c r="I38" s="98"/>
      <c r="J38" s="90"/>
      <c r="K38" s="93"/>
      <c r="L38" s="97"/>
    </row>
    <row r="39" spans="1:12" x14ac:dyDescent="0.3">
      <c r="A39" s="86"/>
      <c r="B39" s="66"/>
      <c r="F39" s="63"/>
      <c r="G39" s="90"/>
      <c r="H39" s="96"/>
      <c r="I39" s="98"/>
      <c r="J39" s="90"/>
      <c r="K39" s="93"/>
      <c r="L39" s="97"/>
    </row>
    <row r="40" spans="1:12" ht="15.6" customHeight="1" x14ac:dyDescent="0.3">
      <c r="A40" s="86"/>
      <c r="B40" s="66"/>
      <c r="F40" s="63"/>
      <c r="G40" s="90"/>
      <c r="H40" s="96"/>
      <c r="I40" s="98"/>
      <c r="J40" s="90"/>
      <c r="K40" s="93"/>
      <c r="L40" s="99">
        <f>SUM(L21:L39)</f>
        <v>35964</v>
      </c>
    </row>
    <row r="41" spans="1:12" x14ac:dyDescent="0.3">
      <c r="A41" s="86"/>
      <c r="B41" s="66"/>
      <c r="F41" s="63"/>
      <c r="G41" s="90"/>
      <c r="H41" s="96"/>
      <c r="I41" s="98"/>
      <c r="J41" s="90"/>
      <c r="K41" s="93"/>
      <c r="L41" s="97"/>
    </row>
    <row r="42" spans="1:12" x14ac:dyDescent="0.3">
      <c r="A42" s="100"/>
      <c r="B42" s="66"/>
      <c r="C42" s="62" t="s">
        <v>112</v>
      </c>
      <c r="D42" s="62"/>
      <c r="E42" s="62"/>
      <c r="F42" s="63"/>
      <c r="G42" s="101"/>
      <c r="H42" s="101"/>
      <c r="I42" s="102">
        <f>(Single!U2)/2</f>
        <v>9</v>
      </c>
      <c r="J42" s="102" t="s">
        <v>113</v>
      </c>
      <c r="K42" s="66"/>
      <c r="L42" s="103">
        <f>L40*9%</f>
        <v>3236.7599999999998</v>
      </c>
    </row>
    <row r="43" spans="1:12" x14ac:dyDescent="0.3">
      <c r="A43" s="100"/>
      <c r="B43" s="66"/>
      <c r="C43" s="62" t="s">
        <v>114</v>
      </c>
      <c r="D43" s="62"/>
      <c r="E43" s="62"/>
      <c r="F43" s="63"/>
      <c r="G43" s="101"/>
      <c r="H43" s="101"/>
      <c r="I43" s="102">
        <f>(Single!U2)/2</f>
        <v>9</v>
      </c>
      <c r="J43" s="101" t="s">
        <v>113</v>
      </c>
      <c r="K43" s="66"/>
      <c r="L43" s="103">
        <f>L42</f>
        <v>3236.7599999999998</v>
      </c>
    </row>
    <row r="44" spans="1:12" x14ac:dyDescent="0.3">
      <c r="A44" s="100"/>
      <c r="B44" s="66"/>
      <c r="F44" s="63"/>
      <c r="G44" s="101"/>
      <c r="H44" s="101"/>
      <c r="I44" s="66"/>
      <c r="J44" s="101"/>
      <c r="K44" s="66"/>
      <c r="L44" s="104"/>
    </row>
    <row r="45" spans="1:12" x14ac:dyDescent="0.3">
      <c r="A45" s="100"/>
      <c r="B45" s="66"/>
      <c r="F45" s="63"/>
      <c r="G45" s="101"/>
      <c r="H45" s="101"/>
      <c r="I45" s="66"/>
      <c r="J45" s="101"/>
      <c r="K45" s="66" t="s">
        <v>115</v>
      </c>
      <c r="L45" s="104">
        <v>0.48</v>
      </c>
    </row>
    <row r="46" spans="1:12" ht="18" customHeight="1" x14ac:dyDescent="0.35">
      <c r="A46" s="105"/>
      <c r="B46" s="74"/>
      <c r="C46" s="71"/>
      <c r="D46" s="71"/>
      <c r="E46" s="71" t="s">
        <v>116</v>
      </c>
      <c r="F46" s="73"/>
      <c r="G46" s="106"/>
      <c r="H46" s="107">
        <f>SUM(H20:H33)</f>
        <v>299.7</v>
      </c>
      <c r="I46" s="74"/>
      <c r="J46" s="106"/>
      <c r="K46" s="74"/>
      <c r="L46" s="108">
        <f>L45+L43+L42+L40</f>
        <v>42438</v>
      </c>
    </row>
    <row r="47" spans="1:12" ht="15" customHeight="1" x14ac:dyDescent="0.3">
      <c r="A47" s="109" t="s">
        <v>117</v>
      </c>
      <c r="B47" s="110"/>
      <c r="C47" s="110"/>
      <c r="D47" s="110"/>
      <c r="L47" s="68"/>
    </row>
    <row r="48" spans="1:12" ht="17.399999999999999" customHeight="1" x14ac:dyDescent="0.35">
      <c r="A48" s="111" t="str">
        <f>Single!V2</f>
        <v>Rupees Fourty Two Thousand Four Hundred and Thirty Eight only</v>
      </c>
      <c r="B48" s="62"/>
      <c r="C48" s="62"/>
      <c r="D48" s="62"/>
      <c r="E48" s="62"/>
      <c r="F48" s="62"/>
      <c r="G48" s="62"/>
      <c r="L48" s="68"/>
    </row>
    <row r="49" spans="1:12" ht="15" customHeight="1" x14ac:dyDescent="0.3">
      <c r="A49" s="43" t="s">
        <v>118</v>
      </c>
      <c r="B49" s="42"/>
      <c r="C49" s="42"/>
      <c r="D49" s="42"/>
      <c r="E49" s="41"/>
      <c r="F49" s="112"/>
      <c r="G49" s="37" t="s">
        <v>119</v>
      </c>
      <c r="H49" s="35" t="s">
        <v>120</v>
      </c>
      <c r="I49" s="34"/>
      <c r="J49" s="35" t="s">
        <v>121</v>
      </c>
      <c r="K49" s="34"/>
      <c r="L49" s="33" t="s">
        <v>122</v>
      </c>
    </row>
    <row r="50" spans="1:12" ht="15" customHeight="1" x14ac:dyDescent="0.3">
      <c r="A50" s="40"/>
      <c r="B50" s="39"/>
      <c r="C50" s="39"/>
      <c r="D50" s="39"/>
      <c r="E50" s="38"/>
      <c r="F50" s="113"/>
      <c r="G50" s="36"/>
      <c r="H50" s="114" t="s">
        <v>123</v>
      </c>
      <c r="I50" s="114" t="s">
        <v>124</v>
      </c>
      <c r="J50" s="114" t="s">
        <v>123</v>
      </c>
      <c r="K50" s="114" t="s">
        <v>124</v>
      </c>
      <c r="L50" s="32"/>
    </row>
    <row r="51" spans="1:12" x14ac:dyDescent="0.3">
      <c r="A51" s="70"/>
      <c r="B51" s="31" t="s">
        <v>125</v>
      </c>
      <c r="C51" s="31"/>
      <c r="D51" s="31"/>
      <c r="E51" s="73"/>
      <c r="F51" s="66"/>
      <c r="G51" s="115">
        <f>L40</f>
        <v>35964</v>
      </c>
      <c r="H51" s="269">
        <f>I42</f>
        <v>9</v>
      </c>
      <c r="I51" s="115">
        <f>L42</f>
        <v>3236.7599999999998</v>
      </c>
      <c r="J51" s="269">
        <f>I43</f>
        <v>9</v>
      </c>
      <c r="K51" s="115">
        <f>L43</f>
        <v>3236.7599999999998</v>
      </c>
      <c r="L51" s="116">
        <f>I51+K51</f>
        <v>6473.5199999999995</v>
      </c>
    </row>
    <row r="52" spans="1:12" x14ac:dyDescent="0.3">
      <c r="A52" s="70"/>
      <c r="B52" s="71"/>
      <c r="C52" s="71"/>
      <c r="D52" s="71"/>
      <c r="E52" s="117" t="s">
        <v>126</v>
      </c>
      <c r="F52" s="74"/>
      <c r="G52" s="118">
        <f>G51</f>
        <v>35964</v>
      </c>
      <c r="H52" s="119"/>
      <c r="I52" s="118">
        <f>I51</f>
        <v>3236.7599999999998</v>
      </c>
      <c r="J52" s="119"/>
      <c r="K52" s="118">
        <f>K51</f>
        <v>3236.7599999999998</v>
      </c>
      <c r="L52" s="120">
        <f>L51</f>
        <v>6473.5199999999995</v>
      </c>
    </row>
    <row r="53" spans="1:12" x14ac:dyDescent="0.3">
      <c r="A53" s="121"/>
      <c r="B53" s="122"/>
      <c r="C53" s="122"/>
      <c r="D53" s="122"/>
      <c r="E53" s="123"/>
      <c r="F53" s="124"/>
      <c r="G53" s="123"/>
      <c r="H53" s="119"/>
      <c r="I53" s="119"/>
      <c r="J53" s="119"/>
      <c r="K53" s="124"/>
      <c r="L53" s="125"/>
    </row>
    <row r="54" spans="1:12" ht="15.6" customHeight="1" x14ac:dyDescent="0.3">
      <c r="A54" s="126" t="s">
        <v>127</v>
      </c>
      <c r="B54" s="62"/>
      <c r="C54" s="62"/>
      <c r="D54" s="62"/>
      <c r="E54" s="62"/>
      <c r="F54" s="62"/>
      <c r="G54" s="62"/>
      <c r="L54" s="68"/>
    </row>
    <row r="55" spans="1:12" ht="16.2" customHeight="1" x14ac:dyDescent="0.3">
      <c r="A55" s="126" t="str">
        <f>Single!W2</f>
        <v>Rupees Six Thousand Four Hundred and Seventy Three and Paise Fifty Two only</v>
      </c>
      <c r="B55" s="62"/>
      <c r="C55" s="62"/>
      <c r="D55" s="62"/>
      <c r="E55" s="62"/>
      <c r="F55" s="62"/>
      <c r="G55" s="62"/>
      <c r="L55" s="68"/>
    </row>
    <row r="56" spans="1:12" ht="15.6" customHeight="1" x14ac:dyDescent="0.3">
      <c r="A56" s="30" t="s">
        <v>128</v>
      </c>
      <c r="B56" s="29"/>
      <c r="C56" s="29"/>
      <c r="D56" s="29"/>
      <c r="E56" s="29"/>
      <c r="F56" s="28"/>
      <c r="L56" s="68"/>
    </row>
    <row r="57" spans="1:12" x14ac:dyDescent="0.3">
      <c r="A57" s="127" t="s">
        <v>129</v>
      </c>
      <c r="B57" s="128"/>
      <c r="C57" s="128" t="s">
        <v>130</v>
      </c>
      <c r="D57" s="128" t="s">
        <v>131</v>
      </c>
      <c r="E57" s="128"/>
      <c r="F57" s="129"/>
      <c r="L57" s="68"/>
    </row>
    <row r="58" spans="1:12" ht="17.399999999999999" customHeight="1" x14ac:dyDescent="0.35">
      <c r="A58" s="127" t="s">
        <v>132</v>
      </c>
      <c r="B58" s="128"/>
      <c r="C58" s="128" t="s">
        <v>130</v>
      </c>
      <c r="D58" s="130" t="s">
        <v>133</v>
      </c>
      <c r="E58" s="131"/>
      <c r="F58" s="129"/>
      <c r="L58" s="68"/>
    </row>
    <row r="59" spans="1:12" ht="15" customHeight="1" x14ac:dyDescent="0.3">
      <c r="A59" s="132" t="s">
        <v>134</v>
      </c>
      <c r="B59" s="133"/>
      <c r="C59" s="133" t="s">
        <v>130</v>
      </c>
      <c r="D59" s="133" t="s">
        <v>135</v>
      </c>
      <c r="E59" s="133"/>
      <c r="F59" s="134"/>
      <c r="L59" s="68"/>
    </row>
    <row r="60" spans="1:12" ht="18" customHeight="1" x14ac:dyDescent="0.35">
      <c r="A60" s="135" t="s">
        <v>136</v>
      </c>
      <c r="B60" s="85"/>
      <c r="H60" s="76"/>
      <c r="I60" s="136" t="s">
        <v>137</v>
      </c>
      <c r="J60" s="137"/>
      <c r="K60" s="137"/>
      <c r="L60" s="138"/>
    </row>
    <row r="61" spans="1:12" x14ac:dyDescent="0.3">
      <c r="A61" s="60" t="s">
        <v>138</v>
      </c>
      <c r="H61" s="66"/>
      <c r="L61" s="68"/>
    </row>
    <row r="62" spans="1:12" x14ac:dyDescent="0.3">
      <c r="A62" s="60" t="s">
        <v>139</v>
      </c>
      <c r="H62" s="66"/>
      <c r="L62" s="68"/>
    </row>
    <row r="63" spans="1:12" ht="16.2" customHeight="1" x14ac:dyDescent="0.3">
      <c r="A63" s="139"/>
      <c r="B63" s="140"/>
      <c r="C63" s="140"/>
      <c r="D63" s="140"/>
      <c r="E63" s="140"/>
      <c r="F63" s="140"/>
      <c r="G63" s="140"/>
      <c r="H63" s="141"/>
      <c r="I63" s="140"/>
      <c r="J63" s="142" t="s">
        <v>140</v>
      </c>
      <c r="K63" s="142"/>
      <c r="L63" s="143"/>
    </row>
  </sheetData>
  <mergeCells count="10">
    <mergeCell ref="B51:D51"/>
    <mergeCell ref="A56:F56"/>
    <mergeCell ref="A1:L2"/>
    <mergeCell ref="J3:J4"/>
    <mergeCell ref="K4:L4"/>
    <mergeCell ref="A49:E50"/>
    <mergeCell ref="G49:G50"/>
    <mergeCell ref="H49:I49"/>
    <mergeCell ref="J49:K49"/>
    <mergeCell ref="L49:L50"/>
  </mergeCells>
  <printOptions horizontalCentered="1" verticalCentered="1"/>
  <pageMargins left="0.31496062992125984" right="0.31496062992125984" top="0.35433070866141736" bottom="0.35433070866141736" header="0.11811023622047245" footer="0.1181102362204724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1604-F665-4D5E-B394-BC770CF25C13}">
  <dimension ref="A1:N64"/>
  <sheetViews>
    <sheetView zoomScale="85" zoomScaleNormal="85" workbookViewId="0">
      <selection activeCell="G46" sqref="G46"/>
    </sheetView>
  </sheetViews>
  <sheetFormatPr defaultColWidth="9.77734375" defaultRowHeight="14.4" x14ac:dyDescent="0.3"/>
  <cols>
    <col min="1" max="1" width="8.21875" customWidth="1"/>
    <col min="2" max="2" width="9.21875" customWidth="1"/>
    <col min="3" max="3" width="6" customWidth="1"/>
    <col min="4" max="4" width="9.21875" customWidth="1"/>
    <col min="5" max="5" width="7.6640625" customWidth="1"/>
    <col min="6" max="6" width="6.33203125" customWidth="1"/>
    <col min="7" max="7" width="11.88671875" customWidth="1"/>
    <col min="8" max="8" width="7.44140625" customWidth="1"/>
    <col min="9" max="9" width="10" customWidth="1"/>
    <col min="10" max="10" width="6.44140625" customWidth="1"/>
    <col min="11" max="11" width="11.88671875" customWidth="1"/>
    <col min="12" max="12" width="6.6640625" customWidth="1"/>
    <col min="13" max="13" width="8" customWidth="1"/>
    <col min="14" max="14" width="12.5546875" customWidth="1"/>
  </cols>
  <sheetData>
    <row r="1" spans="1:14" x14ac:dyDescent="0.3">
      <c r="A1" s="27" t="s">
        <v>88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5"/>
      <c r="N1" s="24"/>
    </row>
    <row r="2" spans="1:14" x14ac:dyDescent="0.3">
      <c r="A2" s="23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1"/>
      <c r="N2" s="20"/>
    </row>
    <row r="3" spans="1:14" ht="15.6" customHeight="1" x14ac:dyDescent="0.3">
      <c r="A3" s="54"/>
      <c r="B3" s="55"/>
      <c r="C3" s="55"/>
      <c r="D3" s="55"/>
      <c r="E3" s="55"/>
      <c r="F3" s="55"/>
      <c r="G3" s="56"/>
      <c r="H3" s="57" t="s">
        <v>89</v>
      </c>
      <c r="I3" s="58"/>
      <c r="J3" s="144"/>
      <c r="K3" s="145" t="s">
        <v>24</v>
      </c>
      <c r="L3" s="19" t="s">
        <v>90</v>
      </c>
      <c r="M3" s="18"/>
      <c r="N3" s="59"/>
    </row>
    <row r="4" spans="1:14" ht="16.95" customHeight="1" x14ac:dyDescent="0.3">
      <c r="A4" s="60"/>
      <c r="D4" s="61" t="s">
        <v>91</v>
      </c>
      <c r="E4" s="62"/>
      <c r="G4" s="63"/>
      <c r="H4" s="64" t="s">
        <v>141</v>
      </c>
      <c r="I4" s="65"/>
      <c r="J4" s="146"/>
      <c r="K4" s="145" t="s">
        <v>55</v>
      </c>
      <c r="L4" s="17">
        <v>45917</v>
      </c>
      <c r="M4" s="16"/>
      <c r="N4" s="147"/>
    </row>
    <row r="5" spans="1:14" x14ac:dyDescent="0.3">
      <c r="A5" s="60"/>
      <c r="D5" t="s">
        <v>92</v>
      </c>
      <c r="G5" s="63"/>
      <c r="H5" s="66" t="s">
        <v>142</v>
      </c>
      <c r="N5" s="68"/>
    </row>
    <row r="6" spans="1:14" x14ac:dyDescent="0.3">
      <c r="A6" s="60"/>
      <c r="D6" t="s">
        <v>93</v>
      </c>
      <c r="G6" s="63"/>
      <c r="H6" s="87" t="s">
        <v>143</v>
      </c>
      <c r="L6" s="62"/>
      <c r="N6" s="68"/>
    </row>
    <row r="7" spans="1:14" x14ac:dyDescent="0.3">
      <c r="A7" s="60"/>
      <c r="D7" t="s">
        <v>95</v>
      </c>
      <c r="G7" s="63"/>
      <c r="H7" s="66" t="s">
        <v>144</v>
      </c>
      <c r="I7" s="85"/>
      <c r="J7" s="85"/>
      <c r="N7" s="68"/>
    </row>
    <row r="8" spans="1:14" x14ac:dyDescent="0.3">
      <c r="A8" s="60"/>
      <c r="D8" t="s">
        <v>97</v>
      </c>
      <c r="G8" s="63"/>
      <c r="H8" s="66" t="s">
        <v>100</v>
      </c>
      <c r="L8" s="148"/>
      <c r="M8" s="148"/>
      <c r="N8" s="68"/>
    </row>
    <row r="9" spans="1:14" x14ac:dyDescent="0.3">
      <c r="A9" s="70"/>
      <c r="B9" s="71"/>
      <c r="C9" s="71"/>
      <c r="D9" s="71" t="s">
        <v>145</v>
      </c>
      <c r="E9" s="71"/>
      <c r="F9" s="71"/>
      <c r="G9" s="73"/>
      <c r="H9" s="66" t="s">
        <v>111</v>
      </c>
      <c r="I9" s="71"/>
      <c r="J9" s="71"/>
      <c r="K9" s="71"/>
      <c r="L9" s="71"/>
      <c r="M9" s="71"/>
      <c r="N9" s="75"/>
    </row>
    <row r="10" spans="1:14" x14ac:dyDescent="0.3">
      <c r="A10" s="149" t="s">
        <v>101</v>
      </c>
      <c r="B10" s="55"/>
      <c r="C10" s="55"/>
      <c r="D10" s="55"/>
      <c r="E10" s="55"/>
      <c r="F10" s="55"/>
      <c r="G10" s="56"/>
      <c r="H10" s="150" t="s">
        <v>146</v>
      </c>
      <c r="I10" s="55"/>
      <c r="J10" s="55"/>
      <c r="K10" s="55"/>
      <c r="L10" s="55"/>
      <c r="M10" s="55"/>
      <c r="N10" s="59"/>
    </row>
    <row r="11" spans="1:14" ht="18" customHeight="1" x14ac:dyDescent="0.3">
      <c r="A11" s="151" t="s">
        <v>147</v>
      </c>
      <c r="B11" s="62"/>
      <c r="C11" s="62"/>
      <c r="D11" s="62"/>
      <c r="G11" s="63"/>
      <c r="H11" s="152" t="s">
        <v>147</v>
      </c>
      <c r="N11" s="68"/>
    </row>
    <row r="12" spans="1:14" x14ac:dyDescent="0.3">
      <c r="A12" s="60" t="s">
        <v>148</v>
      </c>
      <c r="F12" s="153"/>
      <c r="G12" s="63"/>
      <c r="H12" s="66" t="s">
        <v>149</v>
      </c>
      <c r="N12" s="68"/>
    </row>
    <row r="13" spans="1:14" x14ac:dyDescent="0.3">
      <c r="A13" s="60" t="s">
        <v>150</v>
      </c>
      <c r="F13" s="62"/>
      <c r="G13" s="63"/>
      <c r="H13" s="66" t="s">
        <v>151</v>
      </c>
      <c r="N13" s="68"/>
    </row>
    <row r="14" spans="1:14" x14ac:dyDescent="0.3">
      <c r="A14" s="60" t="s">
        <v>152</v>
      </c>
      <c r="G14" s="63"/>
      <c r="H14" s="271" t="s">
        <v>153</v>
      </c>
      <c r="N14" s="68"/>
    </row>
    <row r="15" spans="1:14" x14ac:dyDescent="0.3">
      <c r="A15" s="77" t="s">
        <v>154</v>
      </c>
      <c r="G15" s="63"/>
      <c r="H15" s="154" t="s">
        <v>155</v>
      </c>
      <c r="N15" s="68"/>
    </row>
    <row r="16" spans="1:14" x14ac:dyDescent="0.3">
      <c r="A16" s="77" t="s">
        <v>156</v>
      </c>
      <c r="G16" s="63"/>
      <c r="H16" s="66" t="s">
        <v>157</v>
      </c>
      <c r="N16" s="68"/>
    </row>
    <row r="17" spans="1:14" ht="3" customHeight="1" x14ac:dyDescent="0.3">
      <c r="A17" s="60"/>
      <c r="G17" s="63"/>
      <c r="H17" s="66"/>
      <c r="N17" s="68"/>
    </row>
    <row r="18" spans="1:14" ht="1.5" hidden="1" customHeight="1" x14ac:dyDescent="0.3">
      <c r="A18" s="60"/>
      <c r="G18" s="63"/>
      <c r="H18" s="66"/>
      <c r="N18" s="68"/>
    </row>
    <row r="19" spans="1:14" x14ac:dyDescent="0.3">
      <c r="A19" s="155" t="s">
        <v>105</v>
      </c>
      <c r="B19" s="156" t="s">
        <v>106</v>
      </c>
      <c r="C19" s="156"/>
      <c r="D19" s="156"/>
      <c r="E19" s="156"/>
      <c r="F19" s="157"/>
      <c r="G19" s="158" t="s">
        <v>107</v>
      </c>
      <c r="H19" s="158" t="s">
        <v>158</v>
      </c>
      <c r="I19" s="159" t="s">
        <v>109</v>
      </c>
      <c r="J19" s="158" t="s">
        <v>41</v>
      </c>
      <c r="K19" s="159" t="s">
        <v>124</v>
      </c>
      <c r="L19" s="159" t="s">
        <v>159</v>
      </c>
      <c r="M19" s="159" t="s">
        <v>159</v>
      </c>
      <c r="N19" s="160" t="s">
        <v>160</v>
      </c>
    </row>
    <row r="20" spans="1:14" ht="15" customHeight="1" x14ac:dyDescent="0.3">
      <c r="A20" s="161"/>
      <c r="B20" s="162"/>
      <c r="C20" s="162"/>
      <c r="D20" s="162"/>
      <c r="E20" s="162"/>
      <c r="F20" s="163"/>
      <c r="G20" s="164"/>
      <c r="H20" s="165"/>
      <c r="I20" s="166"/>
      <c r="J20" s="164"/>
      <c r="K20" s="167" t="s">
        <v>161</v>
      </c>
      <c r="L20" s="167" t="s">
        <v>113</v>
      </c>
      <c r="M20" s="167" t="s">
        <v>162</v>
      </c>
      <c r="N20" s="168" t="s">
        <v>163</v>
      </c>
    </row>
    <row r="21" spans="1:14" ht="15" customHeight="1" x14ac:dyDescent="0.3">
      <c r="A21" s="169">
        <v>1</v>
      </c>
      <c r="B21" s="66" t="s">
        <v>164</v>
      </c>
      <c r="C21" s="170"/>
      <c r="D21" s="171"/>
      <c r="E21" s="171"/>
      <c r="F21" s="172"/>
      <c r="G21" s="173">
        <v>96081012</v>
      </c>
      <c r="H21" s="174">
        <v>30</v>
      </c>
      <c r="I21" s="175">
        <v>9</v>
      </c>
      <c r="J21" s="176" t="s">
        <v>165</v>
      </c>
      <c r="K21" s="177">
        <f t="shared" ref="K21:K34" si="0">H21*I21</f>
        <v>270</v>
      </c>
      <c r="L21" s="178">
        <v>0.18</v>
      </c>
      <c r="M21" s="179">
        <f t="shared" ref="M21:M34" si="1">K21*L21</f>
        <v>48.6</v>
      </c>
      <c r="N21" s="180">
        <f t="shared" ref="N21:N34" si="2">K21+M21</f>
        <v>318.60000000000002</v>
      </c>
    </row>
    <row r="22" spans="1:14" ht="15" customHeight="1" x14ac:dyDescent="0.3">
      <c r="A22" s="272">
        <v>2</v>
      </c>
      <c r="B22" t="s">
        <v>166</v>
      </c>
      <c r="C22" s="170"/>
      <c r="D22" s="181"/>
      <c r="E22" s="171"/>
      <c r="F22" s="182"/>
      <c r="G22" s="183">
        <v>96081012</v>
      </c>
      <c r="H22" s="184">
        <v>10</v>
      </c>
      <c r="I22" s="185">
        <v>9</v>
      </c>
      <c r="J22" s="186" t="s">
        <v>165</v>
      </c>
      <c r="K22" s="177">
        <f t="shared" si="0"/>
        <v>90</v>
      </c>
      <c r="L22" s="178">
        <v>0.18</v>
      </c>
      <c r="M22" s="179">
        <f t="shared" si="1"/>
        <v>16.2</v>
      </c>
      <c r="N22" s="180">
        <f t="shared" si="2"/>
        <v>106.2</v>
      </c>
    </row>
    <row r="23" spans="1:14" ht="15" customHeight="1" x14ac:dyDescent="0.3">
      <c r="A23" s="272">
        <v>3</v>
      </c>
      <c r="B23" t="s">
        <v>167</v>
      </c>
      <c r="C23" s="170"/>
      <c r="D23" s="170"/>
      <c r="E23" s="170"/>
      <c r="F23" s="182"/>
      <c r="G23" s="183">
        <v>96082000</v>
      </c>
      <c r="H23" s="184">
        <v>10</v>
      </c>
      <c r="I23" s="185">
        <v>10</v>
      </c>
      <c r="J23" s="186" t="s">
        <v>165</v>
      </c>
      <c r="K23" s="177">
        <f t="shared" si="0"/>
        <v>100</v>
      </c>
      <c r="L23" s="178">
        <v>0.18</v>
      </c>
      <c r="M23" s="179">
        <f t="shared" si="1"/>
        <v>18</v>
      </c>
      <c r="N23" s="180">
        <f t="shared" si="2"/>
        <v>118</v>
      </c>
    </row>
    <row r="24" spans="1:14" ht="15" customHeight="1" x14ac:dyDescent="0.3">
      <c r="A24" s="272">
        <v>4</v>
      </c>
      <c r="B24" t="s">
        <v>168</v>
      </c>
      <c r="C24" s="170"/>
      <c r="D24" s="171"/>
      <c r="E24" s="171"/>
      <c r="F24" s="182"/>
      <c r="G24" s="183">
        <v>96083019</v>
      </c>
      <c r="H24" s="184">
        <v>3</v>
      </c>
      <c r="I24" s="175">
        <v>38</v>
      </c>
      <c r="J24" s="186" t="s">
        <v>165</v>
      </c>
      <c r="K24" s="177">
        <f t="shared" si="0"/>
        <v>114</v>
      </c>
      <c r="L24" s="178">
        <v>0.18</v>
      </c>
      <c r="M24" s="179">
        <f t="shared" si="1"/>
        <v>20.52</v>
      </c>
      <c r="N24" s="180">
        <f t="shared" si="2"/>
        <v>134.52000000000001</v>
      </c>
    </row>
    <row r="25" spans="1:14" ht="15" customHeight="1" x14ac:dyDescent="0.3">
      <c r="A25" s="272">
        <v>5</v>
      </c>
      <c r="B25" t="s">
        <v>169</v>
      </c>
      <c r="C25" s="170"/>
      <c r="D25" s="171"/>
      <c r="E25" s="171"/>
      <c r="F25" s="182"/>
      <c r="G25" s="183">
        <v>83059020</v>
      </c>
      <c r="H25" s="184">
        <v>5</v>
      </c>
      <c r="I25" s="175">
        <v>36</v>
      </c>
      <c r="J25" s="186" t="s">
        <v>68</v>
      </c>
      <c r="K25" s="177">
        <f t="shared" si="0"/>
        <v>180</v>
      </c>
      <c r="L25" s="178">
        <v>0.18</v>
      </c>
      <c r="M25" s="179">
        <f t="shared" si="1"/>
        <v>32.4</v>
      </c>
      <c r="N25" s="180">
        <f t="shared" si="2"/>
        <v>212.4</v>
      </c>
    </row>
    <row r="26" spans="1:14" ht="15" customHeight="1" x14ac:dyDescent="0.3">
      <c r="A26" s="272">
        <v>6</v>
      </c>
      <c r="B26" t="s">
        <v>170</v>
      </c>
      <c r="C26" s="181"/>
      <c r="D26" s="171"/>
      <c r="E26" s="171"/>
      <c r="F26" s="182"/>
      <c r="G26" s="183">
        <v>85068090</v>
      </c>
      <c r="H26" s="184">
        <v>12</v>
      </c>
      <c r="I26" s="175">
        <v>44</v>
      </c>
      <c r="J26" s="186" t="s">
        <v>165</v>
      </c>
      <c r="K26" s="177">
        <f t="shared" si="0"/>
        <v>528</v>
      </c>
      <c r="L26" s="178">
        <v>0.18</v>
      </c>
      <c r="M26" s="179">
        <f t="shared" si="1"/>
        <v>95.039999999999992</v>
      </c>
      <c r="N26" s="180">
        <f t="shared" si="2"/>
        <v>623.04</v>
      </c>
    </row>
    <row r="27" spans="1:14" ht="15" customHeight="1" x14ac:dyDescent="0.3">
      <c r="A27" s="272">
        <v>7</v>
      </c>
      <c r="B27" t="s">
        <v>171</v>
      </c>
      <c r="C27" s="181"/>
      <c r="D27" s="171"/>
      <c r="E27" s="171"/>
      <c r="F27" s="182"/>
      <c r="G27" s="183">
        <v>85068090</v>
      </c>
      <c r="H27" s="184">
        <v>12</v>
      </c>
      <c r="I27" s="175">
        <v>45</v>
      </c>
      <c r="J27" s="186" t="s">
        <v>165</v>
      </c>
      <c r="K27" s="177">
        <f t="shared" si="0"/>
        <v>540</v>
      </c>
      <c r="L27" s="178">
        <v>0.18</v>
      </c>
      <c r="M27" s="179">
        <f t="shared" si="1"/>
        <v>97.2</v>
      </c>
      <c r="N27" s="180">
        <f t="shared" si="2"/>
        <v>637.20000000000005</v>
      </c>
    </row>
    <row r="28" spans="1:14" ht="15" customHeight="1" x14ac:dyDescent="0.3">
      <c r="A28" s="272">
        <v>8</v>
      </c>
      <c r="B28" s="187" t="s">
        <v>172</v>
      </c>
      <c r="C28" s="181"/>
      <c r="D28" s="171"/>
      <c r="E28" s="171"/>
      <c r="F28" s="182"/>
      <c r="G28" s="183">
        <v>48201090</v>
      </c>
      <c r="H28" s="184">
        <v>3</v>
      </c>
      <c r="I28" s="175">
        <v>90</v>
      </c>
      <c r="J28" s="186" t="s">
        <v>165</v>
      </c>
      <c r="K28" s="177">
        <f t="shared" si="0"/>
        <v>270</v>
      </c>
      <c r="L28" s="178">
        <v>0.18</v>
      </c>
      <c r="M28" s="179">
        <f t="shared" si="1"/>
        <v>48.6</v>
      </c>
      <c r="N28" s="180">
        <f t="shared" si="2"/>
        <v>318.60000000000002</v>
      </c>
    </row>
    <row r="29" spans="1:14" ht="15" customHeight="1" x14ac:dyDescent="0.3">
      <c r="A29" s="272">
        <v>9</v>
      </c>
      <c r="B29" t="s">
        <v>173</v>
      </c>
      <c r="C29" s="181"/>
      <c r="D29" s="171"/>
      <c r="E29" s="171"/>
      <c r="F29" s="182"/>
      <c r="G29" s="183">
        <v>48114100</v>
      </c>
      <c r="H29" s="184">
        <v>20</v>
      </c>
      <c r="I29" s="175">
        <v>53</v>
      </c>
      <c r="J29" s="186" t="s">
        <v>68</v>
      </c>
      <c r="K29" s="177">
        <f t="shared" si="0"/>
        <v>1060</v>
      </c>
      <c r="L29" s="178">
        <v>0.18</v>
      </c>
      <c r="M29" s="179">
        <f t="shared" si="1"/>
        <v>190.79999999999998</v>
      </c>
      <c r="N29" s="180">
        <f t="shared" si="2"/>
        <v>1250.8</v>
      </c>
    </row>
    <row r="30" spans="1:14" ht="15" customHeight="1" x14ac:dyDescent="0.3">
      <c r="A30" s="272">
        <v>10</v>
      </c>
      <c r="B30" t="s">
        <v>174</v>
      </c>
      <c r="C30" s="181"/>
      <c r="D30" s="171"/>
      <c r="E30" s="171"/>
      <c r="F30" s="182"/>
      <c r="G30" s="183">
        <v>48201090</v>
      </c>
      <c r="H30" s="184">
        <v>20</v>
      </c>
      <c r="I30" s="175">
        <v>46</v>
      </c>
      <c r="J30" s="186" t="s">
        <v>165</v>
      </c>
      <c r="K30" s="177">
        <f t="shared" si="0"/>
        <v>920</v>
      </c>
      <c r="L30" s="178">
        <v>0.18</v>
      </c>
      <c r="M30" s="179">
        <f t="shared" si="1"/>
        <v>165.6</v>
      </c>
      <c r="N30" s="180">
        <f t="shared" si="2"/>
        <v>1085.5999999999999</v>
      </c>
    </row>
    <row r="31" spans="1:14" ht="15" customHeight="1" x14ac:dyDescent="0.3">
      <c r="A31" s="272">
        <v>11</v>
      </c>
      <c r="B31" t="s">
        <v>175</v>
      </c>
      <c r="C31" s="181"/>
      <c r="D31" s="171"/>
      <c r="E31" s="171"/>
      <c r="F31" s="182"/>
      <c r="G31" s="183">
        <v>39199090</v>
      </c>
      <c r="H31" s="184">
        <v>15</v>
      </c>
      <c r="I31" s="175">
        <v>40</v>
      </c>
      <c r="J31" s="186" t="s">
        <v>165</v>
      </c>
      <c r="K31" s="177">
        <f t="shared" si="0"/>
        <v>600</v>
      </c>
      <c r="L31" s="178">
        <v>0.18</v>
      </c>
      <c r="M31" s="179">
        <f t="shared" si="1"/>
        <v>108</v>
      </c>
      <c r="N31" s="180">
        <f t="shared" si="2"/>
        <v>708</v>
      </c>
    </row>
    <row r="32" spans="1:14" ht="15" customHeight="1" x14ac:dyDescent="0.3">
      <c r="A32" s="272">
        <v>12</v>
      </c>
      <c r="B32" t="s">
        <v>176</v>
      </c>
      <c r="C32" s="171"/>
      <c r="D32" s="171"/>
      <c r="E32" s="171"/>
      <c r="F32" s="182"/>
      <c r="G32" s="183">
        <v>39199090</v>
      </c>
      <c r="H32" s="184">
        <v>25</v>
      </c>
      <c r="I32" s="175">
        <v>40</v>
      </c>
      <c r="J32" s="186" t="s">
        <v>165</v>
      </c>
      <c r="K32" s="177">
        <f t="shared" si="0"/>
        <v>1000</v>
      </c>
      <c r="L32" s="178">
        <v>0.18</v>
      </c>
      <c r="M32" s="179">
        <f t="shared" si="1"/>
        <v>180</v>
      </c>
      <c r="N32" s="180">
        <f t="shared" si="2"/>
        <v>1180</v>
      </c>
    </row>
    <row r="33" spans="1:14" ht="15" customHeight="1" x14ac:dyDescent="0.3">
      <c r="A33" s="272">
        <v>13</v>
      </c>
      <c r="B33" t="s">
        <v>177</v>
      </c>
      <c r="C33" s="171"/>
      <c r="D33" s="171"/>
      <c r="E33" s="171"/>
      <c r="F33" s="182"/>
      <c r="G33" s="183">
        <v>48025610</v>
      </c>
      <c r="H33" s="184">
        <v>15</v>
      </c>
      <c r="I33" s="175">
        <v>270</v>
      </c>
      <c r="J33" s="186" t="s">
        <v>178</v>
      </c>
      <c r="K33" s="177">
        <f t="shared" si="0"/>
        <v>4050</v>
      </c>
      <c r="L33" s="178">
        <v>0.12</v>
      </c>
      <c r="M33" s="179">
        <f t="shared" si="1"/>
        <v>486</v>
      </c>
      <c r="N33" s="180">
        <f t="shared" si="2"/>
        <v>4536</v>
      </c>
    </row>
    <row r="34" spans="1:14" ht="15" customHeight="1" x14ac:dyDescent="0.3">
      <c r="A34" s="272">
        <v>14</v>
      </c>
      <c r="B34" t="s">
        <v>179</v>
      </c>
      <c r="C34" s="171"/>
      <c r="D34" s="171"/>
      <c r="E34" s="171"/>
      <c r="F34" s="182"/>
      <c r="G34" s="188">
        <v>40169200</v>
      </c>
      <c r="H34" s="184">
        <v>1</v>
      </c>
      <c r="I34" s="175">
        <v>210</v>
      </c>
      <c r="J34" s="186" t="s">
        <v>53</v>
      </c>
      <c r="K34" s="177">
        <f t="shared" si="0"/>
        <v>210</v>
      </c>
      <c r="L34" s="178">
        <v>0.18</v>
      </c>
      <c r="M34" s="179">
        <f t="shared" si="1"/>
        <v>37.799999999999997</v>
      </c>
      <c r="N34" s="180">
        <f t="shared" si="2"/>
        <v>247.8</v>
      </c>
    </row>
    <row r="35" spans="1:14" ht="15" customHeight="1" x14ac:dyDescent="0.3">
      <c r="A35" s="272"/>
      <c r="C35" s="171"/>
      <c r="D35" s="171"/>
      <c r="E35" s="171"/>
      <c r="F35" s="182"/>
      <c r="G35" s="183"/>
      <c r="H35" s="184"/>
      <c r="I35" s="175"/>
      <c r="J35" s="186"/>
      <c r="K35" s="177"/>
      <c r="L35" s="178"/>
      <c r="M35" s="179"/>
      <c r="N35" s="180"/>
    </row>
    <row r="36" spans="1:14" ht="15" customHeight="1" x14ac:dyDescent="0.3">
      <c r="A36" s="272"/>
      <c r="C36" s="171"/>
      <c r="D36" s="171"/>
      <c r="E36" s="171"/>
      <c r="F36" s="182"/>
      <c r="G36" s="183"/>
      <c r="H36" s="184"/>
      <c r="I36" s="175"/>
      <c r="J36" s="186"/>
      <c r="K36" s="177"/>
      <c r="L36" s="178"/>
      <c r="M36" s="179"/>
      <c r="N36" s="180"/>
    </row>
    <row r="37" spans="1:14" ht="15" customHeight="1" x14ac:dyDescent="0.3">
      <c r="A37" s="272"/>
      <c r="C37" s="171"/>
      <c r="D37" s="171"/>
      <c r="E37" s="171"/>
      <c r="F37" s="182"/>
      <c r="G37" s="183"/>
      <c r="H37" s="184"/>
      <c r="I37" s="175"/>
      <c r="J37" s="186"/>
      <c r="K37" s="177"/>
      <c r="L37" s="178"/>
      <c r="M37" s="179"/>
      <c r="N37" s="180"/>
    </row>
    <row r="38" spans="1:14" ht="15" customHeight="1" x14ac:dyDescent="0.3">
      <c r="A38" s="272"/>
      <c r="B38" s="187"/>
      <c r="C38" s="171"/>
      <c r="D38" s="171"/>
      <c r="E38" s="171"/>
      <c r="F38" s="182"/>
      <c r="G38" s="189"/>
      <c r="H38" s="184"/>
      <c r="I38" s="175"/>
      <c r="J38" s="186"/>
      <c r="K38" s="177"/>
      <c r="L38" s="178"/>
      <c r="M38" s="179"/>
      <c r="N38" s="180"/>
    </row>
    <row r="39" spans="1:14" ht="15" customHeight="1" x14ac:dyDescent="0.3">
      <c r="A39" s="190"/>
      <c r="B39" s="191"/>
      <c r="C39" s="182"/>
      <c r="D39" s="182"/>
      <c r="E39" s="182"/>
      <c r="F39" s="182"/>
      <c r="G39" s="192"/>
      <c r="H39" s="273"/>
      <c r="I39" s="193"/>
      <c r="J39" s="194"/>
      <c r="K39" s="177"/>
      <c r="L39" s="195"/>
      <c r="M39" s="179"/>
      <c r="N39" s="196"/>
    </row>
    <row r="40" spans="1:14" ht="15" customHeight="1" x14ac:dyDescent="0.3">
      <c r="A40" s="197"/>
      <c r="B40" s="198"/>
      <c r="C40" s="198"/>
      <c r="D40" s="198"/>
      <c r="E40" s="199"/>
      <c r="F40" s="200"/>
      <c r="G40" s="201"/>
      <c r="H40" s="202"/>
      <c r="I40" s="203"/>
      <c r="J40" s="204"/>
      <c r="K40" s="202"/>
      <c r="L40" s="205"/>
      <c r="M40" s="206" t="s">
        <v>180</v>
      </c>
      <c r="N40" s="207">
        <v>0.24</v>
      </c>
    </row>
    <row r="41" spans="1:14" ht="15" customHeight="1" x14ac:dyDescent="0.3">
      <c r="A41" s="208"/>
      <c r="B41" s="209"/>
      <c r="C41" s="209"/>
      <c r="D41" s="209"/>
      <c r="E41" s="210" t="s">
        <v>116</v>
      </c>
      <c r="F41" s="211"/>
      <c r="G41" s="212"/>
      <c r="H41" s="213"/>
      <c r="I41" s="214"/>
      <c r="J41" s="212"/>
      <c r="K41" s="215">
        <f>SUM(K21:K40)</f>
        <v>9932</v>
      </c>
      <c r="L41" s="212"/>
      <c r="M41" s="215">
        <f>SUM(M21:M39)</f>
        <v>1544.76</v>
      </c>
      <c r="N41" s="216">
        <f>SUM(N21:N40)</f>
        <v>11476.999999999998</v>
      </c>
    </row>
    <row r="42" spans="1:14" x14ac:dyDescent="0.3">
      <c r="A42" s="217" t="s">
        <v>117</v>
      </c>
      <c r="B42" s="218"/>
      <c r="C42" s="218"/>
      <c r="D42" s="218"/>
      <c r="E42" s="182"/>
      <c r="F42" s="182"/>
      <c r="G42" s="182"/>
      <c r="H42" s="182"/>
      <c r="I42" s="182"/>
      <c r="J42" s="182"/>
      <c r="K42" s="182"/>
      <c r="L42" s="182"/>
      <c r="M42" s="182"/>
      <c r="N42" s="219"/>
    </row>
    <row r="43" spans="1:14" ht="15.6" customHeight="1" x14ac:dyDescent="0.3">
      <c r="A43" s="220" t="s">
        <v>181</v>
      </c>
      <c r="B43" s="221"/>
      <c r="C43" s="221"/>
      <c r="D43" s="221"/>
      <c r="E43" s="221"/>
      <c r="F43" s="221"/>
      <c r="G43" s="221"/>
      <c r="H43" s="182"/>
      <c r="I43" s="182"/>
      <c r="J43" s="182"/>
      <c r="K43" s="182"/>
      <c r="L43" s="182"/>
      <c r="M43" s="182"/>
      <c r="N43" s="219"/>
    </row>
    <row r="44" spans="1:14" x14ac:dyDescent="0.3">
      <c r="A44" s="15" t="s">
        <v>118</v>
      </c>
      <c r="B44" s="14"/>
      <c r="C44" s="14"/>
      <c r="D44" s="14"/>
      <c r="E44" s="13"/>
      <c r="F44" s="222"/>
      <c r="G44" s="9" t="s">
        <v>119</v>
      </c>
      <c r="H44" s="7" t="s">
        <v>120</v>
      </c>
      <c r="I44" s="6"/>
      <c r="J44" s="7" t="s">
        <v>121</v>
      </c>
      <c r="K44" s="6"/>
      <c r="L44" s="7"/>
      <c r="M44" s="6"/>
      <c r="N44" s="5" t="s">
        <v>122</v>
      </c>
    </row>
    <row r="45" spans="1:14" x14ac:dyDescent="0.3">
      <c r="A45" s="12"/>
      <c r="B45" s="11"/>
      <c r="C45" s="11"/>
      <c r="D45" s="11"/>
      <c r="E45" s="10"/>
      <c r="F45" s="223"/>
      <c r="G45" s="8"/>
      <c r="H45" s="224" t="s">
        <v>18</v>
      </c>
      <c r="I45" s="224" t="s">
        <v>124</v>
      </c>
      <c r="J45" s="224" t="s">
        <v>18</v>
      </c>
      <c r="K45" s="224" t="s">
        <v>124</v>
      </c>
      <c r="L45" s="225"/>
      <c r="M45" s="226"/>
      <c r="N45" s="4"/>
    </row>
    <row r="46" spans="1:14" x14ac:dyDescent="0.3">
      <c r="A46" s="227"/>
      <c r="B46" s="3" t="s">
        <v>182</v>
      </c>
      <c r="C46" s="3"/>
      <c r="D46" s="3"/>
      <c r="E46" s="228"/>
      <c r="F46" s="229"/>
      <c r="G46" s="230">
        <f>K41-G47</f>
        <v>5882</v>
      </c>
      <c r="H46" s="231">
        <v>0.09</v>
      </c>
      <c r="I46" s="230">
        <f>G46*H46</f>
        <v>529.38</v>
      </c>
      <c r="J46" s="231">
        <v>0.09</v>
      </c>
      <c r="K46" s="230">
        <f>G46*J46</f>
        <v>529.38</v>
      </c>
      <c r="L46" s="230"/>
      <c r="M46" s="232"/>
      <c r="N46" s="233">
        <f>I46+K46</f>
        <v>1058.76</v>
      </c>
    </row>
    <row r="47" spans="1:14" x14ac:dyDescent="0.3">
      <c r="A47" s="234"/>
      <c r="B47" s="235"/>
      <c r="C47" s="235"/>
      <c r="D47" s="235"/>
      <c r="E47" s="236"/>
      <c r="F47" s="237"/>
      <c r="G47" s="230">
        <f>K33</f>
        <v>4050</v>
      </c>
      <c r="H47" s="231">
        <v>0.06</v>
      </c>
      <c r="I47" s="230">
        <f>G47*6%</f>
        <v>243</v>
      </c>
      <c r="J47" s="231">
        <v>0.06</v>
      </c>
      <c r="K47" s="230">
        <f>I47</f>
        <v>243</v>
      </c>
      <c r="L47" s="230"/>
      <c r="M47" s="232"/>
      <c r="N47" s="233">
        <f>I47+K47</f>
        <v>486</v>
      </c>
    </row>
    <row r="48" spans="1:14" x14ac:dyDescent="0.3">
      <c r="A48" s="234"/>
      <c r="B48" s="238"/>
      <c r="C48" s="238"/>
      <c r="D48" s="238"/>
      <c r="E48" s="236"/>
      <c r="F48" s="237"/>
      <c r="G48" s="230"/>
      <c r="H48" s="231"/>
      <c r="I48" s="230"/>
      <c r="J48" s="231"/>
      <c r="K48" s="230"/>
      <c r="L48" s="230"/>
      <c r="M48" s="232"/>
      <c r="N48" s="233"/>
    </row>
    <row r="49" spans="1:14" x14ac:dyDescent="0.3">
      <c r="A49" s="234"/>
      <c r="B49" s="239"/>
      <c r="C49" s="239"/>
      <c r="D49" s="239"/>
      <c r="E49" s="240" t="s">
        <v>126</v>
      </c>
      <c r="F49" s="241"/>
      <c r="G49" s="242">
        <f>SUM(G46:G48)</f>
        <v>9932</v>
      </c>
      <c r="H49" s="243"/>
      <c r="I49" s="242">
        <f>SUM(I46:I48)</f>
        <v>772.38</v>
      </c>
      <c r="J49" s="243"/>
      <c r="K49" s="242">
        <f>SUM(K46:K48)</f>
        <v>772.38</v>
      </c>
      <c r="L49" s="242"/>
      <c r="M49" s="244"/>
      <c r="N49" s="245">
        <f>SUM(N46:N48)</f>
        <v>1544.76</v>
      </c>
    </row>
    <row r="50" spans="1:14" x14ac:dyDescent="0.3">
      <c r="A50" s="246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8"/>
    </row>
    <row r="51" spans="1:14" ht="15.6" customHeight="1" x14ac:dyDescent="0.3">
      <c r="A51" s="249" t="s">
        <v>183</v>
      </c>
      <c r="B51" s="221"/>
      <c r="C51" s="221"/>
      <c r="D51" s="221"/>
      <c r="E51" s="221"/>
      <c r="F51" s="221"/>
      <c r="G51" s="221"/>
      <c r="H51" s="182"/>
      <c r="I51" s="182"/>
      <c r="J51" s="182"/>
      <c r="K51" s="182"/>
      <c r="L51" s="182"/>
      <c r="M51" s="182"/>
      <c r="N51" s="219"/>
    </row>
    <row r="52" spans="1:14" ht="15" customHeight="1" x14ac:dyDescent="0.3">
      <c r="A52" s="250"/>
      <c r="B52" s="221"/>
      <c r="C52" s="221"/>
      <c r="D52" s="221"/>
      <c r="E52" s="221"/>
      <c r="F52" s="221"/>
      <c r="G52" s="221"/>
      <c r="H52" s="182"/>
      <c r="I52" s="182"/>
      <c r="J52" s="182"/>
      <c r="K52" s="182"/>
      <c r="L52" s="182"/>
      <c r="M52" s="182"/>
      <c r="N52" s="219"/>
    </row>
    <row r="53" spans="1:14" x14ac:dyDescent="0.3">
      <c r="A53" s="251" t="s">
        <v>128</v>
      </c>
      <c r="B53" s="252"/>
      <c r="C53" s="252"/>
      <c r="D53" s="252"/>
      <c r="E53" s="252"/>
      <c r="F53" s="253"/>
      <c r="G53" s="221"/>
      <c r="H53" s="182"/>
      <c r="I53" s="182"/>
      <c r="J53" s="182"/>
      <c r="K53" s="182"/>
      <c r="L53" s="182"/>
      <c r="M53" s="182"/>
      <c r="N53" s="219"/>
    </row>
    <row r="54" spans="1:14" x14ac:dyDescent="0.3">
      <c r="A54" s="127" t="s">
        <v>129</v>
      </c>
      <c r="B54" s="128"/>
      <c r="C54" s="128" t="s">
        <v>130</v>
      </c>
      <c r="D54" s="128" t="s">
        <v>131</v>
      </c>
      <c r="E54" s="128"/>
      <c r="F54" s="129"/>
      <c r="G54" s="221"/>
      <c r="H54" s="182"/>
      <c r="I54" s="182"/>
      <c r="J54" s="182"/>
      <c r="K54" s="182"/>
      <c r="L54" s="182"/>
      <c r="M54" s="182"/>
      <c r="N54" s="219"/>
    </row>
    <row r="55" spans="1:14" ht="17.399999999999999" customHeight="1" x14ac:dyDescent="0.35">
      <c r="A55" s="127" t="s">
        <v>132</v>
      </c>
      <c r="B55" s="128"/>
      <c r="C55" s="128" t="s">
        <v>130</v>
      </c>
      <c r="D55" s="130" t="s">
        <v>133</v>
      </c>
      <c r="E55" s="131"/>
      <c r="F55" s="254"/>
      <c r="G55" s="221"/>
      <c r="H55" s="182"/>
      <c r="I55" s="182"/>
      <c r="J55" s="182"/>
      <c r="K55" s="182"/>
      <c r="L55" s="182"/>
      <c r="M55" s="182"/>
      <c r="N55" s="219"/>
    </row>
    <row r="56" spans="1:14" ht="15" customHeight="1" x14ac:dyDescent="0.3">
      <c r="A56" s="132" t="s">
        <v>134</v>
      </c>
      <c r="B56" s="133"/>
      <c r="C56" s="133" t="s">
        <v>130</v>
      </c>
      <c r="D56" s="133" t="s">
        <v>135</v>
      </c>
      <c r="E56" s="133"/>
      <c r="F56" s="134"/>
      <c r="G56" s="221"/>
      <c r="H56" s="182"/>
      <c r="I56" s="182"/>
      <c r="J56" s="182"/>
      <c r="K56" s="182"/>
      <c r="L56" s="182"/>
      <c r="M56" s="182"/>
      <c r="N56" s="219"/>
    </row>
    <row r="57" spans="1:14" hidden="1" x14ac:dyDescent="0.3">
      <c r="A57" s="255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219"/>
    </row>
    <row r="58" spans="1:14" hidden="1" x14ac:dyDescent="0.3">
      <c r="A58" s="255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219"/>
    </row>
    <row r="59" spans="1:14" x14ac:dyDescent="0.3">
      <c r="A59" s="255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219"/>
    </row>
    <row r="60" spans="1:14" ht="15.6" customHeight="1" x14ac:dyDescent="0.3">
      <c r="A60" s="256" t="s">
        <v>136</v>
      </c>
      <c r="B60" s="257"/>
      <c r="C60" s="182"/>
      <c r="D60" s="182"/>
      <c r="E60" s="182"/>
      <c r="F60" s="182"/>
      <c r="G60" s="182"/>
      <c r="H60" s="258"/>
      <c r="I60" s="259"/>
      <c r="J60" s="260" t="s">
        <v>184</v>
      </c>
      <c r="K60" s="261"/>
      <c r="L60" s="262"/>
      <c r="M60" s="262"/>
      <c r="N60" s="263"/>
    </row>
    <row r="61" spans="1:14" x14ac:dyDescent="0.3">
      <c r="A61" s="255" t="s">
        <v>138</v>
      </c>
      <c r="B61" s="182"/>
      <c r="C61" s="182"/>
      <c r="D61" s="182"/>
      <c r="E61" s="182"/>
      <c r="F61" s="182"/>
      <c r="G61" s="182"/>
      <c r="H61" s="237"/>
      <c r="I61" s="182"/>
      <c r="J61" s="182"/>
      <c r="K61" s="182"/>
      <c r="L61" s="182"/>
      <c r="M61" s="182"/>
      <c r="N61" s="219"/>
    </row>
    <row r="62" spans="1:14" ht="15" customHeight="1" x14ac:dyDescent="0.3">
      <c r="A62" s="255" t="s">
        <v>139</v>
      </c>
      <c r="B62" s="182"/>
      <c r="C62" s="182"/>
      <c r="D62" s="182"/>
      <c r="E62" s="182"/>
      <c r="F62" s="182"/>
      <c r="G62" s="182"/>
      <c r="H62" s="237"/>
      <c r="I62" s="182"/>
      <c r="J62" s="182"/>
      <c r="K62" s="182"/>
      <c r="L62" s="182"/>
      <c r="M62" s="182"/>
      <c r="N62" s="219"/>
    </row>
    <row r="63" spans="1:14" ht="18" customHeight="1" x14ac:dyDescent="0.3">
      <c r="A63" s="264"/>
      <c r="B63" s="209"/>
      <c r="C63" s="209"/>
      <c r="D63" s="209"/>
      <c r="E63" s="209"/>
      <c r="F63" s="2" t="s">
        <v>185</v>
      </c>
      <c r="G63" s="1"/>
      <c r="H63" s="209"/>
      <c r="I63" s="209"/>
      <c r="J63" s="209"/>
      <c r="K63" s="209"/>
      <c r="L63" s="265" t="s">
        <v>140</v>
      </c>
      <c r="M63" s="210"/>
      <c r="N63" s="266"/>
    </row>
    <row r="64" spans="1:14" x14ac:dyDescent="0.3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</row>
  </sheetData>
  <mergeCells count="11">
    <mergeCell ref="B46:D46"/>
    <mergeCell ref="F63:G63"/>
    <mergeCell ref="A1:N2"/>
    <mergeCell ref="L3:M3"/>
    <mergeCell ref="L4:M4"/>
    <mergeCell ref="A44:E45"/>
    <mergeCell ref="G44:G45"/>
    <mergeCell ref="H44:I44"/>
    <mergeCell ref="J44:K44"/>
    <mergeCell ref="L44:M44"/>
    <mergeCell ref="N44:N45"/>
  </mergeCells>
  <printOptions horizontalCentered="1" verticalCentered="1"/>
  <pageMargins left="0.31496062992125984" right="0.31496062992125984" top="0.35433070866141736" bottom="0.35433070866141736" header="0.11811023622047245" footer="0.11811023622047245"/>
  <pageSetup paperSize="9"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12C4-34B0-4286-AE25-DED8BC8F0AB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Single</vt:lpstr>
      <vt:lpstr>Multiple</vt:lpstr>
      <vt:lpstr>InvoiceOne</vt:lpstr>
      <vt:lpstr>InvoiceTwo</vt:lpstr>
      <vt:lpstr>Report</vt:lpstr>
      <vt:lpstr>InvoiceOne!Print_Area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kumar suresh</dc:creator>
  <cp:lastModifiedBy>Narasimhan Ranganathan</cp:lastModifiedBy>
  <cp:lastPrinted>2025-10-03T08:43:38Z</cp:lastPrinted>
  <dcterms:created xsi:type="dcterms:W3CDTF">2025-10-01T12:11:40Z</dcterms:created>
  <dcterms:modified xsi:type="dcterms:W3CDTF">2025-10-05T03:10:26Z</dcterms:modified>
</cp:coreProperties>
</file>