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NKaushal\excel_Sorter\"/>
    </mc:Choice>
  </mc:AlternateContent>
  <xr:revisionPtr revIDLastSave="0" documentId="13_ncr:1_{E6AC30FB-044D-4F32-80DB-A47B67AA049A}" xr6:coauthVersionLast="47" xr6:coauthVersionMax="47" xr10:uidLastSave="{00000000-0000-0000-0000-000000000000}"/>
  <bookViews>
    <workbookView xWindow="-120" yWindow="-120" windowWidth="29040" windowHeight="15720" firstSheet="10" activeTab="17" xr2:uid="{00000000-000D-0000-FFFF-FFFF00000000}"/>
  </bookViews>
  <sheets>
    <sheet name="Current Labels" sheetId="2" r:id="rId1"/>
    <sheet name="jobmatl_mst_2" sheetId="8" r:id="rId2"/>
    <sheet name="FiscalYear" sheetId="3" r:id="rId3"/>
    <sheet name="FunctionArguments" sheetId="4" r:id="rId4"/>
    <sheet name="infomation to WTS id" sheetId="6" r:id="rId5"/>
    <sheet name="jobmatl_mst" sheetId="7" r:id="rId6"/>
    <sheet name="BASIC_CHART" sheetId="1" r:id="rId7"/>
    <sheet name="OperReports_PrePilotPlanning" sheetId="14" r:id="rId8"/>
    <sheet name="Label Data Location" sheetId="9" r:id="rId9"/>
    <sheet name="Label Mockups" sheetId="10" r:id="rId10"/>
    <sheet name="Labels" sheetId="11" r:id="rId11"/>
    <sheet name="Machine Files" sheetId="12" r:id="rId12"/>
    <sheet name="Master Label Data" sheetId="13" r:id="rId13"/>
    <sheet name="Work centers" sheetId="20" r:id="rId14"/>
    <sheet name="Reports" sheetId="16" r:id="rId15"/>
    <sheet name="SampleExample" sheetId="17" r:id="rId16"/>
    <sheet name="Test Data" sheetId="18" r:id="rId17"/>
    <sheet name="GLAccount" sheetId="5" r:id="rId18"/>
    <sheet name="Trial Balance" sheetId="19" r:id="rId19"/>
    <sheet name="Report Mockups" sheetId="15" r:id="rId20"/>
  </sheets>
  <definedNames>
    <definedName name="_xlnm._FilterDatabase" localSheetId="1" hidden="1">jobmatl_mst_2!$A$1:$B$98</definedName>
    <definedName name="_xlnm._FilterDatabase" localSheetId="8" hidden="1">'Label Data Location'!$A$5:$E$48</definedName>
    <definedName name="_xlnm._FilterDatabase" localSheetId="13" hidden="1">'Work centers'!$A$1:$G$43</definedName>
    <definedName name="AI_ASK" comment="Generate a text response using an AI model based on a prompt and optional tabular data." localSheetId="2">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17">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CreditTotal" localSheetId="18">'Trial Balance'!$H$13:$H$321</definedName>
    <definedName name="DebitTotal" localSheetId="18">'Trial Balance'!$G$13:$G$321</definedName>
    <definedName name="_xlnm.Print_Area" localSheetId="18">'Trial Balance'!$A$1:$J$327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 l="1"/>
  <c r="E319" i="19"/>
  <c r="E317" i="19"/>
  <c r="E315" i="19"/>
  <c r="E310" i="19"/>
  <c r="E308" i="19"/>
  <c r="E306" i="19"/>
  <c r="E304" i="19"/>
  <c r="E299" i="19"/>
  <c r="E297" i="19"/>
  <c r="E295" i="19"/>
  <c r="E293" i="19"/>
  <c r="E318" i="19"/>
  <c r="E307" i="19"/>
  <c r="E296" i="19"/>
  <c r="E291" i="19"/>
  <c r="F286" i="19"/>
  <c r="E284" i="19"/>
  <c r="F277" i="19"/>
  <c r="E275" i="19"/>
  <c r="F270" i="19"/>
  <c r="E268" i="19"/>
  <c r="F261" i="19"/>
  <c r="E259" i="19"/>
  <c r="F254" i="19"/>
  <c r="E252" i="19"/>
  <c r="F245" i="19"/>
  <c r="E243" i="19"/>
  <c r="F238" i="19"/>
  <c r="E236" i="19"/>
  <c r="F229" i="19"/>
  <c r="E227" i="19"/>
  <c r="F222" i="19"/>
  <c r="E220" i="19"/>
  <c r="F210" i="19"/>
  <c r="E208" i="19"/>
  <c r="F203" i="19"/>
  <c r="E201" i="19"/>
  <c r="F194" i="19"/>
  <c r="E192" i="19"/>
  <c r="F184" i="19"/>
  <c r="E182" i="19"/>
  <c r="F175" i="19"/>
  <c r="E173" i="19"/>
  <c r="F168" i="19"/>
  <c r="E166" i="19"/>
  <c r="F159" i="19"/>
  <c r="E154" i="19"/>
  <c r="F143" i="19"/>
  <c r="E141" i="19"/>
  <c r="F134" i="19"/>
  <c r="E132" i="19"/>
  <c r="F320" i="19"/>
  <c r="F315" i="19"/>
  <c r="F309" i="19"/>
  <c r="F304" i="19"/>
  <c r="F298" i="19"/>
  <c r="F293" i="19"/>
  <c r="F288" i="19"/>
  <c r="E286" i="19"/>
  <c r="F279" i="19"/>
  <c r="E277" i="19"/>
  <c r="F272" i="19"/>
  <c r="E270" i="19"/>
  <c r="F263" i="19"/>
  <c r="E261" i="19"/>
  <c r="F256" i="19"/>
  <c r="E254" i="19"/>
  <c r="F247" i="19"/>
  <c r="E245" i="19"/>
  <c r="F240" i="19"/>
  <c r="E238" i="19"/>
  <c r="F231" i="19"/>
  <c r="E229" i="19"/>
  <c r="F224" i="19"/>
  <c r="E222" i="19"/>
  <c r="F212" i="19"/>
  <c r="E210" i="19"/>
  <c r="F205" i="19"/>
  <c r="E203" i="19"/>
  <c r="F196" i="19"/>
  <c r="E194" i="19"/>
  <c r="F186" i="19"/>
  <c r="E184" i="19"/>
  <c r="F177" i="19"/>
  <c r="E175" i="19"/>
  <c r="F170" i="19"/>
  <c r="E168" i="19"/>
  <c r="F161" i="19"/>
  <c r="E159" i="19"/>
  <c r="F148" i="19"/>
  <c r="E143" i="19"/>
  <c r="F136" i="19"/>
  <c r="E134" i="19"/>
  <c r="E320" i="19"/>
  <c r="E309" i="19"/>
  <c r="E298" i="19"/>
  <c r="F290" i="19"/>
  <c r="E288" i="19"/>
  <c r="F281" i="19"/>
  <c r="E279" i="19"/>
  <c r="F274" i="19"/>
  <c r="E272" i="19"/>
  <c r="F265" i="19"/>
  <c r="E263" i="19"/>
  <c r="F258" i="19"/>
  <c r="E256" i="19"/>
  <c r="F249" i="19"/>
  <c r="E247" i="19"/>
  <c r="F242" i="19"/>
  <c r="E240" i="19"/>
  <c r="F233" i="19"/>
  <c r="E231" i="19"/>
  <c r="F226" i="19"/>
  <c r="E224" i="19"/>
  <c r="F214" i="19"/>
  <c r="E212" i="19"/>
  <c r="F207" i="19"/>
  <c r="E205" i="19"/>
  <c r="F198" i="19"/>
  <c r="E196" i="19"/>
  <c r="F191" i="19"/>
  <c r="E186" i="19"/>
  <c r="F179" i="19"/>
  <c r="E177" i="19"/>
  <c r="F172" i="19"/>
  <c r="E170" i="19"/>
  <c r="F317" i="19"/>
  <c r="F311" i="19"/>
  <c r="F306" i="19"/>
  <c r="F300" i="19"/>
  <c r="F295" i="19"/>
  <c r="F292" i="19"/>
  <c r="E290" i="19"/>
  <c r="F283" i="19"/>
  <c r="E281" i="19"/>
  <c r="F276" i="19"/>
  <c r="E274" i="19"/>
  <c r="F267" i="19"/>
  <c r="E265" i="19"/>
  <c r="F260" i="19"/>
  <c r="E258" i="19"/>
  <c r="F251" i="19"/>
  <c r="E249" i="19"/>
  <c r="F244" i="19"/>
  <c r="E311" i="19"/>
  <c r="E300" i="19"/>
  <c r="E292" i="19"/>
  <c r="F285" i="19"/>
  <c r="E283" i="19"/>
  <c r="F278" i="19"/>
  <c r="E276" i="19"/>
  <c r="F269" i="19"/>
  <c r="E267" i="19"/>
  <c r="F262" i="19"/>
  <c r="E260" i="19"/>
  <c r="F253" i="19"/>
  <c r="E251" i="19"/>
  <c r="F246" i="19"/>
  <c r="E244" i="19"/>
  <c r="F237" i="19"/>
  <c r="E235" i="19"/>
  <c r="F230" i="19"/>
  <c r="E228" i="19"/>
  <c r="F221" i="19"/>
  <c r="E216" i="19"/>
  <c r="F211" i="19"/>
  <c r="E209" i="19"/>
  <c r="F202" i="19"/>
  <c r="E200" i="19"/>
  <c r="F195" i="19"/>
  <c r="E193" i="19"/>
  <c r="F183" i="19"/>
  <c r="E181" i="19"/>
  <c r="F176" i="19"/>
  <c r="E174" i="19"/>
  <c r="F167" i="19"/>
  <c r="E165" i="19"/>
  <c r="F160" i="19"/>
  <c r="E155" i="19"/>
  <c r="F142" i="19"/>
  <c r="E140" i="19"/>
  <c r="F135" i="19"/>
  <c r="F319" i="19"/>
  <c r="F316" i="19"/>
  <c r="F308" i="19"/>
  <c r="F305" i="19"/>
  <c r="F297" i="19"/>
  <c r="F294" i="19"/>
  <c r="F287" i="19"/>
  <c r="E285" i="19"/>
  <c r="F280" i="19"/>
  <c r="E278" i="19"/>
  <c r="F271" i="19"/>
  <c r="E269" i="19"/>
  <c r="F264" i="19"/>
  <c r="E262" i="19"/>
  <c r="F255" i="19"/>
  <c r="E253" i="19"/>
  <c r="F248" i="19"/>
  <c r="E246" i="19"/>
  <c r="F239" i="19"/>
  <c r="E237" i="19"/>
  <c r="F232" i="19"/>
  <c r="E230" i="19"/>
  <c r="F223" i="19"/>
  <c r="E221" i="19"/>
  <c r="F213" i="19"/>
  <c r="E211" i="19"/>
  <c r="F204" i="19"/>
  <c r="E202" i="19"/>
  <c r="F197" i="19"/>
  <c r="E195" i="19"/>
  <c r="F185" i="19"/>
  <c r="E183" i="19"/>
  <c r="F178" i="19"/>
  <c r="E176" i="19"/>
  <c r="F318" i="19"/>
  <c r="F310" i="19"/>
  <c r="F307" i="19"/>
  <c r="F299" i="19"/>
  <c r="F296" i="19"/>
  <c r="F291" i="19"/>
  <c r="E289" i="19"/>
  <c r="F284" i="19"/>
  <c r="E282" i="19"/>
  <c r="F275" i="19"/>
  <c r="E273" i="19"/>
  <c r="F268" i="19"/>
  <c r="E266" i="19"/>
  <c r="F259" i="19"/>
  <c r="E257" i="19"/>
  <c r="F252" i="19"/>
  <c r="E250" i="19"/>
  <c r="F243" i="19"/>
  <c r="E241" i="19"/>
  <c r="F236" i="19"/>
  <c r="E234" i="19"/>
  <c r="F227" i="19"/>
  <c r="E225" i="19"/>
  <c r="F220" i="19"/>
  <c r="F273" i="19"/>
  <c r="E255" i="19"/>
  <c r="E206" i="19"/>
  <c r="F199" i="19"/>
  <c r="F193" i="19"/>
  <c r="E178" i="19"/>
  <c r="F173" i="19"/>
  <c r="E161" i="19"/>
  <c r="F141" i="19"/>
  <c r="F137" i="19"/>
  <c r="F128" i="19"/>
  <c r="F125" i="19"/>
  <c r="F120" i="19"/>
  <c r="F117" i="19"/>
  <c r="F112" i="19"/>
  <c r="F109" i="19"/>
  <c r="F104" i="19"/>
  <c r="F101" i="19"/>
  <c r="F93" i="19"/>
  <c r="E88" i="19"/>
  <c r="F83" i="19"/>
  <c r="E81" i="19"/>
  <c r="F71" i="19"/>
  <c r="F69" i="19"/>
  <c r="F67" i="19"/>
  <c r="F65" i="19"/>
  <c r="F63" i="19"/>
  <c r="F61" i="19"/>
  <c r="F59" i="19"/>
  <c r="F57" i="19"/>
  <c r="F55" i="19"/>
  <c r="F53" i="19"/>
  <c r="F51" i="19"/>
  <c r="F49" i="19"/>
  <c r="F47" i="19"/>
  <c r="F45" i="19"/>
  <c r="F43" i="19"/>
  <c r="F41" i="19"/>
  <c r="F39" i="19"/>
  <c r="F37" i="19"/>
  <c r="F35" i="19"/>
  <c r="F33" i="19"/>
  <c r="F31" i="19"/>
  <c r="F29" i="19"/>
  <c r="F27" i="19"/>
  <c r="F25" i="19"/>
  <c r="F23" i="19"/>
  <c r="F21" i="19"/>
  <c r="F19" i="19"/>
  <c r="F17" i="19"/>
  <c r="E316" i="19"/>
  <c r="F289" i="19"/>
  <c r="E271" i="19"/>
  <c r="E239" i="19"/>
  <c r="E199" i="19"/>
  <c r="E172" i="19"/>
  <c r="F164" i="19"/>
  <c r="F154" i="19"/>
  <c r="F144" i="19"/>
  <c r="E137" i="19"/>
  <c r="F133" i="19"/>
  <c r="E128" i="19"/>
  <c r="E125" i="19"/>
  <c r="E120" i="19"/>
  <c r="E117" i="19"/>
  <c r="E112" i="19"/>
  <c r="E109" i="19"/>
  <c r="E104" i="19"/>
  <c r="E101" i="19"/>
  <c r="E93" i="19"/>
  <c r="F85" i="19"/>
  <c r="E83" i="19"/>
  <c r="F73" i="19"/>
  <c r="E71" i="19"/>
  <c r="E69" i="19"/>
  <c r="E67" i="19"/>
  <c r="E65" i="19"/>
  <c r="E63" i="19"/>
  <c r="E61" i="19"/>
  <c r="E59" i="19"/>
  <c r="E57" i="19"/>
  <c r="E55" i="19"/>
  <c r="E53" i="19"/>
  <c r="E51" i="19"/>
  <c r="E49" i="19"/>
  <c r="E47" i="19"/>
  <c r="E45" i="19"/>
  <c r="E43" i="19"/>
  <c r="E41" i="19"/>
  <c r="E39" i="19"/>
  <c r="E37" i="19"/>
  <c r="E35" i="19"/>
  <c r="E33" i="19"/>
  <c r="E31" i="19"/>
  <c r="E29" i="19"/>
  <c r="E27" i="19"/>
  <c r="E25" i="19"/>
  <c r="E23" i="19"/>
  <c r="E21" i="19"/>
  <c r="E19" i="19"/>
  <c r="E17" i="19"/>
  <c r="J81" i="18" a="1"/>
  <c r="J77" i="18" a="1"/>
  <c r="J73" i="18" a="1"/>
  <c r="J69" i="18" a="1"/>
  <c r="J65" i="18" a="1"/>
  <c r="J61" i="18" a="1"/>
  <c r="J57" i="18" a="1"/>
  <c r="J53" i="18" a="1"/>
  <c r="J49" i="18" a="1"/>
  <c r="E287" i="19"/>
  <c r="F250" i="19"/>
  <c r="F228" i="19"/>
  <c r="F216" i="19"/>
  <c r="E204" i="19"/>
  <c r="E198" i="19"/>
  <c r="F192" i="19"/>
  <c r="E164" i="19"/>
  <c r="E160" i="19"/>
  <c r="F153" i="19"/>
  <c r="E144" i="19"/>
  <c r="F140" i="19"/>
  <c r="E133" i="19"/>
  <c r="F130" i="19"/>
  <c r="F127" i="19"/>
  <c r="F122" i="19"/>
  <c r="F119" i="19"/>
  <c r="F114" i="19"/>
  <c r="F111" i="19"/>
  <c r="F106" i="19"/>
  <c r="F103" i="19"/>
  <c r="F98" i="19"/>
  <c r="F87" i="19"/>
  <c r="E85" i="19"/>
  <c r="F75" i="19"/>
  <c r="E73" i="19"/>
  <c r="F266" i="19"/>
  <c r="E248" i="19"/>
  <c r="F215" i="19"/>
  <c r="F209" i="19"/>
  <c r="E197" i="19"/>
  <c r="E191" i="19"/>
  <c r="F182" i="19"/>
  <c r="F171" i="19"/>
  <c r="E167" i="19"/>
  <c r="F163" i="19"/>
  <c r="E153" i="19"/>
  <c r="E136" i="19"/>
  <c r="E130" i="19"/>
  <c r="E127" i="19"/>
  <c r="E122" i="19"/>
  <c r="E119" i="19"/>
  <c r="E114" i="19"/>
  <c r="E111" i="19"/>
  <c r="E106" i="19"/>
  <c r="E103" i="19"/>
  <c r="E98" i="19"/>
  <c r="F92" i="19"/>
  <c r="E87" i="19"/>
  <c r="F80" i="19"/>
  <c r="E75" i="19"/>
  <c r="J80" i="18" a="1"/>
  <c r="J76" i="18" a="1"/>
  <c r="J72" i="18" a="1"/>
  <c r="J68" i="18" a="1"/>
  <c r="J64" i="18" a="1"/>
  <c r="J60" i="18" a="1"/>
  <c r="J56" i="18" a="1"/>
  <c r="J52" i="18" a="1"/>
  <c r="J48" i="18" a="1"/>
  <c r="J44" i="18" a="1"/>
  <c r="J40" i="18" a="1"/>
  <c r="J36" i="18" a="1"/>
  <c r="J32" i="18" a="1"/>
  <c r="J28" i="18" a="1"/>
  <c r="P26" i="18" a="1"/>
  <c r="N25" i="18" a="1"/>
  <c r="J24" i="18" a="1"/>
  <c r="P22" i="18" a="1"/>
  <c r="N21" i="18" a="1"/>
  <c r="E305" i="19"/>
  <c r="F282" i="19"/>
  <c r="E264" i="19"/>
  <c r="F235" i="19"/>
  <c r="E226" i="19"/>
  <c r="E215" i="19"/>
  <c r="F187" i="19"/>
  <c r="F181" i="19"/>
  <c r="E171" i="19"/>
  <c r="E163" i="19"/>
  <c r="F139" i="19"/>
  <c r="F129" i="19"/>
  <c r="F124" i="19"/>
  <c r="F121" i="19"/>
  <c r="F116" i="19"/>
  <c r="F113" i="19"/>
  <c r="F108" i="19"/>
  <c r="F105" i="19"/>
  <c r="F100" i="19"/>
  <c r="F97" i="19"/>
  <c r="E92" i="19"/>
  <c r="F82" i="19"/>
  <c r="E80" i="19"/>
  <c r="F72" i="19"/>
  <c r="F70" i="19"/>
  <c r="F68" i="19"/>
  <c r="F66" i="19"/>
  <c r="F64" i="19"/>
  <c r="F62" i="19"/>
  <c r="F60" i="19"/>
  <c r="F58" i="19"/>
  <c r="F56" i="19"/>
  <c r="F54" i="19"/>
  <c r="F52" i="19"/>
  <c r="F50" i="19"/>
  <c r="F48" i="19"/>
  <c r="F46" i="19"/>
  <c r="F44" i="19"/>
  <c r="F42" i="19"/>
  <c r="F40" i="19"/>
  <c r="F38" i="19"/>
  <c r="E280" i="19"/>
  <c r="F234" i="19"/>
  <c r="F225" i="19"/>
  <c r="E214" i="19"/>
  <c r="F208" i="19"/>
  <c r="E187" i="19"/>
  <c r="F180" i="19"/>
  <c r="F174" i="19"/>
  <c r="F166" i="19"/>
  <c r="F162" i="19"/>
  <c r="F152" i="19"/>
  <c r="E139" i="19"/>
  <c r="E135" i="19"/>
  <c r="F132" i="19"/>
  <c r="E129" i="19"/>
  <c r="E124" i="19"/>
  <c r="E121" i="19"/>
  <c r="E116" i="19"/>
  <c r="E113" i="19"/>
  <c r="E108" i="19"/>
  <c r="E105" i="19"/>
  <c r="E100" i="19"/>
  <c r="E97" i="19"/>
  <c r="F84" i="19"/>
  <c r="E82" i="19"/>
  <c r="F74" i="19"/>
  <c r="E72" i="19"/>
  <c r="E70" i="19"/>
  <c r="E68" i="19"/>
  <c r="E66" i="19"/>
  <c r="E64" i="19"/>
  <c r="E62" i="19"/>
  <c r="E60" i="19"/>
  <c r="E58" i="19"/>
  <c r="E56" i="19"/>
  <c r="E54" i="19"/>
  <c r="E52" i="19"/>
  <c r="E50" i="19"/>
  <c r="E48" i="19"/>
  <c r="E46" i="19"/>
  <c r="E44" i="19"/>
  <c r="E42" i="19"/>
  <c r="E40" i="19"/>
  <c r="E38" i="19"/>
  <c r="E36" i="19"/>
  <c r="E34" i="19"/>
  <c r="E294" i="19"/>
  <c r="F257" i="19"/>
  <c r="F241" i="19"/>
  <c r="E232" i="19"/>
  <c r="E223" i="19"/>
  <c r="F206" i="19"/>
  <c r="F200" i="19"/>
  <c r="E185" i="19"/>
  <c r="E179" i="19"/>
  <c r="E169" i="19"/>
  <c r="F165" i="19"/>
  <c r="E148" i="19"/>
  <c r="E138" i="19"/>
  <c r="E131" i="19"/>
  <c r="E126" i="19"/>
  <c r="E123" i="19"/>
  <c r="E118" i="19"/>
  <c r="F201" i="19"/>
  <c r="F155" i="19"/>
  <c r="F123" i="19"/>
  <c r="E110" i="19"/>
  <c r="E99" i="19"/>
  <c r="J66" i="18" a="1"/>
  <c r="J59" i="18" a="1"/>
  <c r="J20" i="18" a="1"/>
  <c r="J17" i="18" a="1"/>
  <c r="J14" i="18" a="1"/>
  <c r="J11" i="18" a="1"/>
  <c r="N9" i="18" a="1"/>
  <c r="N6" i="18" a="1"/>
  <c r="N3" i="18" a="1"/>
  <c r="C112" i="17" a="1"/>
  <c r="I104" i="17" a="1"/>
  <c r="G103" i="17" a="1"/>
  <c r="E102" i="17" a="1"/>
  <c r="C101" i="17" a="1"/>
  <c r="E100" i="17" a="1"/>
  <c r="C99" i="17" a="1"/>
  <c r="H97" i="17" a="1"/>
  <c r="F96" i="17" a="1"/>
  <c r="H95" i="17" a="1"/>
  <c r="F94" i="17" a="1"/>
  <c r="D93" i="17" a="1"/>
  <c r="I91" i="17" a="1"/>
  <c r="D91" i="17" a="1"/>
  <c r="I89" i="17" a="1"/>
  <c r="G88" i="17" a="1"/>
  <c r="E87" i="17" a="1"/>
  <c r="G86" i="17" a="1"/>
  <c r="E85" i="17" a="1"/>
  <c r="C84" i="17" a="1"/>
  <c r="H82" i="17" a="1"/>
  <c r="C82" i="17" a="1"/>
  <c r="H80" i="17" a="1"/>
  <c r="F79" i="17" a="1"/>
  <c r="D78" i="17" a="1"/>
  <c r="F77" i="17" a="1"/>
  <c r="D76" i="17" a="1"/>
  <c r="I74" i="17" a="1"/>
  <c r="G73" i="17" a="1"/>
  <c r="E152" i="19"/>
  <c r="F107" i="19"/>
  <c r="F32" i="19"/>
  <c r="F28" i="19"/>
  <c r="F24" i="19"/>
  <c r="F20" i="19"/>
  <c r="F16" i="19"/>
  <c r="J78" i="18" a="1"/>
  <c r="J71" i="18" a="1"/>
  <c r="J46" i="18" a="1"/>
  <c r="J41" i="18" a="1"/>
  <c r="J35" i="18" a="1"/>
  <c r="J30" i="18" a="1"/>
  <c r="J27" i="18" a="1"/>
  <c r="J25" i="18" a="1"/>
  <c r="N23" i="18" a="1"/>
  <c r="P21" i="18" a="1"/>
  <c r="N18" i="18" a="1"/>
  <c r="N15" i="18" a="1"/>
  <c r="N12" i="18" a="1"/>
  <c r="P10" i="18" a="1"/>
  <c r="P7" i="18" a="1"/>
  <c r="P4" i="18" a="1"/>
  <c r="C115" i="17" a="1"/>
  <c r="C111" i="17" a="1"/>
  <c r="D104" i="17" a="1"/>
  <c r="I102" i="17" a="1"/>
  <c r="G101" i="17" a="1"/>
  <c r="I100" i="17" a="1"/>
  <c r="G99" i="17" a="1"/>
  <c r="E98" i="17" a="1"/>
  <c r="C97" i="17" a="1"/>
  <c r="E96" i="17" a="1"/>
  <c r="C95" i="17" a="1"/>
  <c r="H93" i="17" a="1"/>
  <c r="F92" i="17" a="1"/>
  <c r="H91" i="17" a="1"/>
  <c r="E142" i="19"/>
  <c r="F118" i="19"/>
  <c r="E107" i="19"/>
  <c r="F81" i="19"/>
  <c r="E32" i="19"/>
  <c r="E28" i="19"/>
  <c r="E24" i="19"/>
  <c r="E20" i="19"/>
  <c r="E16" i="19"/>
  <c r="J58" i="18" a="1"/>
  <c r="J51" i="18" a="1"/>
  <c r="P19" i="18" a="1"/>
  <c r="P16" i="18" a="1"/>
  <c r="P13" i="18" a="1"/>
  <c r="J12" i="18" a="1"/>
  <c r="J9" i="18" a="1"/>
  <c r="J6" i="18" a="1"/>
  <c r="J3" i="18" a="1"/>
  <c r="D114" i="17" a="1"/>
  <c r="H104" i="17" a="1"/>
  <c r="F103" i="17" a="1"/>
  <c r="D102" i="17" a="1"/>
  <c r="F101" i="17" a="1"/>
  <c r="D100" i="17" a="1"/>
  <c r="I98" i="17" a="1"/>
  <c r="G97" i="17" a="1"/>
  <c r="I96" i="17" a="1"/>
  <c r="G95" i="17" a="1"/>
  <c r="E94" i="17" a="1"/>
  <c r="C93" i="17" a="1"/>
  <c r="E92" i="17" a="1"/>
  <c r="C91" i="17" a="1"/>
  <c r="H89" i="17" a="1"/>
  <c r="F88" i="17" a="1"/>
  <c r="H87" i="17" a="1"/>
  <c r="F86" i="17" a="1"/>
  <c r="D85" i="17" a="1"/>
  <c r="I83" i="17" a="1"/>
  <c r="D83" i="17" a="1"/>
  <c r="I81" i="17" a="1"/>
  <c r="G80" i="17" a="1"/>
  <c r="E79" i="17" a="1"/>
  <c r="G78" i="17" a="1"/>
  <c r="E77" i="17" a="1"/>
  <c r="E242" i="19"/>
  <c r="E180" i="19"/>
  <c r="F138" i="19"/>
  <c r="F115" i="19"/>
  <c r="F79" i="19"/>
  <c r="F36" i="19"/>
  <c r="D9" i="19"/>
  <c r="J70" i="18" a="1"/>
  <c r="J63" i="18" a="1"/>
  <c r="J45" i="18" a="1"/>
  <c r="J39" i="18" a="1"/>
  <c r="J34" i="18" a="1"/>
  <c r="J29" i="18" a="1"/>
  <c r="N26" i="18" a="1"/>
  <c r="P24" i="18" a="1"/>
  <c r="J23" i="18" a="1"/>
  <c r="J21" i="18" a="1"/>
  <c r="J18" i="18" a="1"/>
  <c r="J15" i="18" a="1"/>
  <c r="N13" i="18" a="1"/>
  <c r="N10" i="18" a="1"/>
  <c r="N7" i="18" a="1"/>
  <c r="N4" i="18" a="1"/>
  <c r="P2" i="18" a="1"/>
  <c r="C110" i="17" a="1"/>
  <c r="C104" i="17" a="1"/>
  <c r="H102" i="17" a="1"/>
  <c r="C102" i="17" a="1"/>
  <c r="E233" i="19"/>
  <c r="E115" i="19"/>
  <c r="F88" i="19"/>
  <c r="E79" i="19"/>
  <c r="J82" i="18" a="1"/>
  <c r="J75" i="18" a="1"/>
  <c r="J50" i="18" a="1"/>
  <c r="N19" i="18" a="1"/>
  <c r="F169" i="19"/>
  <c r="F131" i="19"/>
  <c r="F102" i="19"/>
  <c r="F86" i="19"/>
  <c r="E74" i="19"/>
  <c r="F30" i="19"/>
  <c r="F26" i="19"/>
  <c r="F22" i="19"/>
  <c r="F18" i="19"/>
  <c r="J62" i="18" a="1"/>
  <c r="J55" i="18" a="1"/>
  <c r="J43" i="18" a="1"/>
  <c r="J38" i="18" a="1"/>
  <c r="J33" i="18" a="1"/>
  <c r="P27" i="18" a="1"/>
  <c r="J26" i="18" a="1"/>
  <c r="N24" i="18" a="1"/>
  <c r="N22" i="18" a="1"/>
  <c r="P20" i="18" a="1"/>
  <c r="P17" i="18" a="1"/>
  <c r="J16" i="18" a="1"/>
  <c r="J13" i="18" a="1"/>
  <c r="J10" i="18" a="1"/>
  <c r="J7" i="18" a="1"/>
  <c r="N5" i="18" a="1"/>
  <c r="N2" i="18" a="1"/>
  <c r="C109" i="17" a="1"/>
  <c r="I103" i="17" a="1"/>
  <c r="D103" i="17" a="1"/>
  <c r="I101" i="17" a="1"/>
  <c r="G100" i="17" a="1"/>
  <c r="E99" i="17" a="1"/>
  <c r="G98" i="17" a="1"/>
  <c r="E97" i="17" a="1"/>
  <c r="C96" i="17" a="1"/>
  <c r="H94" i="17" a="1"/>
  <c r="C94" i="17" a="1"/>
  <c r="H92" i="17" a="1"/>
  <c r="F91" i="17" a="1"/>
  <c r="D90" i="17" a="1"/>
  <c r="F89" i="17" a="1"/>
  <c r="D88" i="17" a="1"/>
  <c r="I86" i="17" a="1"/>
  <c r="G85" i="17" a="1"/>
  <c r="I84" i="17" a="1"/>
  <c r="G83" i="17" a="1"/>
  <c r="E82" i="17" a="1"/>
  <c r="C81" i="17" a="1"/>
  <c r="E80" i="17" a="1"/>
  <c r="C79" i="17" a="1"/>
  <c r="H77" i="17" a="1"/>
  <c r="F76" i="17" a="1"/>
  <c r="H75" i="17" a="1"/>
  <c r="F74" i="17" a="1"/>
  <c r="D73" i="17" a="1"/>
  <c r="I71" i="17" a="1"/>
  <c r="D71" i="17" a="1"/>
  <c r="I69" i="17" a="1"/>
  <c r="G68" i="17" a="1"/>
  <c r="E67" i="17" a="1"/>
  <c r="G66" i="17" a="1"/>
  <c r="E65" i="17" a="1"/>
  <c r="E207" i="19"/>
  <c r="E162" i="19"/>
  <c r="F126" i="19"/>
  <c r="F110" i="19"/>
  <c r="F99" i="19"/>
  <c r="E84" i="19"/>
  <c r="J79" i="18" a="1"/>
  <c r="J54" i="18" a="1"/>
  <c r="J47" i="18" a="1"/>
  <c r="J42" i="18" a="1"/>
  <c r="J37" i="18" a="1"/>
  <c r="J31" i="18" a="1"/>
  <c r="N27" i="18" a="1"/>
  <c r="P25" i="18" a="1"/>
  <c r="P23" i="18" a="1"/>
  <c r="J22" i="18" a="1"/>
  <c r="N20" i="18" a="1"/>
  <c r="P18" i="18" a="1"/>
  <c r="P15" i="18" a="1"/>
  <c r="P12" i="18" a="1"/>
  <c r="P9" i="18" a="1"/>
  <c r="J8" i="18" a="1"/>
  <c r="J5" i="18" a="1"/>
  <c r="J2" i="18" a="1"/>
  <c r="C108" i="17" a="1"/>
  <c r="E104" i="17" a="1"/>
  <c r="C103" i="17" a="1"/>
  <c r="H101" i="17" a="1"/>
  <c r="F100" i="17" a="1"/>
  <c r="H99" i="17" a="1"/>
  <c r="F98" i="17" a="1"/>
  <c r="D97" i="17" a="1"/>
  <c r="I95" i="17" a="1"/>
  <c r="D95" i="17" a="1"/>
  <c r="I93" i="17" a="1"/>
  <c r="G92" i="17" a="1"/>
  <c r="E91" i="17" a="1"/>
  <c r="G90" i="17" a="1"/>
  <c r="E89" i="17" a="1"/>
  <c r="C88" i="17" a="1"/>
  <c r="H86" i="17" a="1"/>
  <c r="C86" i="17" a="1"/>
  <c r="H84" i="17" a="1"/>
  <c r="F83" i="17" a="1"/>
  <c r="E213" i="19"/>
  <c r="N17" i="18" a="1"/>
  <c r="N11" i="18" a="1"/>
  <c r="F102" i="17" a="1"/>
  <c r="H96" i="17" a="1"/>
  <c r="I94" i="17" a="1"/>
  <c r="E93" i="17" a="1"/>
  <c r="I88" i="17" a="1"/>
  <c r="G87" i="17" a="1"/>
  <c r="E86" i="17" a="1"/>
  <c r="C85" i="17" a="1"/>
  <c r="F82" i="17" a="1"/>
  <c r="F81" i="17" a="1"/>
  <c r="F80" i="17" a="1"/>
  <c r="E78" i="17" a="1"/>
  <c r="E76" i="17" a="1"/>
  <c r="F75" i="17" a="1"/>
  <c r="G74" i="17" a="1"/>
  <c r="H73" i="17" a="1"/>
  <c r="I72" i="17" a="1"/>
  <c r="D72" i="17" a="1"/>
  <c r="F71" i="17" a="1"/>
  <c r="H70" i="17" a="1"/>
  <c r="D69" i="17" a="1"/>
  <c r="F68" i="17" a="1"/>
  <c r="F65" i="17" a="1"/>
  <c r="H64" i="17" a="1"/>
  <c r="C64" i="17" a="1"/>
  <c r="H62" i="17" a="1"/>
  <c r="D62" i="17" a="1"/>
  <c r="G61" i="17" a="1"/>
  <c r="C61" i="17" a="1"/>
  <c r="F60" i="17" a="1"/>
  <c r="I59" i="17" a="1"/>
  <c r="J74" i="18" a="1"/>
  <c r="N16" i="18" a="1"/>
  <c r="J4" i="18" a="1"/>
  <c r="G104" i="17" a="1"/>
  <c r="C100" i="17" a="1"/>
  <c r="D98" i="17" a="1"/>
  <c r="G96" i="17" a="1"/>
  <c r="I92" i="17" a="1"/>
  <c r="C90" i="17" a="1"/>
  <c r="H88" i="17" a="1"/>
  <c r="F87" i="17" a="1"/>
  <c r="D86" i="17" a="1"/>
  <c r="E81" i="17" a="1"/>
  <c r="D79" i="17" a="1"/>
  <c r="D77" i="17" a="1"/>
  <c r="G70" i="17" a="1"/>
  <c r="E68" i="17" a="1"/>
  <c r="G67" i="17" a="1"/>
  <c r="I66" i="17" a="1"/>
  <c r="D66" i="17" a="1"/>
  <c r="G64" i="17" a="1"/>
  <c r="E63" i="17" a="1"/>
  <c r="J67" i="18" a="1"/>
  <c r="P3" i="18" a="1"/>
  <c r="F104" i="17" a="1"/>
  <c r="I99" i="17" a="1"/>
  <c r="C98" i="17" a="1"/>
  <c r="D96" i="17" a="1"/>
  <c r="G94" i="17" a="1"/>
  <c r="D87" i="17" a="1"/>
  <c r="I85" i="17" a="1"/>
  <c r="G84" i="17" a="1"/>
  <c r="E83" i="17" a="1"/>
  <c r="D81" i="17" a="1"/>
  <c r="D80" i="17" a="1"/>
  <c r="C78" i="17" a="1"/>
  <c r="C77" i="17" a="1"/>
  <c r="E75" i="17" a="1"/>
  <c r="F73" i="17" a="1"/>
  <c r="F34" i="19"/>
  <c r="P14" i="18" a="1"/>
  <c r="P8" i="18" a="1"/>
  <c r="E101" i="17" a="1"/>
  <c r="F99" i="17" a="1"/>
  <c r="I97" i="17" a="1"/>
  <c r="E88" i="17" a="1"/>
  <c r="C87" i="17" a="1"/>
  <c r="H85" i="17" a="1"/>
  <c r="F84" i="17" a="1"/>
  <c r="D82" i="17" a="1"/>
  <c r="C80" i="17" a="1"/>
  <c r="I77" i="17" a="1"/>
  <c r="I76" i="17" a="1"/>
  <c r="C76" i="17" a="1"/>
  <c r="D75" i="17" a="1"/>
  <c r="E74" i="17" a="1"/>
  <c r="I68" i="17" a="1"/>
  <c r="D68" i="17" a="1"/>
  <c r="F67" i="17" a="1"/>
  <c r="H66" i="17" a="1"/>
  <c r="I65" i="17" a="1"/>
  <c r="D65" i="17" a="1"/>
  <c r="F64" i="17" a="1"/>
  <c r="H63" i="17" a="1"/>
  <c r="E102" i="19"/>
  <c r="E30" i="19"/>
  <c r="N14" i="18" a="1"/>
  <c r="N8" i="18" a="1"/>
  <c r="H103" i="17" a="1"/>
  <c r="D101" i="17" a="1"/>
  <c r="F97" i="17" a="1"/>
  <c r="D94" i="17" a="1"/>
  <c r="I90" i="17" a="1"/>
  <c r="G89" i="17" a="1"/>
  <c r="E84" i="17" a="1"/>
  <c r="C83" i="17" a="1"/>
  <c r="I80" i="17" a="1"/>
  <c r="I79" i="17" a="1"/>
  <c r="I78" i="17" a="1"/>
  <c r="H76" i="17" a="1"/>
  <c r="C75" i="17" a="1"/>
  <c r="D74" i="17" a="1"/>
  <c r="E86" i="19"/>
  <c r="E26" i="19"/>
  <c r="C114" i="17" a="1"/>
  <c r="E103" i="17" a="1"/>
  <c r="H100" i="17" a="1"/>
  <c r="D99" i="17" a="1"/>
  <c r="D92" i="17" a="1"/>
  <c r="H90" i="17" a="1"/>
  <c r="F85" i="17" a="1"/>
  <c r="D84" i="17" a="1"/>
  <c r="I82" i="17" a="1"/>
  <c r="H79" i="17" a="1"/>
  <c r="H78" i="17" a="1"/>
  <c r="I75" i="17" a="1"/>
  <c r="C74" i="17" a="1"/>
  <c r="F72" i="17" a="1"/>
  <c r="F69" i="17" a="1"/>
  <c r="H68" i="17" a="1"/>
  <c r="C68" i="17" a="1"/>
  <c r="E18" i="19"/>
  <c r="P11" i="18" a="1"/>
  <c r="P5" i="18" a="1"/>
  <c r="G102" i="17" a="1"/>
  <c r="H98" i="17" a="1"/>
  <c r="E95" i="17" a="1"/>
  <c r="F93" i="17" a="1"/>
  <c r="G91" i="17" a="1"/>
  <c r="E90" i="17" a="1"/>
  <c r="C89" i="17" a="1"/>
  <c r="H83" i="17" a="1"/>
  <c r="G82" i="17" a="1"/>
  <c r="G81" i="17" a="1"/>
  <c r="F78" i="17" a="1"/>
  <c r="G75" i="17" a="1"/>
  <c r="H74" i="17" a="1"/>
  <c r="I73" i="17" a="1"/>
  <c r="C73" i="17" a="1"/>
  <c r="C70" i="17" a="1"/>
  <c r="E69" i="17" a="1"/>
  <c r="H67" i="17" a="1"/>
  <c r="C67" i="17" a="1"/>
  <c r="E66" i="17" a="1"/>
  <c r="G65" i="17" a="1"/>
  <c r="F63" i="17" a="1"/>
  <c r="I87" i="17" a="1"/>
  <c r="H72" i="17" a="1"/>
  <c r="I70" i="17" a="1"/>
  <c r="D64" i="17" a="1"/>
  <c r="I62" i="17" a="1"/>
  <c r="H61" i="17" a="1"/>
  <c r="G60" i="17" a="1"/>
  <c r="F59" i="17" a="1"/>
  <c r="F58" i="17" a="1"/>
  <c r="G57" i="17" a="1"/>
  <c r="H55" i="17" a="1"/>
  <c r="I54" i="17" a="1"/>
  <c r="C54" i="17" a="1"/>
  <c r="F52" i="17" a="1"/>
  <c r="H51" i="17" a="1"/>
  <c r="D50" i="17" a="1"/>
  <c r="F49" i="17" a="1"/>
  <c r="I47" i="17" a="1"/>
  <c r="G46" i="17" a="1"/>
  <c r="I45" i="17" a="1"/>
  <c r="G44" i="17" a="1"/>
  <c r="E43" i="17" a="1"/>
  <c r="C42" i="17" a="1"/>
  <c r="E41" i="17" a="1"/>
  <c r="C40" i="17" a="1"/>
  <c r="H38" i="17" a="1"/>
  <c r="F37" i="17" a="1"/>
  <c r="H36" i="17" a="1"/>
  <c r="F35" i="17" a="1"/>
  <c r="I34" i="17" a="1"/>
  <c r="E34" i="17" a="1"/>
  <c r="H33" i="17" a="1"/>
  <c r="D33" i="17" a="1"/>
  <c r="G32" i="17" a="1"/>
  <c r="C32" i="17" a="1"/>
  <c r="F31" i="17" a="1"/>
  <c r="I30" i="17" a="1"/>
  <c r="E22" i="19"/>
  <c r="G77" i="17" a="1"/>
  <c r="G72" i="17" a="1"/>
  <c r="F70" i="17" a="1"/>
  <c r="I63" i="17" a="1"/>
  <c r="G62" i="17" a="1"/>
  <c r="F61" i="17" a="1"/>
  <c r="E60" i="17" a="1"/>
  <c r="E59" i="17" a="1"/>
  <c r="F57" i="17" a="1"/>
  <c r="G56" i="17" a="1"/>
  <c r="G55" i="17" a="1"/>
  <c r="H54" i="17" a="1"/>
  <c r="I53" i="17" a="1"/>
  <c r="D53" i="17" a="1"/>
  <c r="G51" i="17" a="1"/>
  <c r="I50" i="17" a="1"/>
  <c r="E49" i="17" a="1"/>
  <c r="G48" i="17" a="1"/>
  <c r="D47" i="17" a="1"/>
  <c r="F46" i="17" a="1"/>
  <c r="D45" i="17" a="1"/>
  <c r="I43" i="17" a="1"/>
  <c r="G42" i="17" a="1"/>
  <c r="I41" i="17" a="1"/>
  <c r="G40" i="17" a="1"/>
  <c r="G76" i="17" a="1"/>
  <c r="E72" i="17" a="1"/>
  <c r="E70" i="17" a="1"/>
  <c r="F62" i="17" a="1"/>
  <c r="E61" i="17" a="1"/>
  <c r="D60" i="17" a="1"/>
  <c r="D59" i="17" a="1"/>
  <c r="E58" i="17" a="1"/>
  <c r="E57" i="17" a="1"/>
  <c r="F56" i="17" a="1"/>
  <c r="G54" i="17" a="1"/>
  <c r="C53" i="17" a="1"/>
  <c r="E52" i="17" a="1"/>
  <c r="H50" i="17" a="1"/>
  <c r="C50" i="17" a="1"/>
  <c r="F48" i="17" a="1"/>
  <c r="H47" i="17" a="1"/>
  <c r="C47" i="17" a="1"/>
  <c r="H45" i="17" a="1"/>
  <c r="F44" i="17" a="1"/>
  <c r="D43" i="17" a="1"/>
  <c r="F42" i="17" a="1"/>
  <c r="D41" i="17" a="1"/>
  <c r="I39" i="17" a="1"/>
  <c r="J19" i="18" a="1"/>
  <c r="F95" i="17" a="1"/>
  <c r="C72" i="17" a="1"/>
  <c r="D70" i="17" a="1"/>
  <c r="F66" i="17" a="1"/>
  <c r="C65" i="17" a="1"/>
  <c r="G63" i="17" a="1"/>
  <c r="C59" i="17" a="1"/>
  <c r="D58" i="17" a="1"/>
  <c r="E56" i="17" a="1"/>
  <c r="F55" i="17" a="1"/>
  <c r="F54" i="17" a="1"/>
  <c r="H53" i="17" a="1"/>
  <c r="D52" i="17" a="1"/>
  <c r="F51" i="17" a="1"/>
  <c r="I49" i="17" a="1"/>
  <c r="D49" i="17" a="1"/>
  <c r="G47" i="17" a="1"/>
  <c r="E46" i="17" a="1"/>
  <c r="C45" i="17" a="1"/>
  <c r="H43" i="17" a="1"/>
  <c r="C43" i="17" a="1"/>
  <c r="H41" i="17" a="1"/>
  <c r="F40" i="17" a="1"/>
  <c r="D39" i="17" a="1"/>
  <c r="F38" i="17" a="1"/>
  <c r="D37" i="17" a="1"/>
  <c r="I35" i="17" a="1"/>
  <c r="G93" i="17" a="1"/>
  <c r="H71" i="17" a="1"/>
  <c r="H69" i="17" a="1"/>
  <c r="I67" i="17" a="1"/>
  <c r="I64" i="17" a="1"/>
  <c r="E62" i="17" a="1"/>
  <c r="D61" i="17" a="1"/>
  <c r="C60" i="17" a="1"/>
  <c r="C58" i="17" a="1"/>
  <c r="D57" i="17" a="1"/>
  <c r="D56" i="17" a="1"/>
  <c r="E55" i="17" a="1"/>
  <c r="G53" i="17" a="1"/>
  <c r="I52" i="17" a="1"/>
  <c r="E51" i="17" a="1"/>
  <c r="G50" i="17" a="1"/>
  <c r="C49" i="17" a="1"/>
  <c r="E48" i="17" a="1"/>
  <c r="I46" i="17" a="1"/>
  <c r="G45" i="17" a="1"/>
  <c r="E44" i="17" a="1"/>
  <c r="G43" i="17" a="1"/>
  <c r="E42" i="17" a="1"/>
  <c r="C41" i="17" a="1"/>
  <c r="H39" i="17" a="1"/>
  <c r="C39" i="17" a="1"/>
  <c r="H37" i="17" a="1"/>
  <c r="F36" i="17" a="1"/>
  <c r="P6" i="18" a="1"/>
  <c r="C92" i="17" a="1"/>
  <c r="H81" i="17" a="1"/>
  <c r="G71" i="17" a="1"/>
  <c r="G69" i="17" a="1"/>
  <c r="C66" i="17" a="1"/>
  <c r="D63" i="17" a="1"/>
  <c r="C62" i="17" a="1"/>
  <c r="D89" i="17" a="1"/>
  <c r="G79" i="17" a="1"/>
  <c r="C71" i="17" a="1"/>
  <c r="C69" i="17" a="1"/>
  <c r="D67" i="17" a="1"/>
  <c r="H65" i="17" a="1"/>
  <c r="G58" i="17" a="1"/>
  <c r="H57" i="17" a="1"/>
  <c r="H56" i="17" a="1"/>
  <c r="I55" i="17" a="1"/>
  <c r="E53" i="17" a="1"/>
  <c r="G52" i="17" a="1"/>
  <c r="C51" i="17" a="1"/>
  <c r="E50" i="17" a="1"/>
  <c r="H48" i="17" a="1"/>
  <c r="C48" i="17" a="1"/>
  <c r="E47" i="17" a="1"/>
  <c r="C46" i="17" a="1"/>
  <c r="E45" i="17" a="1"/>
  <c r="C44" i="17" a="1"/>
  <c r="H42" i="17" a="1"/>
  <c r="F41" i="17" a="1"/>
  <c r="H40" i="17" a="1"/>
  <c r="F39" i="17" a="1"/>
  <c r="D38" i="17" a="1"/>
  <c r="I36" i="17" a="1"/>
  <c r="D36" i="17" a="1"/>
  <c r="C113" i="17" a="1"/>
  <c r="E64" i="17" a="1"/>
  <c r="H58" i="17" a="1"/>
  <c r="C55" i="17" a="1"/>
  <c r="I51" i="17" a="1"/>
  <c r="I48" i="17" a="1"/>
  <c r="F43" i="17" a="1"/>
  <c r="I40" i="17" a="1"/>
  <c r="E35" i="17" a="1"/>
  <c r="F34" i="17" a="1"/>
  <c r="F33" i="17" a="1"/>
  <c r="H30" i="17" a="1"/>
  <c r="D29" i="17" a="1"/>
  <c r="F28" i="17" a="1"/>
  <c r="I26" i="17" a="1"/>
  <c r="D26" i="17" a="1"/>
  <c r="I24" i="17" a="1"/>
  <c r="G23" i="17" a="1"/>
  <c r="I22" i="17" a="1"/>
  <c r="G21" i="17" a="1"/>
  <c r="E20" i="17" a="1"/>
  <c r="C19" i="17" a="1"/>
  <c r="E18" i="17" a="1"/>
  <c r="C17" i="17" a="1"/>
  <c r="H15" i="17" a="1"/>
  <c r="F14" i="17" a="1"/>
  <c r="H13" i="17" a="1"/>
  <c r="F12" i="17" a="1"/>
  <c r="D11" i="17" a="1"/>
  <c r="I9" i="17" a="1"/>
  <c r="D9" i="17" a="1"/>
  <c r="I7" i="17" a="1"/>
  <c r="E7" i="17" a="1"/>
  <c r="H6" i="17" a="1"/>
  <c r="D6" i="17" a="1"/>
  <c r="G5" i="17" a="1"/>
  <c r="C5" i="17" a="1"/>
  <c r="F4" i="17" a="1"/>
  <c r="I3" i="17" a="1"/>
  <c r="E3" i="17" a="1"/>
  <c r="D114" i="5" a="1"/>
  <c r="C111" i="5" a="1"/>
  <c r="I104" i="5" a="1"/>
  <c r="E104" i="5" a="1"/>
  <c r="H103" i="5" a="1"/>
  <c r="D103" i="5" a="1"/>
  <c r="G102" i="5" a="1"/>
  <c r="C102" i="5" a="1"/>
  <c r="F101" i="5" a="1"/>
  <c r="I100" i="5" a="1"/>
  <c r="E100" i="5" a="1"/>
  <c r="H99" i="5" a="1"/>
  <c r="D99" i="5" a="1"/>
  <c r="F90" i="17" a="1"/>
  <c r="C63" i="17" a="1"/>
  <c r="I57" i="17" a="1"/>
  <c r="E54" i="17" a="1"/>
  <c r="D48" i="17" a="1"/>
  <c r="I42" i="17" a="1"/>
  <c r="E40" i="17" a="1"/>
  <c r="I38" i="17" a="1"/>
  <c r="G37" i="17" a="1"/>
  <c r="E36" i="17" a="1"/>
  <c r="D35" i="17" a="1"/>
  <c r="F32" i="17" a="1"/>
  <c r="G31" i="17" a="1"/>
  <c r="G30" i="17" a="1"/>
  <c r="I29" i="17" a="1"/>
  <c r="E28" i="17" a="1"/>
  <c r="G27" i="17" a="1"/>
  <c r="F25" i="17" a="1"/>
  <c r="D24" i="17" a="1"/>
  <c r="F23" i="17" a="1"/>
  <c r="D22" i="17" a="1"/>
  <c r="I20" i="17" a="1"/>
  <c r="G19" i="17" a="1"/>
  <c r="I18" i="17" a="1"/>
  <c r="G17" i="17" a="1"/>
  <c r="E16" i="17" a="1"/>
  <c r="C15" i="17" a="1"/>
  <c r="E14" i="17" a="1"/>
  <c r="C13" i="17" a="1"/>
  <c r="H11" i="17" a="1"/>
  <c r="F10" i="17" a="1"/>
  <c r="H9" i="17" a="1"/>
  <c r="F8" i="17" a="1"/>
  <c r="I61" i="17" a="1"/>
  <c r="D54" i="17" a="1"/>
  <c r="D51" i="17" a="1"/>
  <c r="F45" i="17" a="1"/>
  <c r="D40" i="17" a="1"/>
  <c r="E37" i="17" a="1"/>
  <c r="C36" i="17" a="1"/>
  <c r="D34" i="17" a="1"/>
  <c r="E33" i="17" a="1"/>
  <c r="E32" i="17" a="1"/>
  <c r="H29" i="17" a="1"/>
  <c r="C29" i="17" a="1"/>
  <c r="F27" i="17" a="1"/>
  <c r="H26" i="17" a="1"/>
  <c r="C26" i="17" a="1"/>
  <c r="H24" i="17" a="1"/>
  <c r="C24" i="17" a="1"/>
  <c r="H22" i="17" a="1"/>
  <c r="F21" i="17" a="1"/>
  <c r="D20" i="17" a="1"/>
  <c r="F19" i="17" a="1"/>
  <c r="D18" i="17" a="1"/>
  <c r="I16" i="17" a="1"/>
  <c r="G15" i="17" a="1"/>
  <c r="I14" i="17" a="1"/>
  <c r="G13" i="17" a="1"/>
  <c r="E12" i="17" a="1"/>
  <c r="C11" i="17" a="1"/>
  <c r="E10" i="17" a="1"/>
  <c r="C9" i="17" a="1"/>
  <c r="H7" i="17" a="1"/>
  <c r="D7" i="17" a="1"/>
  <c r="G6" i="17" a="1"/>
  <c r="C6" i="17" a="1"/>
  <c r="F5" i="17" a="1"/>
  <c r="I4" i="17" a="1"/>
  <c r="E4" i="17" a="1"/>
  <c r="H3" i="17" a="1"/>
  <c r="D3" i="17" a="1"/>
  <c r="C114" i="5" a="1"/>
  <c r="C110" i="5" a="1"/>
  <c r="H104" i="5" a="1"/>
  <c r="D104" i="5" a="1"/>
  <c r="G103" i="5" a="1"/>
  <c r="C103" i="5" a="1"/>
  <c r="F102" i="5" a="1"/>
  <c r="I101" i="5" a="1"/>
  <c r="E101" i="5" a="1"/>
  <c r="H100" i="5" a="1"/>
  <c r="D100" i="5" a="1"/>
  <c r="G99" i="5" a="1"/>
  <c r="C99" i="5" a="1"/>
  <c r="F98" i="5" a="1"/>
  <c r="E73" i="17" a="1"/>
  <c r="I60" i="17" a="1"/>
  <c r="C57" i="17" a="1"/>
  <c r="F50" i="17" a="1"/>
  <c r="F47" i="17" a="1"/>
  <c r="I44" i="17" a="1"/>
  <c r="G38" i="17" a="1"/>
  <c r="C35" i="17" a="1"/>
  <c r="C34" i="17" a="1"/>
  <c r="E31" i="17" a="1"/>
  <c r="F30" i="17" a="1"/>
  <c r="I28" i="17" a="1"/>
  <c r="D28" i="17" a="1"/>
  <c r="G26" i="17" a="1"/>
  <c r="E25" i="17" a="1"/>
  <c r="G24" i="17" a="1"/>
  <c r="E23" i="17" a="1"/>
  <c r="C22" i="17" a="1"/>
  <c r="H20" i="17" a="1"/>
  <c r="C20" i="17" a="1"/>
  <c r="H18" i="17" a="1"/>
  <c r="F17" i="17" a="1"/>
  <c r="D16" i="17" a="1"/>
  <c r="F15" i="17" a="1"/>
  <c r="D14" i="17" a="1"/>
  <c r="I12" i="17" a="1"/>
  <c r="G11" i="17" a="1"/>
  <c r="I10" i="17" a="1"/>
  <c r="G9" i="17" a="1"/>
  <c r="E8" i="17" a="1"/>
  <c r="E71" i="17" a="1"/>
  <c r="H60" i="17" a="1"/>
  <c r="I56" i="17" a="1"/>
  <c r="F53" i="17" a="1"/>
  <c r="H44" i="17" a="1"/>
  <c r="D42" i="17" a="1"/>
  <c r="G39" i="17" a="1"/>
  <c r="E38" i="17" a="1"/>
  <c r="C37" i="17" a="1"/>
  <c r="C33" i="17" a="1"/>
  <c r="D32" i="17" a="1"/>
  <c r="D31" i="17" a="1"/>
  <c r="E30" i="17" a="1"/>
  <c r="G29" i="17" a="1"/>
  <c r="C28" i="17" a="1"/>
  <c r="E27" i="17" a="1"/>
  <c r="I25" i="17" a="1"/>
  <c r="D25" i="17" a="1"/>
  <c r="I23" i="17" a="1"/>
  <c r="G22" i="17" a="1"/>
  <c r="E21" i="17" a="1"/>
  <c r="G20" i="17" a="1"/>
  <c r="E19" i="17" a="1"/>
  <c r="C18" i="17" a="1"/>
  <c r="H16" i="17" a="1"/>
  <c r="C16" i="17" a="1"/>
  <c r="H14" i="17" a="1"/>
  <c r="F13" i="17" a="1"/>
  <c r="D12" i="17" a="1"/>
  <c r="F11" i="17" a="1"/>
  <c r="D10" i="17" a="1"/>
  <c r="I8" i="17" a="1"/>
  <c r="G7" i="17" a="1"/>
  <c r="C7" i="17" a="1"/>
  <c r="F6" i="17" a="1"/>
  <c r="I5" i="17" a="1"/>
  <c r="E5" i="17" a="1"/>
  <c r="H4" i="17" a="1"/>
  <c r="D4" i="17" a="1"/>
  <c r="G3" i="17" a="1"/>
  <c r="C3" i="17" a="1"/>
  <c r="C113" i="5" a="1"/>
  <c r="C109" i="5" a="1"/>
  <c r="G104" i="5" a="1"/>
  <c r="C104" i="5" a="1"/>
  <c r="F103" i="5" a="1"/>
  <c r="I102" i="5" a="1"/>
  <c r="I58" i="17" a="1"/>
  <c r="D55" i="17" a="1"/>
  <c r="C52" i="17" a="1"/>
  <c r="D46" i="17" a="1"/>
  <c r="I37" i="17" a="1"/>
  <c r="G36" i="17" a="1"/>
  <c r="G33" i="17" a="1"/>
  <c r="H32" i="17" a="1"/>
  <c r="H31" i="17" a="1"/>
  <c r="C30" i="17" a="1"/>
  <c r="E29" i="17" a="1"/>
  <c r="H27" i="17" a="1"/>
  <c r="C27" i="17" a="1"/>
  <c r="G25" i="17" a="1"/>
  <c r="E24" i="17" a="1"/>
  <c r="C23" i="17" a="1"/>
  <c r="E22" i="17" a="1"/>
  <c r="C21" i="17" a="1"/>
  <c r="H19" i="17" a="1"/>
  <c r="F18" i="17" a="1"/>
  <c r="H17" i="17" a="1"/>
  <c r="F16" i="17" a="1"/>
  <c r="D15" i="17" a="1"/>
  <c r="I13" i="17" a="1"/>
  <c r="D13" i="17" a="1"/>
  <c r="I11" i="17" a="1"/>
  <c r="G10" i="17" a="1"/>
  <c r="E9" i="17" a="1"/>
  <c r="G8" i="17" a="1"/>
  <c r="H49" i="17" a="1"/>
  <c r="H34" i="17" a="1"/>
  <c r="I19" i="17" a="1"/>
  <c r="E17" i="17" a="1"/>
  <c r="C12" i="17" a="1"/>
  <c r="F9" i="17" a="1"/>
  <c r="C100" i="5" a="1"/>
  <c r="H98" i="5" a="1"/>
  <c r="H96" i="5" a="1"/>
  <c r="I95" i="5" a="1"/>
  <c r="I94" i="5" a="1"/>
  <c r="C94" i="5" a="1"/>
  <c r="D92" i="5" a="1"/>
  <c r="E91" i="5" a="1"/>
  <c r="E90" i="5" a="1"/>
  <c r="F89" i="5" a="1"/>
  <c r="G87" i="5" a="1"/>
  <c r="H86" i="5" a="1"/>
  <c r="G49" i="17" a="1"/>
  <c r="E39" i="17" a="1"/>
  <c r="G34" i="17" a="1"/>
  <c r="C31" i="17" a="1"/>
  <c r="I27" i="17" a="1"/>
  <c r="C25" i="17" a="1"/>
  <c r="F22" i="17" a="1"/>
  <c r="D17" i="17" a="1"/>
  <c r="G14" i="17" a="1"/>
  <c r="I6" i="17" a="1"/>
  <c r="G4" i="17" a="1"/>
  <c r="C112" i="5" a="1"/>
  <c r="E103" i="5" a="1"/>
  <c r="G101" i="5" a="1"/>
  <c r="G98" i="5" a="1"/>
  <c r="G97" i="5" a="1"/>
  <c r="G96" i="5" a="1"/>
  <c r="H95" i="5" a="1"/>
  <c r="I93" i="5" a="1"/>
  <c r="C93" i="5" a="1"/>
  <c r="C92" i="5" a="1"/>
  <c r="D91" i="5" a="1"/>
  <c r="E89" i="5" a="1"/>
  <c r="F88" i="5" a="1"/>
  <c r="F87" i="5" a="1"/>
  <c r="G86" i="5" a="1"/>
  <c r="H85" i="5" a="1"/>
  <c r="D85" i="5" a="1"/>
  <c r="G84" i="5" a="1"/>
  <c r="C84" i="5" a="1"/>
  <c r="F83" i="5" a="1"/>
  <c r="I82" i="5" a="1"/>
  <c r="E82" i="5" a="1"/>
  <c r="H81" i="5" a="1"/>
  <c r="D81" i="5" a="1"/>
  <c r="G80" i="5" a="1"/>
  <c r="C80" i="5" a="1"/>
  <c r="F79" i="5" a="1"/>
  <c r="I78" i="5" a="1"/>
  <c r="E78" i="5" a="1"/>
  <c r="H77" i="5" a="1"/>
  <c r="D77" i="5" a="1"/>
  <c r="G76" i="5" a="1"/>
  <c r="C76" i="5" a="1"/>
  <c r="H59" i="17" a="1"/>
  <c r="I33" i="17" a="1"/>
  <c r="D27" i="17" a="1"/>
  <c r="F24" i="17" a="1"/>
  <c r="I21" i="17" a="1"/>
  <c r="G16" i="17" a="1"/>
  <c r="C14" i="17" a="1"/>
  <c r="D101" i="5" a="1"/>
  <c r="I99" i="5" a="1"/>
  <c r="E98" i="5" a="1"/>
  <c r="F97" i="5" a="1"/>
  <c r="G95" i="5" a="1"/>
  <c r="H94" i="5" a="1"/>
  <c r="H93" i="5" a="1"/>
  <c r="I92" i="5" a="1"/>
  <c r="C91" i="5" a="1"/>
  <c r="D90" i="5" a="1"/>
  <c r="D89" i="5" a="1"/>
  <c r="E88" i="5" a="1"/>
  <c r="F86" i="5" a="1"/>
  <c r="G59" i="17" a="1"/>
  <c r="H46" i="17" a="1"/>
  <c r="C38" i="17" a="1"/>
  <c r="D30" i="17" a="1"/>
  <c r="H21" i="17" a="1"/>
  <c r="D19" i="17" a="1"/>
  <c r="E11" i="17" a="1"/>
  <c r="H8" i="17" a="1"/>
  <c r="E6" i="17" a="1"/>
  <c r="C4" i="17" a="1"/>
  <c r="C108" i="5" a="1"/>
  <c r="H102" i="5" a="1"/>
  <c r="F99" i="5" a="1"/>
  <c r="D44" i="17" a="1"/>
  <c r="I32" i="17" a="1"/>
  <c r="F29" i="17" a="1"/>
  <c r="F26" i="17" a="1"/>
  <c r="D21" i="17" a="1"/>
  <c r="G18" i="17" a="1"/>
  <c r="H10" i="17" a="1"/>
  <c r="D8" i="17" a="1"/>
  <c r="E102" i="5" a="1"/>
  <c r="C101" i="5" a="1"/>
  <c r="D98" i="5" a="1"/>
  <c r="D97" i="5" a="1"/>
  <c r="E96" i="5" a="1"/>
  <c r="F94" i="5" a="1"/>
  <c r="G93" i="5" a="1"/>
  <c r="G92" i="5" a="1"/>
  <c r="H91" i="5" a="1"/>
  <c r="I89" i="5" a="1"/>
  <c r="C89" i="5" a="1"/>
  <c r="C88" i="5" a="1"/>
  <c r="D87" i="5" a="1"/>
  <c r="C56" i="17" a="1"/>
  <c r="E26" i="17" a="1"/>
  <c r="H23" i="17" a="1"/>
  <c r="I15" i="17" a="1"/>
  <c r="E13" i="17" a="1"/>
  <c r="C8" i="17" a="1"/>
  <c r="H5" i="17" a="1"/>
  <c r="F3" i="17" a="1"/>
  <c r="F104" i="5" a="1"/>
  <c r="G100" i="5" a="1"/>
  <c r="E99" i="5" a="1"/>
  <c r="C98" i="5" a="1"/>
  <c r="D96" i="5" a="1"/>
  <c r="E95" i="5" a="1"/>
  <c r="E94" i="5" a="1"/>
  <c r="F93" i="5" a="1"/>
  <c r="G91" i="5" a="1"/>
  <c r="H90" i="5" a="1"/>
  <c r="H89" i="5" a="1"/>
  <c r="I88" i="5" a="1"/>
  <c r="C87" i="5" a="1"/>
  <c r="D86" i="5" a="1"/>
  <c r="F85" i="5" a="1"/>
  <c r="I84" i="5" a="1"/>
  <c r="E84" i="5" a="1"/>
  <c r="H83" i="5" a="1"/>
  <c r="D83" i="5" a="1"/>
  <c r="G82" i="5" a="1"/>
  <c r="C82" i="5" a="1"/>
  <c r="F81" i="5" a="1"/>
  <c r="I80" i="5" a="1"/>
  <c r="E80" i="5" a="1"/>
  <c r="H79" i="5" a="1"/>
  <c r="D79" i="5" a="1"/>
  <c r="G78" i="5" a="1"/>
  <c r="C78" i="5" a="1"/>
  <c r="F77" i="5" a="1"/>
  <c r="I76" i="5" a="1"/>
  <c r="H52" i="17" a="1"/>
  <c r="G35" i="17" a="1"/>
  <c r="I31" i="17" a="1"/>
  <c r="G28" i="17" a="1"/>
  <c r="F20" i="17" a="1"/>
  <c r="I17" i="17" a="1"/>
  <c r="G12" i="17" a="1"/>
  <c r="C10" i="17" a="1"/>
  <c r="F7" i="17" a="1"/>
  <c r="D5" i="17" a="1"/>
  <c r="C115" i="5" a="1"/>
  <c r="I103" i="5" a="1"/>
  <c r="H101" i="5" a="1"/>
  <c r="F100" i="5" a="1"/>
  <c r="H97" i="5" a="1"/>
  <c r="I96" i="5" a="1"/>
  <c r="C95" i="5" a="1"/>
  <c r="D94" i="5" a="1"/>
  <c r="D93" i="5" a="1"/>
  <c r="E92" i="5" a="1"/>
  <c r="F90" i="5" a="1"/>
  <c r="G89" i="5" a="1"/>
  <c r="G88" i="5" a="1"/>
  <c r="H87" i="5" a="1"/>
  <c r="I85" i="5" a="1"/>
  <c r="G41" i="17" a="1"/>
  <c r="E15" i="17" a="1"/>
  <c r="F95" i="5" a="1"/>
  <c r="I91" i="5" a="1"/>
  <c r="D88" i="5" a="1"/>
  <c r="E85" i="5" a="1"/>
  <c r="D82" i="5" a="1"/>
  <c r="H80" i="5" a="1"/>
  <c r="G77" i="5" a="1"/>
  <c r="D75" i="5" a="1"/>
  <c r="E74" i="5" a="1"/>
  <c r="F72" i="5" a="1"/>
  <c r="G71" i="5" a="1"/>
  <c r="G70" i="5" a="1"/>
  <c r="H69" i="5" a="1"/>
  <c r="I67" i="5" a="1"/>
  <c r="C67" i="5" a="1"/>
  <c r="C66" i="5" a="1"/>
  <c r="D65" i="5" a="1"/>
  <c r="E63" i="5" a="1"/>
  <c r="F62" i="5" a="1"/>
  <c r="F61" i="5" a="1"/>
  <c r="G60" i="5" a="1"/>
  <c r="H58" i="5" a="1"/>
  <c r="I57" i="5" a="1"/>
  <c r="I56" i="5" a="1"/>
  <c r="C56" i="5" a="1"/>
  <c r="D54" i="5" a="1"/>
  <c r="E53" i="5" a="1"/>
  <c r="E52" i="5" a="1"/>
  <c r="G51" i="5" a="1"/>
  <c r="H50" i="5" a="1"/>
  <c r="C50" i="5" a="1"/>
  <c r="E49" i="5" a="1"/>
  <c r="F48" i="5" a="1"/>
  <c r="I47" i="5" a="1"/>
  <c r="E47" i="5" a="1"/>
  <c r="H46" i="5" a="1"/>
  <c r="D46" i="5" a="1"/>
  <c r="G45" i="5" a="1"/>
  <c r="C45" i="5" a="1"/>
  <c r="F44" i="5" a="1"/>
  <c r="I43" i="5" a="1"/>
  <c r="E43" i="5" a="1"/>
  <c r="H42" i="5" a="1"/>
  <c r="D42" i="5" a="1"/>
  <c r="G41" i="5" a="1"/>
  <c r="C41" i="5" a="1"/>
  <c r="F40" i="5" a="1"/>
  <c r="I39" i="5" a="1"/>
  <c r="E39" i="5" a="1"/>
  <c r="H38" i="5" a="1"/>
  <c r="D38" i="5" a="1"/>
  <c r="G37" i="5" a="1"/>
  <c r="C37" i="5" a="1"/>
  <c r="F36" i="5" a="1"/>
  <c r="I35" i="5" a="1"/>
  <c r="E35" i="5" a="1"/>
  <c r="I31" i="5" a="1"/>
  <c r="E31" i="5" a="1"/>
  <c r="C29" i="5" a="1"/>
  <c r="E27" i="5" a="1"/>
  <c r="D26" i="5" a="1"/>
  <c r="I23" i="5" a="1"/>
  <c r="H22" i="5" a="1"/>
  <c r="G21" i="5" a="1"/>
  <c r="H18" i="5" a="1"/>
  <c r="G17" i="5" a="1"/>
  <c r="F16" i="5" a="1"/>
  <c r="I15" i="5" a="1"/>
  <c r="D14" i="5" a="1"/>
  <c r="C13" i="5" a="1"/>
  <c r="E11" i="5" a="1"/>
  <c r="G9" i="5" a="1"/>
  <c r="F8" i="5" a="1"/>
  <c r="E7" i="5" a="1"/>
  <c r="D6" i="5" a="1"/>
  <c r="C5" i="5" a="1"/>
  <c r="I3" i="5" a="1"/>
  <c r="E4" i="5" a="1"/>
  <c r="I71" i="5" a="1"/>
  <c r="H35" i="17" a="1"/>
  <c r="H12" i="17" a="1"/>
  <c r="I98" i="5" a="1"/>
  <c r="D95" i="5" a="1"/>
  <c r="F91" i="5" a="1"/>
  <c r="I87" i="5" a="1"/>
  <c r="C85" i="5" a="1"/>
  <c r="G83" i="5" a="1"/>
  <c r="F80" i="5" a="1"/>
  <c r="C79" i="5" a="1"/>
  <c r="D76" i="5" a="1"/>
  <c r="D74" i="5" a="1"/>
  <c r="E73" i="5" a="1"/>
  <c r="E72" i="5" a="1"/>
  <c r="F71" i="5" a="1"/>
  <c r="G69" i="5" a="1"/>
  <c r="H68" i="5" a="1"/>
  <c r="H67" i="5" a="1"/>
  <c r="I66" i="5" a="1"/>
  <c r="C65" i="5" a="1"/>
  <c r="D64" i="5" a="1"/>
  <c r="D63" i="5" a="1"/>
  <c r="E62" i="5" a="1"/>
  <c r="F60" i="5" a="1"/>
  <c r="G59" i="5" a="1"/>
  <c r="G58" i="5" a="1"/>
  <c r="H57" i="5" a="1"/>
  <c r="I55" i="5" a="1"/>
  <c r="C55" i="5" a="1"/>
  <c r="C54" i="5" a="1"/>
  <c r="D53" i="5" a="1"/>
  <c r="F51" i="5" a="1"/>
  <c r="D49" i="5" a="1"/>
  <c r="D31" i="5" a="1"/>
  <c r="C30" i="5" a="1"/>
  <c r="E28" i="5" a="1"/>
  <c r="D27" i="5" a="1"/>
  <c r="G26" i="5" a="1"/>
  <c r="C26" i="5" a="1"/>
  <c r="I24" i="5" a="1"/>
  <c r="H23" i="5" a="1"/>
  <c r="G22" i="5" a="1"/>
  <c r="C22" i="5" a="1"/>
  <c r="I20" i="5" a="1"/>
  <c r="H19" i="5" a="1"/>
  <c r="D19" i="5" a="1"/>
  <c r="H7" i="5" a="1"/>
  <c r="D7" i="5" a="1"/>
  <c r="C6" i="5" a="1"/>
  <c r="F5" i="5" a="1"/>
  <c r="H3" i="5" a="1"/>
  <c r="D3" i="5" a="1"/>
  <c r="H73" i="5" a="1"/>
  <c r="D69" i="5" a="1"/>
  <c r="E67" i="5" a="1"/>
  <c r="F65" i="5" a="1"/>
  <c r="H62" i="5" a="1"/>
  <c r="C60" i="5" a="1"/>
  <c r="F55" i="5" a="1"/>
  <c r="G94" i="5" a="1"/>
  <c r="I90" i="5" a="1"/>
  <c r="E87" i="5" a="1"/>
  <c r="E83" i="5" a="1"/>
  <c r="I81" i="5" a="1"/>
  <c r="H78" i="5" a="1"/>
  <c r="E77" i="5" a="1"/>
  <c r="I75" i="5" a="1"/>
  <c r="C75" i="5" a="1"/>
  <c r="C74" i="5" a="1"/>
  <c r="D73" i="5" a="1"/>
  <c r="E71" i="5" a="1"/>
  <c r="F70" i="5" a="1"/>
  <c r="F69" i="5" a="1"/>
  <c r="G68" i="5" a="1"/>
  <c r="H66" i="5" a="1"/>
  <c r="I65" i="5" a="1"/>
  <c r="I64" i="5" a="1"/>
  <c r="C64" i="5" a="1"/>
  <c r="D62" i="5" a="1"/>
  <c r="E61" i="5" a="1"/>
  <c r="E60" i="5" a="1"/>
  <c r="F59" i="5" a="1"/>
  <c r="G57" i="5" a="1"/>
  <c r="H56" i="5" a="1"/>
  <c r="H55" i="5" a="1"/>
  <c r="I54" i="5" a="1"/>
  <c r="C53" i="5" a="1"/>
  <c r="D52" i="5" a="1"/>
  <c r="E51" i="5" a="1"/>
  <c r="G50" i="5" a="1"/>
  <c r="I49" i="5" a="1"/>
  <c r="C49" i="5" a="1"/>
  <c r="E48" i="5" a="1"/>
  <c r="H47" i="5" a="1"/>
  <c r="D47" i="5" a="1"/>
  <c r="G46" i="5" a="1"/>
  <c r="C46" i="5" a="1"/>
  <c r="F45" i="5" a="1"/>
  <c r="I44" i="5" a="1"/>
  <c r="E44" i="5" a="1"/>
  <c r="H43" i="5" a="1"/>
  <c r="D43" i="5" a="1"/>
  <c r="G42" i="5" a="1"/>
  <c r="C42" i="5" a="1"/>
  <c r="F41" i="5" a="1"/>
  <c r="I40" i="5" a="1"/>
  <c r="E40" i="5" a="1"/>
  <c r="H39" i="5" a="1"/>
  <c r="D39" i="5" a="1"/>
  <c r="G38" i="5" a="1"/>
  <c r="C38" i="5" a="1"/>
  <c r="F37" i="5" a="1"/>
  <c r="I36" i="5" a="1"/>
  <c r="E36" i="5" a="1"/>
  <c r="H35" i="5" a="1"/>
  <c r="D35" i="5" a="1"/>
  <c r="G34" i="5" a="1"/>
  <c r="C34" i="5" a="1"/>
  <c r="F33" i="5" a="1"/>
  <c r="I32" i="5" a="1"/>
  <c r="E32" i="5" a="1"/>
  <c r="H31" i="5" a="1"/>
  <c r="G30" i="5" a="1"/>
  <c r="F29" i="5" a="1"/>
  <c r="I28" i="5" a="1"/>
  <c r="H27" i="5" a="1"/>
  <c r="F25" i="5" a="1"/>
  <c r="E24" i="5" a="1"/>
  <c r="D23" i="5" a="1"/>
  <c r="F21" i="5" a="1"/>
  <c r="E20" i="5" a="1"/>
  <c r="G18" i="5" a="1"/>
  <c r="C18" i="5" a="1"/>
  <c r="F17" i="5" a="1"/>
  <c r="I16" i="5" a="1"/>
  <c r="E16" i="5" a="1"/>
  <c r="H15" i="5" a="1"/>
  <c r="D15" i="5" a="1"/>
  <c r="G14" i="5" a="1"/>
  <c r="C14" i="5" a="1"/>
  <c r="F13" i="5" a="1"/>
  <c r="I12" i="5" a="1"/>
  <c r="E12" i="5" a="1"/>
  <c r="H11" i="5" a="1"/>
  <c r="D11" i="5" a="1"/>
  <c r="G10" i="5" a="1"/>
  <c r="C10" i="5" a="1"/>
  <c r="F9" i="5" a="1"/>
  <c r="I8" i="5" a="1"/>
  <c r="E8" i="5" a="1"/>
  <c r="G6" i="5" a="1"/>
  <c r="I4" i="5" a="1"/>
  <c r="H28" i="17" a="1"/>
  <c r="I97" i="5" a="1"/>
  <c r="G90" i="5" a="1"/>
  <c r="I86" i="5" a="1"/>
  <c r="H84" i="5" a="1"/>
  <c r="G81" i="5" a="1"/>
  <c r="D80" i="5" a="1"/>
  <c r="C77" i="5" a="1"/>
  <c r="H75" i="5" a="1"/>
  <c r="I74" i="5" a="1"/>
  <c r="C73" i="5" a="1"/>
  <c r="D72" i="5" a="1"/>
  <c r="D71" i="5" a="1"/>
  <c r="E70" i="5" a="1"/>
  <c r="F68" i="5" a="1"/>
  <c r="G67" i="5" a="1"/>
  <c r="G66" i="5" a="1"/>
  <c r="H65" i="5" a="1"/>
  <c r="I63" i="5" a="1"/>
  <c r="C63" i="5" a="1"/>
  <c r="C62" i="5" a="1"/>
  <c r="D61" i="5" a="1"/>
  <c r="E59" i="5" a="1"/>
  <c r="F58" i="5" a="1"/>
  <c r="F57" i="5" a="1"/>
  <c r="G56" i="5" a="1"/>
  <c r="H54" i="5" a="1"/>
  <c r="I53" i="5" a="1"/>
  <c r="I52" i="5" a="1"/>
  <c r="C52" i="5" a="1"/>
  <c r="H49" i="5" a="1"/>
  <c r="G31" i="5" a="1"/>
  <c r="F30" i="5" a="1"/>
  <c r="I29" i="5" a="1"/>
  <c r="E29" i="5" a="1"/>
  <c r="H28" i="5" a="1"/>
  <c r="D28" i="5" a="1"/>
  <c r="C27" i="5" a="1"/>
  <c r="I25" i="5" a="1"/>
  <c r="H24" i="5" a="1"/>
  <c r="G23" i="5" a="1"/>
  <c r="C23" i="5" a="1"/>
  <c r="G19" i="5" a="1"/>
  <c r="C19" i="5" a="1"/>
  <c r="F18" i="5" a="1"/>
  <c r="I17" i="5" a="1"/>
  <c r="D16" i="5" a="1"/>
  <c r="C15" i="5" a="1"/>
  <c r="F14" i="5" a="1"/>
  <c r="I13" i="5" a="1"/>
  <c r="D12" i="5" a="1"/>
  <c r="G11" i="5" a="1"/>
  <c r="I9" i="5" a="1"/>
  <c r="H8" i="5" a="1"/>
  <c r="G7" i="5" a="1"/>
  <c r="I5" i="5" a="1"/>
  <c r="H4" i="5" a="1"/>
  <c r="D4" i="5" a="1"/>
  <c r="G3" i="5" a="1"/>
  <c r="C3" i="5" a="1"/>
  <c r="D23" i="17" a="1"/>
  <c r="E93" i="5" a="1"/>
  <c r="H82" i="5" a="1"/>
  <c r="E81" i="5" a="1"/>
  <c r="D78" i="5" a="1"/>
  <c r="G75" i="5" a="1"/>
  <c r="C71" i="5" a="1"/>
  <c r="G64" i="5" a="1"/>
  <c r="I60" i="5" a="1"/>
  <c r="D58" i="5" a="1"/>
  <c r="G53" i="5" a="1"/>
  <c r="H25" i="17" a="1"/>
  <c r="E97" i="5" a="1"/>
  <c r="C90" i="5" a="1"/>
  <c r="E86" i="5" a="1"/>
  <c r="F84" i="5" a="1"/>
  <c r="C83" i="5" a="1"/>
  <c r="I79" i="5" a="1"/>
  <c r="F78" i="5" a="1"/>
  <c r="H74" i="5" a="1"/>
  <c r="I73" i="5" a="1"/>
  <c r="I72" i="5" a="1"/>
  <c r="C72" i="5" a="1"/>
  <c r="D70" i="5" a="1"/>
  <c r="E69" i="5" a="1"/>
  <c r="E68" i="5" a="1"/>
  <c r="F67" i="5" a="1"/>
  <c r="G65" i="5" a="1"/>
  <c r="H64" i="5" a="1"/>
  <c r="H63" i="5" a="1"/>
  <c r="I62" i="5" a="1"/>
  <c r="C61" i="5" a="1"/>
  <c r="D60" i="5" a="1"/>
  <c r="D59" i="5" a="1"/>
  <c r="E58" i="5" a="1"/>
  <c r="F56" i="5" a="1"/>
  <c r="G55" i="5" a="1"/>
  <c r="G54" i="5" a="1"/>
  <c r="H53" i="5" a="1"/>
  <c r="I51" i="5" a="1"/>
  <c r="D51" i="5" a="1"/>
  <c r="F50" i="5" a="1"/>
  <c r="G49" i="5" a="1"/>
  <c r="I48" i="5" a="1"/>
  <c r="D48" i="5" a="1"/>
  <c r="G47" i="5" a="1"/>
  <c r="C47" i="5" a="1"/>
  <c r="F46" i="5" a="1"/>
  <c r="I45" i="5" a="1"/>
  <c r="E45" i="5" a="1"/>
  <c r="H44" i="5" a="1"/>
  <c r="D44" i="5" a="1"/>
  <c r="G43" i="5" a="1"/>
  <c r="C43" i="5" a="1"/>
  <c r="F42" i="5" a="1"/>
  <c r="I41" i="5" a="1"/>
  <c r="E41" i="5" a="1"/>
  <c r="H40" i="5" a="1"/>
  <c r="D40" i="5" a="1"/>
  <c r="G39" i="5" a="1"/>
  <c r="C39" i="5" a="1"/>
  <c r="F38" i="5" a="1"/>
  <c r="I37" i="5" a="1"/>
  <c r="E37" i="5" a="1"/>
  <c r="H36" i="5" a="1"/>
  <c r="D36" i="5" a="1"/>
  <c r="G35" i="5" a="1"/>
  <c r="C35" i="5" a="1"/>
  <c r="F34" i="5" a="1"/>
  <c r="I33" i="5" a="1"/>
  <c r="E33" i="5" a="1"/>
  <c r="H32" i="5" a="1"/>
  <c r="D32" i="5" a="1"/>
  <c r="C31" i="5" a="1"/>
  <c r="G27" i="5" a="1"/>
  <c r="F26" i="5" a="1"/>
  <c r="E25" i="5" a="1"/>
  <c r="D24" i="5" a="1"/>
  <c r="F22" i="5" a="1"/>
  <c r="I21" i="5" a="1"/>
  <c r="E21" i="5" a="1"/>
  <c r="H20" i="5" a="1"/>
  <c r="D20" i="5" a="1"/>
  <c r="E17" i="5" a="1"/>
  <c r="H16" i="5" a="1"/>
  <c r="G15" i="5" a="1"/>
  <c r="E13" i="5" a="1"/>
  <c r="H12" i="5" a="1"/>
  <c r="C11" i="5" a="1"/>
  <c r="F10" i="5" a="1"/>
  <c r="E9" i="5" a="1"/>
  <c r="D8" i="5" a="1"/>
  <c r="C7" i="5" a="1"/>
  <c r="F6" i="5" a="1"/>
  <c r="E5" i="5" a="1"/>
  <c r="C97" i="5" a="1"/>
  <c r="H76" i="5" a="1"/>
  <c r="G74" i="5" a="1"/>
  <c r="C70" i="5" a="1"/>
  <c r="I61" i="5" a="1"/>
  <c r="E57" i="5" a="1"/>
  <c r="H52" i="5" a="1"/>
  <c r="D102" i="5" a="1"/>
  <c r="C96" i="5" a="1"/>
  <c r="F92" i="5" a="1"/>
  <c r="H88" i="5" a="1"/>
  <c r="I83" i="5" a="1"/>
  <c r="F82" i="5" a="1"/>
  <c r="E79" i="5" a="1"/>
  <c r="I77" i="5" a="1"/>
  <c r="E76" i="5" a="1"/>
  <c r="E75" i="5" a="1"/>
  <c r="F74" i="5" a="1"/>
  <c r="F73" i="5" a="1"/>
  <c r="G72" i="5" a="1"/>
  <c r="H70" i="5" a="1"/>
  <c r="I69" i="5" a="1"/>
  <c r="I68" i="5" a="1"/>
  <c r="C68" i="5" a="1"/>
  <c r="D66" i="5" a="1"/>
  <c r="E65" i="5" a="1"/>
  <c r="E64" i="5" a="1"/>
  <c r="F63" i="5" a="1"/>
  <c r="G61" i="5" a="1"/>
  <c r="H60" i="5" a="1"/>
  <c r="H59" i="5" a="1"/>
  <c r="I58" i="5" a="1"/>
  <c r="C57" i="5" a="1"/>
  <c r="D56" i="5" a="1"/>
  <c r="D55" i="5" a="1"/>
  <c r="E54" i="5" a="1"/>
  <c r="F52" i="5" a="1"/>
  <c r="I50" i="5" a="1"/>
  <c r="G48" i="5" a="1"/>
  <c r="H34" i="5" a="1"/>
  <c r="D34" i="5" a="1"/>
  <c r="G33" i="5" a="1"/>
  <c r="C33" i="5" a="1"/>
  <c r="F32" i="5" a="1"/>
  <c r="H30" i="5" a="1"/>
  <c r="D30" i="5" a="1"/>
  <c r="G29" i="5" a="1"/>
  <c r="F28" i="5" a="1"/>
  <c r="I27" i="5" a="1"/>
  <c r="H26" i="5" a="1"/>
  <c r="G25" i="5" a="1"/>
  <c r="C25" i="5" a="1"/>
  <c r="F24" i="5" a="1"/>
  <c r="E23" i="5" a="1"/>
  <c r="D22" i="5" a="1"/>
  <c r="C21" i="5" a="1"/>
  <c r="F20" i="5" a="1"/>
  <c r="I19" i="5" a="1"/>
  <c r="E19" i="5" a="1"/>
  <c r="D18" i="5" a="1"/>
  <c r="C17" i="5" a="1"/>
  <c r="E15" i="5" a="1"/>
  <c r="H14" i="5" a="1"/>
  <c r="G13" i="5" a="1"/>
  <c r="F12" i="5" a="1"/>
  <c r="I11" i="5" a="1"/>
  <c r="H10" i="5" a="1"/>
  <c r="D10" i="5" a="1"/>
  <c r="C9" i="5" a="1"/>
  <c r="I7" i="5" a="1"/>
  <c r="H6" i="5" a="1"/>
  <c r="G5" i="5" a="1"/>
  <c r="F4" i="5" a="1"/>
  <c r="E3" i="5" a="1"/>
  <c r="C86" i="5" a="1"/>
  <c r="F66" i="5" a="1"/>
  <c r="E56" i="5" a="1"/>
  <c r="E50" i="5" a="1"/>
  <c r="C81" i="5" a="1"/>
  <c r="H71" i="5" a="1"/>
  <c r="F64" i="5" a="1"/>
  <c r="D57" i="5" a="1"/>
  <c r="D50" i="5" a="1"/>
  <c r="D45" i="5" a="1"/>
  <c r="G40" i="5" a="1"/>
  <c r="C36" i="5" a="1"/>
  <c r="F31" i="5" a="1"/>
  <c r="I26" i="5" a="1"/>
  <c r="E22" i="5" a="1"/>
  <c r="H17" i="5" a="1"/>
  <c r="D13" i="5" a="1"/>
  <c r="G63" i="5" a="1"/>
  <c r="G79" i="5" a="1"/>
  <c r="I70" i="5" a="1"/>
  <c r="F96" i="5" a="1"/>
  <c r="G62" i="5" a="1"/>
  <c r="E55" i="5" a="1"/>
  <c r="H48" i="5" a="1"/>
  <c r="C44" i="5" a="1"/>
  <c r="F39" i="5" a="1"/>
  <c r="I34" i="5" a="1"/>
  <c r="E30" i="5" a="1"/>
  <c r="H25" i="5" a="1"/>
  <c r="D21" i="5" a="1"/>
  <c r="G16" i="5" a="1"/>
  <c r="C12" i="5" a="1"/>
  <c r="C8" i="5" a="1"/>
  <c r="H5" i="5" a="1"/>
  <c r="F3" i="5" a="1"/>
  <c r="D67" i="5" a="1"/>
  <c r="I46" i="5" a="1"/>
  <c r="G28" i="5" a="1"/>
  <c r="F19" i="5" a="1"/>
  <c r="H92" i="5" a="1"/>
  <c r="F76" i="5" a="1"/>
  <c r="C69" i="5" a="1"/>
  <c r="H61" i="5" a="1"/>
  <c r="F54" i="5" a="1"/>
  <c r="C48" i="5" a="1"/>
  <c r="F43" i="5" a="1"/>
  <c r="I38" i="5" a="1"/>
  <c r="E34" i="5" a="1"/>
  <c r="H29" i="5" a="1"/>
  <c r="D25" i="5" a="1"/>
  <c r="G20" i="5" a="1"/>
  <c r="C16" i="5" a="1"/>
  <c r="F11" i="5" a="1"/>
  <c r="G52" i="5" a="1"/>
  <c r="E42" i="5" a="1"/>
  <c r="D33" i="5" a="1"/>
  <c r="C24" i="5" a="1"/>
  <c r="E10" i="5" a="1"/>
  <c r="F7" i="5" a="1"/>
  <c r="D5" i="5" a="1"/>
  <c r="G73" i="5" a="1"/>
  <c r="E66" i="5" a="1"/>
  <c r="H51" i="5" a="1"/>
  <c r="E46" i="5" a="1"/>
  <c r="G32" i="5" a="1"/>
  <c r="F23" i="5" a="1"/>
  <c r="I18" i="5" a="1"/>
  <c r="F75" i="5" a="1"/>
  <c r="D68" i="5" a="1"/>
  <c r="F53" i="5" a="1"/>
  <c r="F47" i="5" a="1"/>
  <c r="I42" i="5" a="1"/>
  <c r="E38" i="5" a="1"/>
  <c r="H33" i="5" a="1"/>
  <c r="D29" i="5" a="1"/>
  <c r="G24" i="5" a="1"/>
  <c r="C20" i="5" a="1"/>
  <c r="F15" i="5" a="1"/>
  <c r="I10" i="5" a="1"/>
  <c r="G85" i="5" a="1"/>
  <c r="I59" i="5" a="1"/>
  <c r="H37" i="5" a="1"/>
  <c r="I14" i="5" a="1"/>
  <c r="D84" i="5" a="1"/>
  <c r="C59" i="5" a="1"/>
  <c r="H41" i="5" a="1"/>
  <c r="D37" i="5" a="1"/>
  <c r="C28" i="5" a="1"/>
  <c r="E14" i="5" a="1"/>
  <c r="H9" i="5" a="1"/>
  <c r="H72" i="5" a="1"/>
  <c r="C58" i="5" a="1"/>
  <c r="C51" i="5" a="1"/>
  <c r="H45" i="5" a="1"/>
  <c r="D41" i="5" a="1"/>
  <c r="G36" i="5" a="1"/>
  <c r="C32" i="5" a="1"/>
  <c r="F27" i="5" a="1"/>
  <c r="I22" i="5" a="1"/>
  <c r="E18" i="5" a="1"/>
  <c r="H13" i="5" a="1"/>
  <c r="D9" i="5" a="1"/>
  <c r="I6" i="5" a="1"/>
  <c r="G4" i="5" a="1"/>
  <c r="F49" i="5" a="1"/>
  <c r="G44" i="5" a="1"/>
  <c r="C40" i="5" a="1"/>
  <c r="F35" i="5" a="1"/>
  <c r="I30" i="5" a="1"/>
  <c r="E26" i="5" a="1"/>
  <c r="H21" i="5" a="1"/>
  <c r="D17" i="5" a="1"/>
  <c r="G12" i="5" a="1"/>
  <c r="G8" i="5" a="1"/>
  <c r="E6" i="5" a="1"/>
  <c r="C4" i="5" a="1"/>
  <c r="C4" i="5" l="1"/>
  <c r="E6" i="5"/>
  <c r="G8" i="5"/>
  <c r="G12" i="5"/>
  <c r="D17" i="5"/>
  <c r="H21" i="5"/>
  <c r="E26" i="5"/>
  <c r="I30" i="5"/>
  <c r="F35" i="5"/>
  <c r="C40" i="5"/>
  <c r="G44" i="5"/>
  <c r="F49" i="5"/>
  <c r="G4" i="5"/>
  <c r="I6" i="5"/>
  <c r="D9" i="5"/>
  <c r="H13" i="5"/>
  <c r="E18" i="5"/>
  <c r="I22" i="5"/>
  <c r="F27" i="5"/>
  <c r="C32" i="5"/>
  <c r="G36" i="5"/>
  <c r="D41" i="5"/>
  <c r="H45" i="5"/>
  <c r="C51" i="5"/>
  <c r="C58" i="5"/>
  <c r="H72" i="5"/>
  <c r="H9" i="5"/>
  <c r="E14" i="5"/>
  <c r="C28" i="5"/>
  <c r="D37" i="5"/>
  <c r="H41" i="5"/>
  <c r="C59" i="5"/>
  <c r="D84" i="5"/>
  <c r="I14" i="5"/>
  <c r="H37" i="5"/>
  <c r="I59" i="5"/>
  <c r="G85" i="5"/>
  <c r="I10" i="5"/>
  <c r="F15" i="5"/>
  <c r="C20" i="5"/>
  <c r="G24" i="5"/>
  <c r="D29" i="5"/>
  <c r="H33" i="5"/>
  <c r="E38" i="5"/>
  <c r="I42" i="5"/>
  <c r="F47" i="5"/>
  <c r="F53" i="5"/>
  <c r="D68" i="5"/>
  <c r="F75" i="5"/>
  <c r="I18" i="5"/>
  <c r="F23" i="5"/>
  <c r="G32" i="5"/>
  <c r="E46" i="5"/>
  <c r="H51" i="5"/>
  <c r="E66" i="5"/>
  <c r="G73" i="5"/>
  <c r="D5" i="5"/>
  <c r="F7" i="5"/>
  <c r="E10" i="5"/>
  <c r="C24" i="5"/>
  <c r="D33" i="5"/>
  <c r="E42" i="5"/>
  <c r="G52" i="5"/>
  <c r="F11" i="5"/>
  <c r="C16" i="5"/>
  <c r="G20" i="5"/>
  <c r="D25" i="5"/>
  <c r="H29" i="5"/>
  <c r="E34" i="5"/>
  <c r="I38" i="5"/>
  <c r="F43" i="5"/>
  <c r="C48" i="5"/>
  <c r="F54" i="5"/>
  <c r="H61" i="5"/>
  <c r="C69" i="5"/>
  <c r="F76" i="5"/>
  <c r="H92" i="5"/>
  <c r="F19" i="5"/>
  <c r="G28" i="5"/>
  <c r="I46" i="5"/>
  <c r="D67" i="5"/>
  <c r="F3" i="5"/>
  <c r="H5" i="5"/>
  <c r="C8" i="5"/>
  <c r="C12" i="5"/>
  <c r="G16" i="5"/>
  <c r="D21" i="5"/>
  <c r="H25" i="5"/>
  <c r="E30" i="5"/>
  <c r="I34" i="5"/>
  <c r="F39" i="5"/>
  <c r="C44" i="5"/>
  <c r="H48" i="5"/>
  <c r="E55" i="5"/>
  <c r="G62" i="5"/>
  <c r="F96" i="5"/>
  <c r="I70" i="5"/>
  <c r="G79" i="5"/>
  <c r="G63" i="5"/>
  <c r="D13" i="5"/>
  <c r="H17" i="5"/>
  <c r="E22" i="5"/>
  <c r="I26" i="5"/>
  <c r="F31" i="5"/>
  <c r="C36" i="5"/>
  <c r="G40" i="5"/>
  <c r="D45" i="5"/>
  <c r="D50" i="5"/>
  <c r="D57" i="5"/>
  <c r="F64" i="5"/>
  <c r="H71" i="5"/>
  <c r="C81" i="5"/>
  <c r="E50" i="5"/>
  <c r="E56" i="5"/>
  <c r="F66" i="5"/>
  <c r="C86" i="5"/>
  <c r="E3" i="5"/>
  <c r="F4" i="5"/>
  <c r="G5" i="5"/>
  <c r="H6" i="5"/>
  <c r="I7" i="5"/>
  <c r="C9" i="5"/>
  <c r="D10" i="5"/>
  <c r="H10" i="5"/>
  <c r="I11" i="5"/>
  <c r="F12" i="5"/>
  <c r="G13" i="5"/>
  <c r="H14" i="5"/>
  <c r="E15" i="5"/>
  <c r="C17" i="5"/>
  <c r="D18" i="5"/>
  <c r="E19" i="5"/>
  <c r="I19" i="5"/>
  <c r="F20" i="5"/>
  <c r="C21" i="5"/>
  <c r="D22" i="5"/>
  <c r="E23" i="5"/>
  <c r="F24" i="5"/>
  <c r="C25" i="5"/>
  <c r="G25" i="5"/>
  <c r="H26" i="5"/>
  <c r="I27" i="5"/>
  <c r="F28" i="5"/>
  <c r="G29" i="5"/>
  <c r="D30" i="5"/>
  <c r="H30" i="5"/>
  <c r="F32" i="5"/>
  <c r="C33" i="5"/>
  <c r="G33" i="5"/>
  <c r="D34" i="5"/>
  <c r="H34" i="5"/>
  <c r="G48" i="5"/>
  <c r="I50" i="5"/>
  <c r="F52" i="5"/>
  <c r="E54" i="5"/>
  <c r="D55" i="5"/>
  <c r="D56" i="5"/>
  <c r="C57" i="5"/>
  <c r="I58" i="5"/>
  <c r="H59" i="5"/>
  <c r="H60" i="5"/>
  <c r="G61" i="5"/>
  <c r="F63" i="5"/>
  <c r="E64" i="5"/>
  <c r="E65" i="5"/>
  <c r="D66" i="5"/>
  <c r="C68" i="5"/>
  <c r="I68" i="5"/>
  <c r="I69" i="5"/>
  <c r="H70" i="5"/>
  <c r="G72" i="5"/>
  <c r="F73" i="5"/>
  <c r="F74" i="5"/>
  <c r="E75" i="5"/>
  <c r="E76" i="5"/>
  <c r="I77" i="5"/>
  <c r="E79" i="5"/>
  <c r="F82" i="5"/>
  <c r="I83" i="5"/>
  <c r="H88" i="5"/>
  <c r="F92" i="5"/>
  <c r="C96" i="5"/>
  <c r="D102" i="5"/>
  <c r="H52" i="5"/>
  <c r="E57" i="5"/>
  <c r="I61" i="5"/>
  <c r="C70" i="5"/>
  <c r="G74" i="5"/>
  <c r="H76" i="5"/>
  <c r="C97" i="5"/>
  <c r="E5" i="5"/>
  <c r="F6" i="5"/>
  <c r="C7" i="5"/>
  <c r="D8" i="5"/>
  <c r="E9" i="5"/>
  <c r="F10" i="5"/>
  <c r="C11" i="5"/>
  <c r="H12" i="5"/>
  <c r="E13" i="5"/>
  <c r="G15" i="5"/>
  <c r="H16" i="5"/>
  <c r="E17" i="5"/>
  <c r="D20" i="5"/>
  <c r="H20" i="5"/>
  <c r="E21" i="5"/>
  <c r="I21" i="5"/>
  <c r="F22" i="5"/>
  <c r="D24" i="5"/>
  <c r="E25" i="5"/>
  <c r="F26" i="5"/>
  <c r="G27" i="5"/>
  <c r="C31" i="5"/>
  <c r="D32" i="5"/>
  <c r="H32" i="5"/>
  <c r="E33" i="5"/>
  <c r="I33" i="5"/>
  <c r="F34" i="5"/>
  <c r="C35" i="5"/>
  <c r="G35" i="5"/>
  <c r="D36" i="5"/>
  <c r="H36" i="5"/>
  <c r="E37" i="5"/>
  <c r="I37" i="5"/>
  <c r="F38" i="5"/>
  <c r="C39" i="5"/>
  <c r="G39" i="5"/>
  <c r="D40" i="5"/>
  <c r="H40" i="5"/>
  <c r="E41" i="5"/>
  <c r="I41" i="5"/>
  <c r="F42" i="5"/>
  <c r="C43" i="5"/>
  <c r="G43" i="5"/>
  <c r="D44" i="5"/>
  <c r="H44" i="5"/>
  <c r="E45" i="5"/>
  <c r="I45" i="5"/>
  <c r="F46" i="5"/>
  <c r="C47" i="5"/>
  <c r="G47" i="5"/>
  <c r="D48" i="5"/>
  <c r="I48" i="5"/>
  <c r="G49" i="5"/>
  <c r="F50" i="5"/>
  <c r="D51" i="5"/>
  <c r="I51" i="5"/>
  <c r="H53" i="5"/>
  <c r="G54" i="5"/>
  <c r="G55" i="5"/>
  <c r="F56" i="5"/>
  <c r="E58" i="5"/>
  <c r="D59" i="5"/>
  <c r="D60" i="5"/>
  <c r="C61" i="5"/>
  <c r="I62" i="5"/>
  <c r="H63" i="5"/>
  <c r="H64" i="5"/>
  <c r="G65" i="5"/>
  <c r="F67" i="5"/>
  <c r="E68" i="5"/>
  <c r="E69" i="5"/>
  <c r="D70" i="5"/>
  <c r="C72" i="5"/>
  <c r="I72" i="5"/>
  <c r="I73" i="5"/>
  <c r="H74" i="5"/>
  <c r="F78" i="5"/>
  <c r="I79" i="5"/>
  <c r="C83" i="5"/>
  <c r="F84" i="5"/>
  <c r="E86" i="5"/>
  <c r="C90" i="5"/>
  <c r="E97" i="5"/>
  <c r="H25" i="17"/>
  <c r="G53" i="5"/>
  <c r="D58" i="5"/>
  <c r="I60" i="5"/>
  <c r="G64" i="5"/>
  <c r="C71" i="5"/>
  <c r="G75" i="5"/>
  <c r="D78" i="5"/>
  <c r="E81" i="5"/>
  <c r="H82" i="5"/>
  <c r="E93" i="5"/>
  <c r="D23" i="17"/>
  <c r="C3" i="5"/>
  <c r="G3" i="5"/>
  <c r="D4" i="5"/>
  <c r="H4" i="5"/>
  <c r="I5" i="5"/>
  <c r="G7" i="5"/>
  <c r="H8" i="5"/>
  <c r="I9" i="5"/>
  <c r="G11" i="5"/>
  <c r="D12" i="5"/>
  <c r="I13" i="5"/>
  <c r="F14" i="5"/>
  <c r="C15" i="5"/>
  <c r="D16" i="5"/>
  <c r="I17" i="5"/>
  <c r="F18" i="5"/>
  <c r="C19" i="5"/>
  <c r="G19" i="5"/>
  <c r="C23" i="5"/>
  <c r="G23" i="5"/>
  <c r="H24" i="5"/>
  <c r="I25" i="5"/>
  <c r="C27" i="5"/>
  <c r="D28" i="5"/>
  <c r="H28" i="5"/>
  <c r="E29" i="5"/>
  <c r="I29" i="5"/>
  <c r="F30" i="5"/>
  <c r="G31" i="5"/>
  <c r="H49" i="5"/>
  <c r="C52" i="5"/>
  <c r="I52" i="5"/>
  <c r="I53" i="5"/>
  <c r="H54" i="5"/>
  <c r="G56" i="5"/>
  <c r="F57" i="5"/>
  <c r="F58" i="5"/>
  <c r="E59" i="5"/>
  <c r="D61" i="5"/>
  <c r="C62" i="5"/>
  <c r="C63" i="5"/>
  <c r="I63" i="5"/>
  <c r="H65" i="5"/>
  <c r="G66" i="5"/>
  <c r="G67" i="5"/>
  <c r="F68" i="5"/>
  <c r="E70" i="5"/>
  <c r="D71" i="5"/>
  <c r="D72" i="5"/>
  <c r="C73" i="5"/>
  <c r="I74" i="5"/>
  <c r="H75" i="5"/>
  <c r="C77" i="5"/>
  <c r="D80" i="5"/>
  <c r="G81" i="5"/>
  <c r="H84" i="5"/>
  <c r="I86" i="5"/>
  <c r="G90" i="5"/>
  <c r="I97" i="5"/>
  <c r="H28" i="17"/>
  <c r="I4" i="5"/>
  <c r="G6" i="5"/>
  <c r="E8" i="5"/>
  <c r="I8" i="5"/>
  <c r="F9" i="5"/>
  <c r="C10" i="5"/>
  <c r="G10" i="5"/>
  <c r="D11" i="5"/>
  <c r="H11" i="5"/>
  <c r="E12" i="5"/>
  <c r="I12" i="5"/>
  <c r="F13" i="5"/>
  <c r="C14" i="5"/>
  <c r="G14" i="5"/>
  <c r="D15" i="5"/>
  <c r="H15" i="5"/>
  <c r="E16" i="5"/>
  <c r="I16" i="5"/>
  <c r="F17" i="5"/>
  <c r="C18" i="5"/>
  <c r="G18" i="5"/>
  <c r="E20" i="5"/>
  <c r="F21" i="5"/>
  <c r="D23" i="5"/>
  <c r="E24" i="5"/>
  <c r="F25" i="5"/>
  <c r="H27" i="5"/>
  <c r="I28" i="5"/>
  <c r="F29" i="5"/>
  <c r="G30" i="5"/>
  <c r="H31" i="5"/>
  <c r="E32" i="5"/>
  <c r="I32" i="5"/>
  <c r="F33" i="5"/>
  <c r="C34" i="5"/>
  <c r="G34" i="5"/>
  <c r="D35" i="5"/>
  <c r="H35" i="5"/>
  <c r="E36" i="5"/>
  <c r="I36" i="5"/>
  <c r="F37" i="5"/>
  <c r="C38" i="5"/>
  <c r="G38" i="5"/>
  <c r="D39" i="5"/>
  <c r="H39" i="5"/>
  <c r="E40" i="5"/>
  <c r="I40" i="5"/>
  <c r="F41" i="5"/>
  <c r="C42" i="5"/>
  <c r="G42" i="5"/>
  <c r="D43" i="5"/>
  <c r="H43" i="5"/>
  <c r="E44" i="5"/>
  <c r="I44" i="5"/>
  <c r="F45" i="5"/>
  <c r="C46" i="5"/>
  <c r="G46" i="5"/>
  <c r="D47" i="5"/>
  <c r="H47" i="5"/>
  <c r="E48" i="5"/>
  <c r="C49" i="5"/>
  <c r="I49" i="5"/>
  <c r="G50" i="5"/>
  <c r="E51" i="5"/>
  <c r="D52" i="5"/>
  <c r="C53" i="5"/>
  <c r="I54" i="5"/>
  <c r="H55" i="5"/>
  <c r="H56" i="5"/>
  <c r="G57" i="5"/>
  <c r="F59" i="5"/>
  <c r="E60" i="5"/>
  <c r="E61" i="5"/>
  <c r="D62" i="5"/>
  <c r="C64" i="5"/>
  <c r="I64" i="5"/>
  <c r="I65" i="5"/>
  <c r="H66" i="5"/>
  <c r="G68" i="5"/>
  <c r="F69" i="5"/>
  <c r="F70" i="5"/>
  <c r="E71" i="5"/>
  <c r="D73" i="5"/>
  <c r="C74" i="5"/>
  <c r="C75" i="5"/>
  <c r="I75" i="5"/>
  <c r="E77" i="5"/>
  <c r="H78" i="5"/>
  <c r="I81" i="5"/>
  <c r="E83" i="5"/>
  <c r="E87" i="5"/>
  <c r="I90" i="5"/>
  <c r="G94" i="5"/>
  <c r="F55" i="5"/>
  <c r="C60" i="5"/>
  <c r="H62" i="5"/>
  <c r="F65" i="5"/>
  <c r="E67" i="5"/>
  <c r="D69" i="5"/>
  <c r="H73" i="5"/>
  <c r="D3" i="5"/>
  <c r="H3" i="5"/>
  <c r="F5" i="5"/>
  <c r="C6" i="5"/>
  <c r="D7" i="5"/>
  <c r="H7" i="5"/>
  <c r="D19" i="5"/>
  <c r="H19" i="5"/>
  <c r="I20" i="5"/>
  <c r="C22" i="5"/>
  <c r="G22" i="5"/>
  <c r="H23" i="5"/>
  <c r="I24" i="5"/>
  <c r="C26" i="5"/>
  <c r="G26" i="5"/>
  <c r="D27" i="5"/>
  <c r="E28" i="5"/>
  <c r="C30" i="5"/>
  <c r="D31" i="5"/>
  <c r="D49" i="5"/>
  <c r="F51" i="5"/>
  <c r="D53" i="5"/>
  <c r="C54" i="5"/>
  <c r="C55" i="5"/>
  <c r="I55" i="5"/>
  <c r="H57" i="5"/>
  <c r="G58" i="5"/>
  <c r="G59" i="5"/>
  <c r="F60" i="5"/>
  <c r="E62" i="5"/>
  <c r="D63" i="5"/>
  <c r="D64" i="5"/>
  <c r="C65" i="5"/>
  <c r="I66" i="5"/>
  <c r="H67" i="5"/>
  <c r="H68" i="5"/>
  <c r="G69" i="5"/>
  <c r="F71" i="5"/>
  <c r="E72" i="5"/>
  <c r="E73" i="5"/>
  <c r="D74" i="5"/>
  <c r="D76" i="5"/>
  <c r="C79" i="5"/>
  <c r="F80" i="5"/>
  <c r="G83" i="5"/>
  <c r="C85" i="5"/>
  <c r="I87" i="5"/>
  <c r="F91" i="5"/>
  <c r="D95" i="5"/>
  <c r="I98" i="5"/>
  <c r="H12" i="17"/>
  <c r="H35" i="17"/>
  <c r="I71" i="5"/>
  <c r="E4" i="5"/>
  <c r="I3" i="5"/>
  <c r="C5" i="5"/>
  <c r="D6" i="5"/>
  <c r="E7" i="5"/>
  <c r="F8" i="5"/>
  <c r="G9" i="5"/>
  <c r="E11" i="5"/>
  <c r="C13" i="5"/>
  <c r="D14" i="5"/>
  <c r="I15" i="5"/>
  <c r="F16" i="5"/>
  <c r="G17" i="5"/>
  <c r="H18" i="5"/>
  <c r="G21" i="5"/>
  <c r="H22" i="5"/>
  <c r="I23" i="5"/>
  <c r="D26" i="5"/>
  <c r="E27" i="5"/>
  <c r="C29" i="5"/>
  <c r="E31" i="5"/>
  <c r="I31" i="5"/>
  <c r="E35" i="5"/>
  <c r="I35" i="5"/>
  <c r="F36" i="5"/>
  <c r="C37" i="5"/>
  <c r="G37" i="5"/>
  <c r="D38" i="5"/>
  <c r="H38" i="5"/>
  <c r="E39" i="5"/>
  <c r="I39" i="5"/>
  <c r="F40" i="5"/>
  <c r="C41" i="5"/>
  <c r="G41" i="5"/>
  <c r="D42" i="5"/>
  <c r="H42" i="5"/>
  <c r="E43" i="5"/>
  <c r="I43" i="5"/>
  <c r="F44" i="5"/>
  <c r="C45" i="5"/>
  <c r="G45" i="5"/>
  <c r="D46" i="5"/>
  <c r="H46" i="5"/>
  <c r="E47" i="5"/>
  <c r="I47" i="5"/>
  <c r="F48" i="5"/>
  <c r="E49" i="5"/>
  <c r="C50" i="5"/>
  <c r="H50" i="5"/>
  <c r="G51" i="5"/>
  <c r="E52" i="5"/>
  <c r="E53" i="5"/>
  <c r="D54" i="5"/>
  <c r="C56" i="5"/>
  <c r="I56" i="5"/>
  <c r="I57" i="5"/>
  <c r="H58" i="5"/>
  <c r="G60" i="5"/>
  <c r="F61" i="5"/>
  <c r="F62" i="5"/>
  <c r="E63" i="5"/>
  <c r="D65" i="5"/>
  <c r="C66" i="5"/>
  <c r="C67" i="5"/>
  <c r="I67" i="5"/>
  <c r="H69" i="5"/>
  <c r="G70" i="5"/>
  <c r="G71" i="5"/>
  <c r="F72" i="5"/>
  <c r="E74" i="5"/>
  <c r="D75" i="5"/>
  <c r="G77" i="5"/>
  <c r="H80" i="5"/>
  <c r="D82" i="5"/>
  <c r="E85" i="5"/>
  <c r="D88" i="5"/>
  <c r="I91" i="5"/>
  <c r="F95" i="5"/>
  <c r="E15" i="17"/>
  <c r="G41" i="17"/>
  <c r="I85" i="5"/>
  <c r="H87" i="5"/>
  <c r="G88" i="5"/>
  <c r="G89" i="5"/>
  <c r="F90" i="5"/>
  <c r="E92" i="5"/>
  <c r="D93" i="5"/>
  <c r="D94" i="5"/>
  <c r="C95" i="5"/>
  <c r="I96" i="5"/>
  <c r="H97" i="5"/>
  <c r="F100" i="5"/>
  <c r="H101" i="5"/>
  <c r="I103" i="5"/>
  <c r="C115" i="5"/>
  <c r="D5" i="17"/>
  <c r="F7" i="17"/>
  <c r="C10" i="17"/>
  <c r="G12" i="17"/>
  <c r="I17" i="17"/>
  <c r="F20" i="17"/>
  <c r="G28" i="17"/>
  <c r="I31" i="17"/>
  <c r="G35" i="17"/>
  <c r="H52" i="17"/>
  <c r="I76" i="5"/>
  <c r="F77" i="5"/>
  <c r="C78" i="5"/>
  <c r="G78" i="5"/>
  <c r="D79" i="5"/>
  <c r="H79" i="5"/>
  <c r="E80" i="5"/>
  <c r="I80" i="5"/>
  <c r="F81" i="5"/>
  <c r="C82" i="5"/>
  <c r="G82" i="5"/>
  <c r="D83" i="5"/>
  <c r="H83" i="5"/>
  <c r="E84" i="5"/>
  <c r="I84" i="5"/>
  <c r="F85" i="5"/>
  <c r="D86" i="5"/>
  <c r="C87" i="5"/>
  <c r="I88" i="5"/>
  <c r="H89" i="5"/>
  <c r="H90" i="5"/>
  <c r="G91" i="5"/>
  <c r="F93" i="5"/>
  <c r="E94" i="5"/>
  <c r="E95" i="5"/>
  <c r="D96" i="5"/>
  <c r="C98" i="5"/>
  <c r="E99" i="5"/>
  <c r="G100" i="5"/>
  <c r="F104" i="5"/>
  <c r="F3" i="17"/>
  <c r="H5" i="17"/>
  <c r="C8" i="17"/>
  <c r="E13" i="17"/>
  <c r="I15" i="17"/>
  <c r="H23" i="17"/>
  <c r="E26" i="17"/>
  <c r="C56" i="17"/>
  <c r="D87" i="5"/>
  <c r="C88" i="5"/>
  <c r="C89" i="5"/>
  <c r="I89" i="5"/>
  <c r="H91" i="5"/>
  <c r="G92" i="5"/>
  <c r="G93" i="5"/>
  <c r="F94" i="5"/>
  <c r="E96" i="5"/>
  <c r="D97" i="5"/>
  <c r="D98" i="5"/>
  <c r="C101" i="5"/>
  <c r="E102" i="5"/>
  <c r="D8" i="17"/>
  <c r="H10" i="17"/>
  <c r="G18" i="17"/>
  <c r="D21" i="17"/>
  <c r="F26" i="17"/>
  <c r="F29" i="17"/>
  <c r="I32" i="17"/>
  <c r="D44" i="17"/>
  <c r="F99" i="5"/>
  <c r="H102" i="5"/>
  <c r="C108" i="5"/>
  <c r="C4" i="17"/>
  <c r="E6" i="17"/>
  <c r="H8" i="17"/>
  <c r="E11" i="17"/>
  <c r="D19" i="17"/>
  <c r="H21" i="17"/>
  <c r="D30" i="17"/>
  <c r="C38" i="17"/>
  <c r="H46" i="17"/>
  <c r="G59" i="17"/>
  <c r="F86" i="5"/>
  <c r="E88" i="5"/>
  <c r="D89" i="5"/>
  <c r="D90" i="5"/>
  <c r="C91" i="5"/>
  <c r="I92" i="5"/>
  <c r="H93" i="5"/>
  <c r="H94" i="5"/>
  <c r="G95" i="5"/>
  <c r="F97" i="5"/>
  <c r="E98" i="5"/>
  <c r="I99" i="5"/>
  <c r="D101" i="5"/>
  <c r="C14" i="17"/>
  <c r="G16" i="17"/>
  <c r="I21" i="17"/>
  <c r="F24" i="17"/>
  <c r="D27" i="17"/>
  <c r="I33" i="17"/>
  <c r="H59" i="17"/>
  <c r="C76" i="5"/>
  <c r="G76" i="5"/>
  <c r="D77" i="5"/>
  <c r="H77" i="5"/>
  <c r="E78" i="5"/>
  <c r="I78" i="5"/>
  <c r="F79" i="5"/>
  <c r="C80" i="5"/>
  <c r="G80" i="5"/>
  <c r="D81" i="5"/>
  <c r="H81" i="5"/>
  <c r="E82" i="5"/>
  <c r="I82" i="5"/>
  <c r="F83" i="5"/>
  <c r="C84" i="5"/>
  <c r="G84" i="5"/>
  <c r="D85" i="5"/>
  <c r="H85" i="5"/>
  <c r="G86" i="5"/>
  <c r="F87" i="5"/>
  <c r="F88" i="5"/>
  <c r="E89" i="5"/>
  <c r="D91" i="5"/>
  <c r="C92" i="5"/>
  <c r="C93" i="5"/>
  <c r="I93" i="5"/>
  <c r="H95" i="5"/>
  <c r="G96" i="5"/>
  <c r="G97" i="5"/>
  <c r="G98" i="5"/>
  <c r="G101" i="5"/>
  <c r="E103" i="5"/>
  <c r="C112" i="5"/>
  <c r="G4" i="17"/>
  <c r="I6" i="17"/>
  <c r="G14" i="17"/>
  <c r="D17" i="17"/>
  <c r="F22" i="17"/>
  <c r="C25" i="17"/>
  <c r="I27" i="17"/>
  <c r="C31" i="17"/>
  <c r="G34" i="17"/>
  <c r="E39" i="17"/>
  <c r="G49" i="17"/>
  <c r="H86" i="5"/>
  <c r="G87" i="5"/>
  <c r="F89" i="5"/>
  <c r="E90" i="5"/>
  <c r="E91" i="5"/>
  <c r="D92" i="5"/>
  <c r="C94" i="5"/>
  <c r="I94" i="5"/>
  <c r="I95" i="5"/>
  <c r="H96" i="5"/>
  <c r="H98" i="5"/>
  <c r="C100" i="5"/>
  <c r="F9" i="17"/>
  <c r="C12" i="17"/>
  <c r="E17" i="17"/>
  <c r="I19" i="17"/>
  <c r="H34" i="17"/>
  <c r="H49" i="17"/>
  <c r="G8" i="17"/>
  <c r="E9" i="17"/>
  <c r="G10" i="17"/>
  <c r="I11" i="17"/>
  <c r="D13" i="17"/>
  <c r="I13" i="17"/>
  <c r="D15" i="17"/>
  <c r="F16" i="17"/>
  <c r="H17" i="17"/>
  <c r="F18" i="17"/>
  <c r="H19" i="17"/>
  <c r="C21" i="17"/>
  <c r="E22" i="17"/>
  <c r="C23" i="17"/>
  <c r="E24" i="17"/>
  <c r="G25" i="17"/>
  <c r="C27" i="17"/>
  <c r="H27" i="17"/>
  <c r="E29" i="17"/>
  <c r="C30" i="17"/>
  <c r="H31" i="17"/>
  <c r="H32" i="17"/>
  <c r="G33" i="17"/>
  <c r="G36" i="17"/>
  <c r="I37" i="17"/>
  <c r="D46" i="17"/>
  <c r="C52" i="17"/>
  <c r="D55" i="17"/>
  <c r="I58" i="17"/>
  <c r="I102" i="5"/>
  <c r="F103" i="5"/>
  <c r="C104" i="5"/>
  <c r="G104" i="5"/>
  <c r="C109" i="5"/>
  <c r="C113" i="5"/>
  <c r="C3" i="17"/>
  <c r="G3" i="17"/>
  <c r="D4" i="17"/>
  <c r="H4" i="17"/>
  <c r="E5" i="17"/>
  <c r="I5" i="17"/>
  <c r="F6" i="17"/>
  <c r="C7" i="17"/>
  <c r="G7" i="17"/>
  <c r="I8" i="17"/>
  <c r="D10" i="17"/>
  <c r="F11" i="17"/>
  <c r="D12" i="17"/>
  <c r="F13" i="17"/>
  <c r="H14" i="17"/>
  <c r="C16" i="17"/>
  <c r="H16" i="17"/>
  <c r="C18" i="17"/>
  <c r="E19" i="17"/>
  <c r="G20" i="17"/>
  <c r="E21" i="17"/>
  <c r="G22" i="17"/>
  <c r="I23" i="17"/>
  <c r="D25" i="17"/>
  <c r="I25" i="17"/>
  <c r="E27" i="17"/>
  <c r="C28" i="17"/>
  <c r="G29" i="17"/>
  <c r="E30" i="17"/>
  <c r="D31" i="17"/>
  <c r="D32" i="17"/>
  <c r="C33" i="17"/>
  <c r="C37" i="17"/>
  <c r="E38" i="17"/>
  <c r="G39" i="17"/>
  <c r="D42" i="17"/>
  <c r="H44" i="17"/>
  <c r="F53" i="17"/>
  <c r="I56" i="17"/>
  <c r="H60" i="17"/>
  <c r="E71" i="17"/>
  <c r="E8" i="17"/>
  <c r="G9" i="17"/>
  <c r="I10" i="17"/>
  <c r="G11" i="17"/>
  <c r="I12" i="17"/>
  <c r="D14" i="17"/>
  <c r="F15" i="17"/>
  <c r="D16" i="17"/>
  <c r="F17" i="17"/>
  <c r="H18" i="17"/>
  <c r="C20" i="17"/>
  <c r="H20" i="17"/>
  <c r="C22" i="17"/>
  <c r="E23" i="17"/>
  <c r="G24" i="17"/>
  <c r="E25" i="17"/>
  <c r="G26" i="17"/>
  <c r="D28" i="17"/>
  <c r="I28" i="17"/>
  <c r="F30" i="17"/>
  <c r="E31" i="17"/>
  <c r="C34" i="17"/>
  <c r="C35" i="17"/>
  <c r="G38" i="17"/>
  <c r="I44" i="17"/>
  <c r="F47" i="17"/>
  <c r="F50" i="17"/>
  <c r="C57" i="17"/>
  <c r="I60" i="17"/>
  <c r="E73" i="17"/>
  <c r="F98" i="5"/>
  <c r="C99" i="5"/>
  <c r="G99" i="5"/>
  <c r="D100" i="5"/>
  <c r="H100" i="5"/>
  <c r="E101" i="5"/>
  <c r="I101" i="5"/>
  <c r="F102" i="5"/>
  <c r="C103" i="5"/>
  <c r="G103" i="5"/>
  <c r="D104" i="5"/>
  <c r="H104" i="5"/>
  <c r="C110" i="5"/>
  <c r="C114" i="5"/>
  <c r="D3" i="17"/>
  <c r="H3" i="17"/>
  <c r="E4" i="17"/>
  <c r="I4" i="17"/>
  <c r="F5" i="17"/>
  <c r="C6" i="17"/>
  <c r="G6" i="17"/>
  <c r="D7" i="17"/>
  <c r="H7" i="17"/>
  <c r="C9" i="17"/>
  <c r="E10" i="17"/>
  <c r="C11" i="17"/>
  <c r="E12" i="17"/>
  <c r="G13" i="17"/>
  <c r="I14" i="17"/>
  <c r="G15" i="17"/>
  <c r="I16" i="17"/>
  <c r="D18" i="17"/>
  <c r="F19" i="17"/>
  <c r="D20" i="17"/>
  <c r="F21" i="17"/>
  <c r="H22" i="17"/>
  <c r="C24" i="17"/>
  <c r="H24" i="17"/>
  <c r="C26" i="17"/>
  <c r="H26" i="17"/>
  <c r="F27" i="17"/>
  <c r="C29" i="17"/>
  <c r="H29" i="17"/>
  <c r="E32" i="17"/>
  <c r="E33" i="17"/>
  <c r="D34" i="17"/>
  <c r="C36" i="17"/>
  <c r="E37" i="17"/>
  <c r="D40" i="17"/>
  <c r="F45" i="17"/>
  <c r="D51" i="17"/>
  <c r="D54" i="17"/>
  <c r="I61" i="17"/>
  <c r="F8" i="17"/>
  <c r="H9" i="17"/>
  <c r="F10" i="17"/>
  <c r="H11" i="17"/>
  <c r="C13" i="17"/>
  <c r="E14" i="17"/>
  <c r="C15" i="17"/>
  <c r="E16" i="17"/>
  <c r="G17" i="17"/>
  <c r="I18" i="17"/>
  <c r="G19" i="17"/>
  <c r="I20" i="17"/>
  <c r="D22" i="17"/>
  <c r="F23" i="17"/>
  <c r="D24" i="17"/>
  <c r="F25" i="17"/>
  <c r="G27" i="17"/>
  <c r="E28" i="17"/>
  <c r="I29" i="17"/>
  <c r="G30" i="17"/>
  <c r="G31" i="17"/>
  <c r="F32" i="17"/>
  <c r="D35" i="17"/>
  <c r="E36" i="17"/>
  <c r="G37" i="17"/>
  <c r="I38" i="17"/>
  <c r="E40" i="17"/>
  <c r="I42" i="17"/>
  <c r="D48" i="17"/>
  <c r="E54" i="17"/>
  <c r="I57" i="17"/>
  <c r="C63" i="17"/>
  <c r="F90" i="17"/>
  <c r="D99" i="5"/>
  <c r="H99" i="5"/>
  <c r="E100" i="5"/>
  <c r="I100" i="5"/>
  <c r="F101" i="5"/>
  <c r="C102" i="5"/>
  <c r="G102" i="5"/>
  <c r="D103" i="5"/>
  <c r="H103" i="5"/>
  <c r="E104" i="5"/>
  <c r="I104" i="5"/>
  <c r="C111" i="5"/>
  <c r="D114" i="5"/>
  <c r="E3" i="17"/>
  <c r="I3" i="17"/>
  <c r="F4" i="17"/>
  <c r="C5" i="17"/>
  <c r="G5" i="17"/>
  <c r="D6" i="17"/>
  <c r="H6" i="17"/>
  <c r="E7" i="17"/>
  <c r="I7" i="17"/>
  <c r="D9" i="17"/>
  <c r="I9" i="17"/>
  <c r="D11" i="17"/>
  <c r="F12" i="17"/>
  <c r="H13" i="17"/>
  <c r="F14" i="17"/>
  <c r="H15" i="17"/>
  <c r="C17" i="17"/>
  <c r="E18" i="17"/>
  <c r="C19" i="17"/>
  <c r="E20" i="17"/>
  <c r="G21" i="17"/>
  <c r="I22" i="17"/>
  <c r="G23" i="17"/>
  <c r="I24" i="17"/>
  <c r="D26" i="17"/>
  <c r="I26" i="17"/>
  <c r="F28" i="17"/>
  <c r="D29" i="17"/>
  <c r="H30" i="17"/>
  <c r="F33" i="17"/>
  <c r="F34" i="17"/>
  <c r="E35" i="17"/>
  <c r="I40" i="17"/>
  <c r="F43" i="17"/>
  <c r="I48" i="17"/>
  <c r="I51" i="17"/>
  <c r="C55" i="17"/>
  <c r="H58" i="17"/>
  <c r="E64" i="17"/>
  <c r="C113" i="17"/>
  <c r="D36" i="17"/>
  <c r="I36" i="17"/>
  <c r="D38" i="17"/>
  <c r="F39" i="17"/>
  <c r="H40" i="17"/>
  <c r="F41" i="17"/>
  <c r="H42" i="17"/>
  <c r="C44" i="17"/>
  <c r="E45" i="17"/>
  <c r="C46" i="17"/>
  <c r="E47" i="17"/>
  <c r="C48" i="17"/>
  <c r="H48" i="17"/>
  <c r="E50" i="17"/>
  <c r="C51" i="17"/>
  <c r="G52" i="17"/>
  <c r="E53" i="17"/>
  <c r="I55" i="17"/>
  <c r="H56" i="17"/>
  <c r="H57" i="17"/>
  <c r="G58" i="17"/>
  <c r="H65" i="17"/>
  <c r="D67" i="17"/>
  <c r="C69" i="17"/>
  <c r="C71" i="17"/>
  <c r="G79" i="17"/>
  <c r="D89" i="17"/>
  <c r="C62" i="17"/>
  <c r="D63" i="17"/>
  <c r="C66" i="17"/>
  <c r="G69" i="17"/>
  <c r="G71" i="17"/>
  <c r="H81" i="17"/>
  <c r="C92" i="17"/>
  <c r="P6" i="18"/>
  <c r="F36" i="17"/>
  <c r="H37" i="17"/>
  <c r="C39" i="17"/>
  <c r="H39" i="17"/>
  <c r="C41" i="17"/>
  <c r="E42" i="17"/>
  <c r="G43" i="17"/>
  <c r="E44" i="17"/>
  <c r="G45" i="17"/>
  <c r="I46" i="17"/>
  <c r="E48" i="17"/>
  <c r="C49" i="17"/>
  <c r="G50" i="17"/>
  <c r="E51" i="17"/>
  <c r="I52" i="17"/>
  <c r="G53" i="17"/>
  <c r="E55" i="17"/>
  <c r="D56" i="17"/>
  <c r="D57" i="17"/>
  <c r="C58" i="17"/>
  <c r="C60" i="17"/>
  <c r="D61" i="17"/>
  <c r="E62" i="17"/>
  <c r="I64" i="17"/>
  <c r="I67" i="17"/>
  <c r="H69" i="17"/>
  <c r="H71" i="17"/>
  <c r="G93" i="17"/>
  <c r="I35" i="17"/>
  <c r="D37" i="17"/>
  <c r="F38" i="17"/>
  <c r="D39" i="17"/>
  <c r="F40" i="17"/>
  <c r="H41" i="17"/>
  <c r="C43" i="17"/>
  <c r="H43" i="17"/>
  <c r="C45" i="17"/>
  <c r="E46" i="17"/>
  <c r="G47" i="17"/>
  <c r="D49" i="17"/>
  <c r="I49" i="17"/>
  <c r="F51" i="17"/>
  <c r="D52" i="17"/>
  <c r="H53" i="17"/>
  <c r="F54" i="17"/>
  <c r="F55" i="17"/>
  <c r="E56" i="17"/>
  <c r="D58" i="17"/>
  <c r="C59" i="17"/>
  <c r="G63" i="17"/>
  <c r="C65" i="17"/>
  <c r="F66" i="17"/>
  <c r="D70" i="17"/>
  <c r="C72" i="17"/>
  <c r="F95" i="17"/>
  <c r="J19" i="18"/>
  <c r="I39" i="17"/>
  <c r="D41" i="17"/>
  <c r="F42" i="17"/>
  <c r="D43" i="17"/>
  <c r="F44" i="17"/>
  <c r="H45" i="17"/>
  <c r="C47" i="17"/>
  <c r="H47" i="17"/>
  <c r="F48" i="17"/>
  <c r="C50" i="17"/>
  <c r="H50" i="17"/>
  <c r="E52" i="17"/>
  <c r="C53" i="17"/>
  <c r="G54" i="17"/>
  <c r="F56" i="17"/>
  <c r="E57" i="17"/>
  <c r="E58" i="17"/>
  <c r="D59" i="17"/>
  <c r="D60" i="17"/>
  <c r="E61" i="17"/>
  <c r="F62" i="17"/>
  <c r="E70" i="17"/>
  <c r="E72" i="17"/>
  <c r="G76" i="17"/>
  <c r="G40" i="17"/>
  <c r="I41" i="17"/>
  <c r="G42" i="17"/>
  <c r="I43" i="17"/>
  <c r="D45" i="17"/>
  <c r="F46" i="17"/>
  <c r="D47" i="17"/>
  <c r="G48" i="17"/>
  <c r="E49" i="17"/>
  <c r="I50" i="17"/>
  <c r="G51" i="17"/>
  <c r="D53" i="17"/>
  <c r="I53" i="17"/>
  <c r="H54" i="17"/>
  <c r="G55" i="17"/>
  <c r="G56" i="17"/>
  <c r="F57" i="17"/>
  <c r="E59" i="17"/>
  <c r="E60" i="17"/>
  <c r="F61" i="17"/>
  <c r="G62" i="17"/>
  <c r="I63" i="17"/>
  <c r="F70" i="17"/>
  <c r="G72" i="17"/>
  <c r="G77" i="17"/>
  <c r="I30" i="17"/>
  <c r="F31" i="17"/>
  <c r="C32" i="17"/>
  <c r="G32" i="17"/>
  <c r="D33" i="17"/>
  <c r="H33" i="17"/>
  <c r="E34" i="17"/>
  <c r="I34" i="17"/>
  <c r="F35" i="17"/>
  <c r="H36" i="17"/>
  <c r="F37" i="17"/>
  <c r="H38" i="17"/>
  <c r="C40" i="17"/>
  <c r="E41" i="17"/>
  <c r="C42" i="17"/>
  <c r="E43" i="17"/>
  <c r="G44" i="17"/>
  <c r="I45" i="17"/>
  <c r="G46" i="17"/>
  <c r="I47" i="17"/>
  <c r="F49" i="17"/>
  <c r="D50" i="17"/>
  <c r="H51" i="17"/>
  <c r="F52" i="17"/>
  <c r="C54" i="17"/>
  <c r="I54" i="17"/>
  <c r="H55" i="17"/>
  <c r="G57" i="17"/>
  <c r="F58" i="17"/>
  <c r="F59" i="17"/>
  <c r="G60" i="17"/>
  <c r="H61" i="17"/>
  <c r="I62" i="17"/>
  <c r="D64" i="17"/>
  <c r="I70" i="17"/>
  <c r="H72" i="17"/>
  <c r="I87" i="17"/>
  <c r="F63" i="17"/>
  <c r="G65" i="17"/>
  <c r="E66" i="17"/>
  <c r="C67" i="17"/>
  <c r="H67" i="17"/>
  <c r="E69" i="17"/>
  <c r="C70" i="17"/>
  <c r="C73" i="17"/>
  <c r="I73" i="17"/>
  <c r="H74" i="17"/>
  <c r="G75" i="17"/>
  <c r="F78" i="17"/>
  <c r="G81" i="17"/>
  <c r="G82" i="17"/>
  <c r="H83" i="17"/>
  <c r="C89" i="17"/>
  <c r="E90" i="17"/>
  <c r="G91" i="17"/>
  <c r="F93" i="17"/>
  <c r="E95" i="17"/>
  <c r="H98" i="17"/>
  <c r="G102" i="17"/>
  <c r="P5" i="18"/>
  <c r="P11" i="18"/>
  <c r="C68" i="17"/>
  <c r="H68" i="17"/>
  <c r="F69" i="17"/>
  <c r="F72" i="17"/>
  <c r="C74" i="17"/>
  <c r="I75" i="17"/>
  <c r="H78" i="17"/>
  <c r="H79" i="17"/>
  <c r="I82" i="17"/>
  <c r="D84" i="17"/>
  <c r="F85" i="17"/>
  <c r="H90" i="17"/>
  <c r="D92" i="17"/>
  <c r="D99" i="17"/>
  <c r="H100" i="17"/>
  <c r="E103" i="17"/>
  <c r="C114" i="17"/>
  <c r="D74" i="17"/>
  <c r="C75" i="17"/>
  <c r="H76" i="17"/>
  <c r="I78" i="17"/>
  <c r="I79" i="17"/>
  <c r="I80" i="17"/>
  <c r="C83" i="17"/>
  <c r="E84" i="17"/>
  <c r="G89" i="17"/>
  <c r="I90" i="17"/>
  <c r="D94" i="17"/>
  <c r="F97" i="17"/>
  <c r="D101" i="17"/>
  <c r="H103" i="17"/>
  <c r="N8" i="18"/>
  <c r="N14" i="18"/>
  <c r="H63" i="17"/>
  <c r="F64" i="17"/>
  <c r="D65" i="17"/>
  <c r="I65" i="17"/>
  <c r="H66" i="17"/>
  <c r="F67" i="17"/>
  <c r="D68" i="17"/>
  <c r="I68" i="17"/>
  <c r="E74" i="17"/>
  <c r="D75" i="17"/>
  <c r="C76" i="17"/>
  <c r="I76" i="17"/>
  <c r="I77" i="17"/>
  <c r="C80" i="17"/>
  <c r="D82" i="17"/>
  <c r="F84" i="17"/>
  <c r="H85" i="17"/>
  <c r="C87" i="17"/>
  <c r="E88" i="17"/>
  <c r="I97" i="17"/>
  <c r="F99" i="17"/>
  <c r="E101" i="17"/>
  <c r="P8" i="18"/>
  <c r="P14" i="18"/>
  <c r="H34" i="19"/>
  <c r="G34" i="19"/>
  <c r="F73" i="17"/>
  <c r="E75" i="17"/>
  <c r="C77" i="17"/>
  <c r="C78" i="17"/>
  <c r="D80" i="17"/>
  <c r="D81" i="17"/>
  <c r="E83" i="17"/>
  <c r="G84" i="17"/>
  <c r="I85" i="17"/>
  <c r="D87" i="17"/>
  <c r="G94" i="17"/>
  <c r="D96" i="17"/>
  <c r="C98" i="17"/>
  <c r="I99" i="17"/>
  <c r="F104" i="17"/>
  <c r="P3" i="18"/>
  <c r="J67" i="18"/>
  <c r="E63" i="17"/>
  <c r="G64" i="17"/>
  <c r="D66" i="17"/>
  <c r="I66" i="17"/>
  <c r="G67" i="17"/>
  <c r="E68" i="17"/>
  <c r="G70" i="17"/>
  <c r="D77" i="17"/>
  <c r="D79" i="17"/>
  <c r="E81" i="17"/>
  <c r="D86" i="17"/>
  <c r="F87" i="17"/>
  <c r="H88" i="17"/>
  <c r="C90" i="17"/>
  <c r="I92" i="17"/>
  <c r="G96" i="17"/>
  <c r="D98" i="17"/>
  <c r="C100" i="17"/>
  <c r="G104" i="17"/>
  <c r="J4" i="18"/>
  <c r="N16" i="18"/>
  <c r="J74" i="18"/>
  <c r="I59" i="17"/>
  <c r="F60" i="17"/>
  <c r="C61" i="17"/>
  <c r="G61" i="17"/>
  <c r="D62" i="17"/>
  <c r="H62" i="17"/>
  <c r="C64" i="17"/>
  <c r="H64" i="17"/>
  <c r="F65" i="17"/>
  <c r="F68" i="17"/>
  <c r="D69" i="17"/>
  <c r="H70" i="17"/>
  <c r="F71" i="17"/>
  <c r="D72" i="17"/>
  <c r="I72" i="17"/>
  <c r="H73" i="17"/>
  <c r="G74" i="17"/>
  <c r="F75" i="17"/>
  <c r="E76" i="17"/>
  <c r="E78" i="17"/>
  <c r="F80" i="17"/>
  <c r="F81" i="17"/>
  <c r="F82" i="17"/>
  <c r="C85" i="17"/>
  <c r="E86" i="17"/>
  <c r="G87" i="17"/>
  <c r="I88" i="17"/>
  <c r="E93" i="17"/>
  <c r="I94" i="17"/>
  <c r="H96" i="17"/>
  <c r="F102" i="17"/>
  <c r="N11" i="18"/>
  <c r="N17" i="18"/>
  <c r="F83" i="17"/>
  <c r="H84" i="17"/>
  <c r="C86" i="17"/>
  <c r="H86" i="17"/>
  <c r="C88" i="17"/>
  <c r="E89" i="17"/>
  <c r="G90" i="17"/>
  <c r="E91" i="17"/>
  <c r="G92" i="17"/>
  <c r="I93" i="17"/>
  <c r="D95" i="17"/>
  <c r="I95" i="17"/>
  <c r="D97" i="17"/>
  <c r="F98" i="17"/>
  <c r="H99" i="17"/>
  <c r="F100" i="17"/>
  <c r="H101" i="17"/>
  <c r="C103" i="17"/>
  <c r="E104" i="17"/>
  <c r="C108" i="17"/>
  <c r="J2" i="18"/>
  <c r="J5" i="18"/>
  <c r="J8" i="18"/>
  <c r="P9" i="18"/>
  <c r="P12" i="18"/>
  <c r="P15" i="18"/>
  <c r="P18" i="18"/>
  <c r="N20" i="18"/>
  <c r="J22" i="18"/>
  <c r="P23" i="18"/>
  <c r="P25" i="18"/>
  <c r="N27" i="18"/>
  <c r="J31" i="18"/>
  <c r="J37" i="18"/>
  <c r="J42" i="18"/>
  <c r="J47" i="18"/>
  <c r="J54" i="18"/>
  <c r="J79" i="18"/>
  <c r="H99" i="19"/>
  <c r="G99" i="19"/>
  <c r="H110" i="19"/>
  <c r="G110" i="19"/>
  <c r="H126" i="19"/>
  <c r="G126" i="19"/>
  <c r="E65" i="17"/>
  <c r="G66" i="17"/>
  <c r="E67" i="17"/>
  <c r="G68" i="17"/>
  <c r="I69" i="17"/>
  <c r="D71" i="17"/>
  <c r="I71" i="17"/>
  <c r="D73" i="17"/>
  <c r="F74" i="17"/>
  <c r="H75" i="17"/>
  <c r="F76" i="17"/>
  <c r="H77" i="17"/>
  <c r="C79" i="17"/>
  <c r="E80" i="17"/>
  <c r="C81" i="17"/>
  <c r="E82" i="17"/>
  <c r="G83" i="17"/>
  <c r="I84" i="17"/>
  <c r="G85" i="17"/>
  <c r="I86" i="17"/>
  <c r="D88" i="17"/>
  <c r="F89" i="17"/>
  <c r="D90" i="17"/>
  <c r="F91" i="17"/>
  <c r="H92" i="17"/>
  <c r="C94" i="17"/>
  <c r="H94" i="17"/>
  <c r="C96" i="17"/>
  <c r="E97" i="17"/>
  <c r="G98" i="17"/>
  <c r="E99" i="17"/>
  <c r="G100" i="17"/>
  <c r="I101" i="17"/>
  <c r="D103" i="17"/>
  <c r="I103" i="17"/>
  <c r="C109" i="17"/>
  <c r="N2" i="18"/>
  <c r="N5" i="18"/>
  <c r="J7" i="18"/>
  <c r="J10" i="18"/>
  <c r="J13" i="18"/>
  <c r="J16" i="18"/>
  <c r="P17" i="18"/>
  <c r="P20" i="18"/>
  <c r="N22" i="18"/>
  <c r="N24" i="18"/>
  <c r="J26" i="18"/>
  <c r="P27" i="18"/>
  <c r="J33" i="18"/>
  <c r="J38" i="18"/>
  <c r="J43" i="18"/>
  <c r="J55" i="18"/>
  <c r="J62" i="18"/>
  <c r="H18" i="19"/>
  <c r="G18" i="19"/>
  <c r="H22" i="19"/>
  <c r="G22" i="19"/>
  <c r="H26" i="19"/>
  <c r="G26" i="19"/>
  <c r="H30" i="19"/>
  <c r="G30" i="19"/>
  <c r="H86" i="19"/>
  <c r="G86" i="19"/>
  <c r="H102" i="19"/>
  <c r="G102" i="19"/>
  <c r="H131" i="19"/>
  <c r="G131" i="19"/>
  <c r="G169" i="19"/>
  <c r="H169" i="19"/>
  <c r="N19" i="18"/>
  <c r="J50" i="18"/>
  <c r="J75" i="18"/>
  <c r="J82" i="18"/>
  <c r="H88" i="19"/>
  <c r="G88" i="19"/>
  <c r="C102" i="17"/>
  <c r="H102" i="17"/>
  <c r="C104" i="17"/>
  <c r="C110" i="17"/>
  <c r="P2" i="18"/>
  <c r="N4" i="18"/>
  <c r="N7" i="18"/>
  <c r="N10" i="18"/>
  <c r="N13" i="18"/>
  <c r="J15" i="18"/>
  <c r="J18" i="18"/>
  <c r="J21" i="18"/>
  <c r="J23" i="18"/>
  <c r="P24" i="18"/>
  <c r="N26" i="18"/>
  <c r="J29" i="18"/>
  <c r="J34" i="18"/>
  <c r="J39" i="18"/>
  <c r="J45" i="18"/>
  <c r="J63" i="18"/>
  <c r="J70" i="18"/>
  <c r="H36" i="19"/>
  <c r="G36" i="19"/>
  <c r="H79" i="19"/>
  <c r="G79" i="19"/>
  <c r="H115" i="19"/>
  <c r="G115" i="19"/>
  <c r="H138" i="19"/>
  <c r="G138" i="19"/>
  <c r="E77" i="17"/>
  <c r="G78" i="17"/>
  <c r="E79" i="17"/>
  <c r="G80" i="17"/>
  <c r="I81" i="17"/>
  <c r="D83" i="17"/>
  <c r="I83" i="17"/>
  <c r="D85" i="17"/>
  <c r="F86" i="17"/>
  <c r="H87" i="17"/>
  <c r="F88" i="17"/>
  <c r="H89" i="17"/>
  <c r="C91" i="17"/>
  <c r="E92" i="17"/>
  <c r="C93" i="17"/>
  <c r="E94" i="17"/>
  <c r="G95" i="17"/>
  <c r="I96" i="17"/>
  <c r="G97" i="17"/>
  <c r="I98" i="17"/>
  <c r="D100" i="17"/>
  <c r="F101" i="17"/>
  <c r="D102" i="17"/>
  <c r="F103" i="17"/>
  <c r="H104" i="17"/>
  <c r="D114" i="17"/>
  <c r="J3" i="18"/>
  <c r="J6" i="18"/>
  <c r="J9" i="18"/>
  <c r="J12" i="18"/>
  <c r="P13" i="18"/>
  <c r="P16" i="18"/>
  <c r="P19" i="18"/>
  <c r="J51" i="18"/>
  <c r="J58" i="18"/>
  <c r="H81" i="19"/>
  <c r="G81" i="19"/>
  <c r="H118" i="19"/>
  <c r="G118" i="19"/>
  <c r="H91" i="17"/>
  <c r="F92" i="17"/>
  <c r="H93" i="17"/>
  <c r="C95" i="17"/>
  <c r="E96" i="17"/>
  <c r="C97" i="17"/>
  <c r="E98" i="17"/>
  <c r="G99" i="17"/>
  <c r="I100" i="17"/>
  <c r="G101" i="17"/>
  <c r="I102" i="17"/>
  <c r="D104" i="17"/>
  <c r="C111" i="17"/>
  <c r="C115" i="17"/>
  <c r="P4" i="18"/>
  <c r="P7" i="18"/>
  <c r="P10" i="18"/>
  <c r="N12" i="18"/>
  <c r="N15" i="18"/>
  <c r="N18" i="18"/>
  <c r="P21" i="18"/>
  <c r="N23" i="18"/>
  <c r="J25" i="18"/>
  <c r="J27" i="18"/>
  <c r="J30" i="18"/>
  <c r="J35" i="18"/>
  <c r="J41" i="18"/>
  <c r="J46" i="18"/>
  <c r="J71" i="18"/>
  <c r="J78" i="18"/>
  <c r="H16" i="19"/>
  <c r="G16" i="19"/>
  <c r="H20" i="19"/>
  <c r="G20" i="19"/>
  <c r="H24" i="19"/>
  <c r="G24" i="19"/>
  <c r="H28" i="19"/>
  <c r="G28" i="19"/>
  <c r="H32" i="19"/>
  <c r="G32" i="19"/>
  <c r="H107" i="19"/>
  <c r="G107" i="19"/>
  <c r="G73" i="17"/>
  <c r="I74" i="17"/>
  <c r="D76" i="17"/>
  <c r="F77" i="17"/>
  <c r="D78" i="17"/>
  <c r="F79" i="17"/>
  <c r="H80" i="17"/>
  <c r="C82" i="17"/>
  <c r="H82" i="17"/>
  <c r="C84" i="17"/>
  <c r="E85" i="17"/>
  <c r="G86" i="17"/>
  <c r="E87" i="17"/>
  <c r="G88" i="17"/>
  <c r="I89" i="17"/>
  <c r="D91" i="17"/>
  <c r="I91" i="17"/>
  <c r="D93" i="17"/>
  <c r="F94" i="17"/>
  <c r="H95" i="17"/>
  <c r="F96" i="17"/>
  <c r="H97" i="17"/>
  <c r="C99" i="17"/>
  <c r="E100" i="17"/>
  <c r="C101" i="17"/>
  <c r="E102" i="17"/>
  <c r="G103" i="17"/>
  <c r="I104" i="17"/>
  <c r="C112" i="17"/>
  <c r="N3" i="18"/>
  <c r="N6" i="18"/>
  <c r="N9" i="18"/>
  <c r="J11" i="18"/>
  <c r="J14" i="18"/>
  <c r="J17" i="18"/>
  <c r="J20" i="18"/>
  <c r="J59" i="18"/>
  <c r="J66" i="18"/>
  <c r="H123" i="19"/>
  <c r="G123" i="19"/>
  <c r="H155" i="19"/>
  <c r="G155" i="19"/>
  <c r="H201" i="19"/>
  <c r="G201" i="19"/>
  <c r="H165" i="19"/>
  <c r="G165" i="19"/>
  <c r="H200" i="19"/>
  <c r="G200" i="19"/>
  <c r="H206" i="19"/>
  <c r="G206" i="19"/>
  <c r="H241" i="19"/>
  <c r="G241" i="19"/>
  <c r="H257" i="19"/>
  <c r="G257" i="19"/>
  <c r="H74" i="19"/>
  <c r="G74" i="19"/>
  <c r="H84" i="19"/>
  <c r="G84" i="19"/>
  <c r="H132" i="19"/>
  <c r="G132" i="19"/>
  <c r="H152" i="19"/>
  <c r="G152" i="19"/>
  <c r="H162" i="19"/>
  <c r="G162" i="19"/>
  <c r="H166" i="19"/>
  <c r="G166" i="19"/>
  <c r="H174" i="19"/>
  <c r="G174" i="19"/>
  <c r="H180" i="19"/>
  <c r="G180" i="19"/>
  <c r="H208" i="19"/>
  <c r="G208" i="19"/>
  <c r="H225" i="19"/>
  <c r="G225" i="19"/>
  <c r="H234" i="19"/>
  <c r="G234" i="19"/>
  <c r="H38" i="19"/>
  <c r="G38" i="19"/>
  <c r="H40" i="19"/>
  <c r="G40" i="19"/>
  <c r="H42" i="19"/>
  <c r="G42" i="19"/>
  <c r="H44" i="19"/>
  <c r="G44" i="19"/>
  <c r="H46" i="19"/>
  <c r="G46" i="19"/>
  <c r="H48" i="19"/>
  <c r="G48" i="19"/>
  <c r="H50" i="19"/>
  <c r="G50" i="19"/>
  <c r="H52" i="19"/>
  <c r="G52" i="19"/>
  <c r="H54" i="19"/>
  <c r="G54" i="19"/>
  <c r="H56" i="19"/>
  <c r="G56" i="19"/>
  <c r="H58" i="19"/>
  <c r="G58" i="19"/>
  <c r="H60" i="19"/>
  <c r="G60" i="19"/>
  <c r="H62" i="19"/>
  <c r="G62" i="19"/>
  <c r="H64" i="19"/>
  <c r="G64" i="19"/>
  <c r="H66" i="19"/>
  <c r="G66" i="19"/>
  <c r="H68" i="19"/>
  <c r="G68" i="19"/>
  <c r="H70" i="19"/>
  <c r="G70" i="19"/>
  <c r="H72" i="19"/>
  <c r="G72" i="19"/>
  <c r="H82" i="19"/>
  <c r="G82" i="19"/>
  <c r="H97" i="19"/>
  <c r="G97" i="19"/>
  <c r="H100" i="19"/>
  <c r="G100" i="19"/>
  <c r="H105" i="19"/>
  <c r="G105" i="19"/>
  <c r="H108" i="19"/>
  <c r="G108" i="19"/>
  <c r="H113" i="19"/>
  <c r="G113" i="19"/>
  <c r="H116" i="19"/>
  <c r="G116" i="19"/>
  <c r="H121" i="19"/>
  <c r="G121" i="19"/>
  <c r="H124" i="19"/>
  <c r="G124" i="19"/>
  <c r="H129" i="19"/>
  <c r="G129" i="19"/>
  <c r="H139" i="19"/>
  <c r="G139" i="19"/>
  <c r="H181" i="19"/>
  <c r="G181" i="19"/>
  <c r="H187" i="19"/>
  <c r="G187" i="19"/>
  <c r="H235" i="19"/>
  <c r="G235" i="19"/>
  <c r="H282" i="19"/>
  <c r="G282" i="19"/>
  <c r="N21" i="18"/>
  <c r="P22" i="18"/>
  <c r="J24" i="18"/>
  <c r="N25" i="18"/>
  <c r="P26" i="18"/>
  <c r="J28" i="18"/>
  <c r="J32" i="18"/>
  <c r="J36" i="18"/>
  <c r="J40" i="18"/>
  <c r="J44" i="18"/>
  <c r="J48" i="18"/>
  <c r="J52" i="18"/>
  <c r="J56" i="18"/>
  <c r="J60" i="18"/>
  <c r="J64" i="18"/>
  <c r="J68" i="18"/>
  <c r="J72" i="18"/>
  <c r="J76" i="18"/>
  <c r="J80" i="18"/>
  <c r="H80" i="19"/>
  <c r="G80" i="19"/>
  <c r="H92" i="19"/>
  <c r="G92" i="19"/>
  <c r="H163" i="19"/>
  <c r="G163" i="19"/>
  <c r="H171" i="19"/>
  <c r="G171" i="19"/>
  <c r="H182" i="19"/>
  <c r="G182" i="19"/>
  <c r="H209" i="19"/>
  <c r="G209" i="19"/>
  <c r="H215" i="19"/>
  <c r="G215" i="19"/>
  <c r="H266" i="19"/>
  <c r="G266" i="19"/>
  <c r="H75" i="19"/>
  <c r="G75" i="19"/>
  <c r="H87" i="19"/>
  <c r="G87" i="19"/>
  <c r="H98" i="19"/>
  <c r="G98" i="19"/>
  <c r="H103" i="19"/>
  <c r="G103" i="19"/>
  <c r="H106" i="19"/>
  <c r="G106" i="19"/>
  <c r="H111" i="19"/>
  <c r="G111" i="19"/>
  <c r="H114" i="19"/>
  <c r="G114" i="19"/>
  <c r="H119" i="19"/>
  <c r="G119" i="19"/>
  <c r="H122" i="19"/>
  <c r="G122" i="19"/>
  <c r="H127" i="19"/>
  <c r="G127" i="19"/>
  <c r="H130" i="19"/>
  <c r="G130" i="19"/>
  <c r="H140" i="19"/>
  <c r="G140" i="19"/>
  <c r="H153" i="19"/>
  <c r="G153" i="19"/>
  <c r="H192" i="19"/>
  <c r="G192" i="19"/>
  <c r="H216" i="19"/>
  <c r="G216" i="19"/>
  <c r="H228" i="19"/>
  <c r="G228" i="19"/>
  <c r="H250" i="19"/>
  <c r="G250" i="19"/>
  <c r="J49" i="18"/>
  <c r="J53" i="18"/>
  <c r="J57" i="18"/>
  <c r="J61" i="18"/>
  <c r="J65" i="18"/>
  <c r="J69" i="18"/>
  <c r="J73" i="18"/>
  <c r="J77" i="18"/>
  <c r="J81" i="18"/>
  <c r="G73" i="19"/>
  <c r="H73" i="19"/>
  <c r="H85" i="19"/>
  <c r="G85" i="19"/>
  <c r="H133" i="19"/>
  <c r="G133" i="19"/>
  <c r="G144" i="19"/>
  <c r="H144" i="19"/>
  <c r="G154" i="19"/>
  <c r="H154" i="19"/>
  <c r="H164" i="19"/>
  <c r="G164" i="19"/>
  <c r="H289" i="19"/>
  <c r="G289" i="19"/>
  <c r="G17" i="19"/>
  <c r="H17" i="19"/>
  <c r="H19" i="19"/>
  <c r="G19" i="19"/>
  <c r="G21" i="19"/>
  <c r="H21" i="19"/>
  <c r="H23" i="19"/>
  <c r="G23" i="19"/>
  <c r="G25" i="19"/>
  <c r="H25" i="19"/>
  <c r="H27" i="19"/>
  <c r="G27" i="19"/>
  <c r="G29" i="19"/>
  <c r="H29" i="19"/>
  <c r="H31" i="19"/>
  <c r="G31" i="19"/>
  <c r="G33" i="19"/>
  <c r="H33" i="19"/>
  <c r="H35" i="19"/>
  <c r="G35" i="19"/>
  <c r="H37" i="19"/>
  <c r="G37" i="19"/>
  <c r="G39" i="19"/>
  <c r="H39" i="19"/>
  <c r="H41" i="19"/>
  <c r="G41" i="19"/>
  <c r="H43" i="19"/>
  <c r="G43" i="19"/>
  <c r="H45" i="19"/>
  <c r="G45" i="19"/>
  <c r="G47" i="19"/>
  <c r="H47" i="19"/>
  <c r="H49" i="19"/>
  <c r="G49" i="19"/>
  <c r="H51" i="19"/>
  <c r="G51" i="19"/>
  <c r="H53" i="19"/>
  <c r="G53" i="19"/>
  <c r="G55" i="19"/>
  <c r="H55" i="19"/>
  <c r="H57" i="19"/>
  <c r="G57" i="19"/>
  <c r="H59" i="19"/>
  <c r="G59" i="19"/>
  <c r="H61" i="19"/>
  <c r="G61" i="19"/>
  <c r="G63" i="19"/>
  <c r="H63" i="19"/>
  <c r="H65" i="19"/>
  <c r="G65" i="19"/>
  <c r="H67" i="19"/>
  <c r="G67" i="19"/>
  <c r="H69" i="19"/>
  <c r="G69" i="19"/>
  <c r="G71" i="19"/>
  <c r="H71" i="19"/>
  <c r="H83" i="19"/>
  <c r="G83" i="19"/>
  <c r="H93" i="19"/>
  <c r="G93" i="19"/>
  <c r="H101" i="19"/>
  <c r="G101" i="19"/>
  <c r="H104" i="19"/>
  <c r="G104" i="19"/>
  <c r="H109" i="19"/>
  <c r="G109" i="19"/>
  <c r="H112" i="19"/>
  <c r="G112" i="19"/>
  <c r="H117" i="19"/>
  <c r="G117" i="19"/>
  <c r="G120" i="19"/>
  <c r="H120" i="19"/>
  <c r="H125" i="19"/>
  <c r="G125" i="19"/>
  <c r="G128" i="19"/>
  <c r="H128" i="19"/>
  <c r="H137" i="19"/>
  <c r="G137" i="19"/>
  <c r="H141" i="19"/>
  <c r="G141" i="19"/>
  <c r="G173" i="19"/>
  <c r="H173" i="19"/>
  <c r="H193" i="19"/>
  <c r="G193" i="19"/>
  <c r="H199" i="19"/>
  <c r="G199" i="19"/>
  <c r="H273" i="19"/>
  <c r="G273" i="19"/>
  <c r="H220" i="19"/>
  <c r="G220" i="19"/>
  <c r="H227" i="19"/>
  <c r="G227" i="19"/>
  <c r="H236" i="19"/>
  <c r="G236" i="19"/>
  <c r="H243" i="19"/>
  <c r="G243" i="19"/>
  <c r="H252" i="19"/>
  <c r="G252" i="19"/>
  <c r="H259" i="19"/>
  <c r="G259" i="19"/>
  <c r="H268" i="19"/>
  <c r="G268" i="19"/>
  <c r="H275" i="19"/>
  <c r="G275" i="19"/>
  <c r="H284" i="19"/>
  <c r="G284" i="19"/>
  <c r="H291" i="19"/>
  <c r="G291" i="19"/>
  <c r="H296" i="19"/>
  <c r="G296" i="19"/>
  <c r="H299" i="19"/>
  <c r="G299" i="19"/>
  <c r="H307" i="19"/>
  <c r="G307" i="19"/>
  <c r="H310" i="19"/>
  <c r="G310" i="19"/>
  <c r="H318" i="19"/>
  <c r="G318" i="19"/>
  <c r="H178" i="19"/>
  <c r="G178" i="19"/>
  <c r="G185" i="19"/>
  <c r="H185" i="19"/>
  <c r="H197" i="19"/>
  <c r="G197" i="19"/>
  <c r="G204" i="19"/>
  <c r="H204" i="19"/>
  <c r="H213" i="19"/>
  <c r="G213" i="19"/>
  <c r="G223" i="19"/>
  <c r="H223" i="19"/>
  <c r="H232" i="19"/>
  <c r="G232" i="19"/>
  <c r="G239" i="19"/>
  <c r="H239" i="19"/>
  <c r="H248" i="19"/>
  <c r="G248" i="19"/>
  <c r="H255" i="19"/>
  <c r="G255" i="19"/>
  <c r="H264" i="19"/>
  <c r="G264" i="19"/>
  <c r="H271" i="19"/>
  <c r="G271" i="19"/>
  <c r="H280" i="19"/>
  <c r="G280" i="19"/>
  <c r="H287" i="19"/>
  <c r="G287" i="19"/>
  <c r="H294" i="19"/>
  <c r="G294" i="19"/>
  <c r="H297" i="19"/>
  <c r="G297" i="19"/>
  <c r="H305" i="19"/>
  <c r="G305" i="19"/>
  <c r="H308" i="19"/>
  <c r="G308" i="19"/>
  <c r="H316" i="19"/>
  <c r="G316" i="19"/>
  <c r="H319" i="19"/>
  <c r="G319" i="19"/>
  <c r="H135" i="19"/>
  <c r="G135" i="19"/>
  <c r="H142" i="19"/>
  <c r="G142" i="19"/>
  <c r="H160" i="19"/>
  <c r="G160" i="19"/>
  <c r="H167" i="19"/>
  <c r="G167" i="19"/>
  <c r="H176" i="19"/>
  <c r="G176" i="19"/>
  <c r="H183" i="19"/>
  <c r="G183" i="19"/>
  <c r="H195" i="19"/>
  <c r="G195" i="19"/>
  <c r="H202" i="19"/>
  <c r="G202" i="19"/>
  <c r="H211" i="19"/>
  <c r="G211" i="19"/>
  <c r="H221" i="19"/>
  <c r="G221" i="19"/>
  <c r="H230" i="19"/>
  <c r="G230" i="19"/>
  <c r="H237" i="19"/>
  <c r="G237" i="19"/>
  <c r="H246" i="19"/>
  <c r="G246" i="19"/>
  <c r="H253" i="19"/>
  <c r="G253" i="19"/>
  <c r="H262" i="19"/>
  <c r="G262" i="19"/>
  <c r="H269" i="19"/>
  <c r="G269" i="19"/>
  <c r="H278" i="19"/>
  <c r="G278" i="19"/>
  <c r="H285" i="19"/>
  <c r="G285" i="19"/>
  <c r="H244" i="19"/>
  <c r="G244" i="19"/>
  <c r="H251" i="19"/>
  <c r="G251" i="19"/>
  <c r="H260" i="19"/>
  <c r="G260" i="19"/>
  <c r="H267" i="19"/>
  <c r="G267" i="19"/>
  <c r="H276" i="19"/>
  <c r="G276" i="19"/>
  <c r="H283" i="19"/>
  <c r="G283" i="19"/>
  <c r="H292" i="19"/>
  <c r="G292" i="19"/>
  <c r="H295" i="19"/>
  <c r="G295" i="19"/>
  <c r="H300" i="19"/>
  <c r="G300" i="19"/>
  <c r="H306" i="19"/>
  <c r="G306" i="19"/>
  <c r="H311" i="19"/>
  <c r="G311" i="19"/>
  <c r="H317" i="19"/>
  <c r="G317" i="19"/>
  <c r="H172" i="19"/>
  <c r="G172" i="19"/>
  <c r="H179" i="19"/>
  <c r="G179" i="19"/>
  <c r="H191" i="19"/>
  <c r="G191" i="19"/>
  <c r="H198" i="19"/>
  <c r="G198" i="19"/>
  <c r="H207" i="19"/>
  <c r="G207" i="19"/>
  <c r="H214" i="19"/>
  <c r="G214" i="19"/>
  <c r="H226" i="19"/>
  <c r="G226" i="19"/>
  <c r="H233" i="19"/>
  <c r="G233" i="19"/>
  <c r="H242" i="19"/>
  <c r="G242" i="19"/>
  <c r="H249" i="19"/>
  <c r="G249" i="19"/>
  <c r="H258" i="19"/>
  <c r="G258" i="19"/>
  <c r="H265" i="19"/>
  <c r="G265" i="19"/>
  <c r="H274" i="19"/>
  <c r="G274" i="19"/>
  <c r="H281" i="19"/>
  <c r="G281" i="19"/>
  <c r="H290" i="19"/>
  <c r="G290" i="19"/>
  <c r="G136" i="19"/>
  <c r="H136" i="19"/>
  <c r="H148" i="19"/>
  <c r="G148" i="19"/>
  <c r="G161" i="19"/>
  <c r="H161" i="19"/>
  <c r="H170" i="19"/>
  <c r="G170" i="19"/>
  <c r="G177" i="19"/>
  <c r="H177" i="19"/>
  <c r="H186" i="19"/>
  <c r="G186" i="19"/>
  <c r="G196" i="19"/>
  <c r="H196" i="19"/>
  <c r="H205" i="19"/>
  <c r="G205" i="19"/>
  <c r="G212" i="19"/>
  <c r="H212" i="19"/>
  <c r="H224" i="19"/>
  <c r="G224" i="19"/>
  <c r="G231" i="19"/>
  <c r="H231" i="19"/>
  <c r="H240" i="19"/>
  <c r="G240" i="19"/>
  <c r="G247" i="19"/>
  <c r="H247" i="19"/>
  <c r="H256" i="19"/>
  <c r="G256" i="19"/>
  <c r="G263" i="19"/>
  <c r="H263" i="19"/>
  <c r="H272" i="19"/>
  <c r="G272" i="19"/>
  <c r="G279" i="19"/>
  <c r="H279" i="19"/>
  <c r="H288" i="19"/>
  <c r="G288" i="19"/>
  <c r="G293" i="19"/>
  <c r="H293" i="19"/>
  <c r="H298" i="19"/>
  <c r="G298" i="19"/>
  <c r="G304" i="19"/>
  <c r="H304" i="19"/>
  <c r="H309" i="19"/>
  <c r="G309" i="19"/>
  <c r="G315" i="19"/>
  <c r="H315" i="19"/>
  <c r="H320" i="19"/>
  <c r="G320" i="19"/>
  <c r="G134" i="19"/>
  <c r="H134" i="19"/>
  <c r="H143" i="19"/>
  <c r="G143" i="19"/>
  <c r="H159" i="19"/>
  <c r="G159" i="19"/>
  <c r="H168" i="19"/>
  <c r="G168" i="19"/>
  <c r="H175" i="19"/>
  <c r="G175" i="19"/>
  <c r="H184" i="19"/>
  <c r="G184" i="19"/>
  <c r="G194" i="19"/>
  <c r="H194" i="19"/>
  <c r="H203" i="19"/>
  <c r="G203" i="19"/>
  <c r="H210" i="19"/>
  <c r="G210" i="19"/>
  <c r="H222" i="19"/>
  <c r="G222" i="19"/>
  <c r="G229" i="19"/>
  <c r="H229" i="19"/>
  <c r="H238" i="19"/>
  <c r="G238" i="19"/>
  <c r="G245" i="19"/>
  <c r="H245" i="19"/>
  <c r="H254" i="19"/>
  <c r="G254" i="19"/>
  <c r="G261" i="19"/>
  <c r="H261" i="19"/>
  <c r="H270" i="19"/>
  <c r="G270" i="19"/>
  <c r="G277" i="19"/>
  <c r="H277" i="19"/>
  <c r="H286" i="19"/>
  <c r="G286" i="19"/>
  <c r="G323" i="19" l="1"/>
  <c r="H323" i="19"/>
</calcChain>
</file>

<file path=xl/sharedStrings.xml><?xml version="1.0" encoding="utf-8"?>
<sst xmlns="http://schemas.openxmlformats.org/spreadsheetml/2006/main" count="2719" uniqueCount="1087">
  <si>
    <t>BASIC_CHART(data, [chart_type], [title], [xlabel], [ylabel])</t>
  </si>
  <si>
    <t>Generates a matplotlib chart from 2D numeric data and returns a PNG image as a base64 string.
Args:
    data: 2D list of numbers (Excel range or similar)
    chart_type: 'line' or 'bar' (default: 'line')
    title: Chart title (optional)
    xlabel: X-axis label (optional)
    ylabel: Y-axis label (optional)
Returns:
    PNG image as base64 string starting with 'data:image/png;base64,' or error message string
This example function is provided as-is without any representation of accuracy.</t>
  </si>
  <si>
    <t>Example Args:</t>
  </si>
  <si>
    <t>data</t>
  </si>
  <si>
    <t>chart_type</t>
  </si>
  <si>
    <t>line</t>
  </si>
  <si>
    <t>title</t>
  </si>
  <si>
    <t>Growth Curve</t>
  </si>
  <si>
    <t>xlabel</t>
  </si>
  <si>
    <t>XX Axis</t>
  </si>
  <si>
    <t>ylabel</t>
  </si>
  <si>
    <t>Y Axis</t>
  </si>
  <si>
    <t>Example Returns:</t>
  </si>
  <si>
    <t>Period</t>
  </si>
  <si>
    <t>Fiscal Year</t>
  </si>
  <si>
    <t>Unit Code</t>
  </si>
  <si>
    <t>BalanceType</t>
  </si>
  <si>
    <t>A</t>
  </si>
  <si>
    <t>B</t>
  </si>
  <si>
    <t>Site</t>
  </si>
  <si>
    <t>GL Account</t>
  </si>
  <si>
    <t>SL DESC</t>
  </si>
  <si>
    <t>SL GL BAL</t>
  </si>
  <si>
    <t>SL GL YTD BAL - 2021</t>
  </si>
  <si>
    <t>SL GL YTD BAL - 2022</t>
  </si>
  <si>
    <t>SL GL YTD BAL - 2023</t>
  </si>
  <si>
    <t>SL GL YTD BAL - 2024</t>
  </si>
  <si>
    <t>SLNGL</t>
  </si>
  <si>
    <t>DALS</t>
  </si>
  <si>
    <t>Table Name</t>
  </si>
  <si>
    <t>jobmatl_mst</t>
  </si>
  <si>
    <t>Column Name</t>
  </si>
  <si>
    <t>Uf_Fancy_CurMat_GlassString</t>
  </si>
  <si>
    <t>Uf_Fancy_CurMat_Angle1</t>
  </si>
  <si>
    <t>Uf_Fancy_CurMat_Angle2</t>
  </si>
  <si>
    <t>Uf_Fancy_CurMat_CutLengthMM</t>
  </si>
  <si>
    <t>Uf_Fancy_CurMat_GlassDepth</t>
  </si>
  <si>
    <t>Uf_Fancy_CurMat_Height1</t>
  </si>
  <si>
    <t>Uf_Fancy_CurMat_Height2</t>
  </si>
  <si>
    <t>Uf_Fancy_CurMat_Height3</t>
  </si>
  <si>
    <t>Uf_Fancy_CurMat_MFGCutinfo</t>
  </si>
  <si>
    <t>Uf_Fancy_CurMat_PunchLocations</t>
  </si>
  <si>
    <t>Uf_Fancy_CurMat_Radius</t>
  </si>
  <si>
    <t>Uf_Fancy_CurMat_RipDepth</t>
  </si>
  <si>
    <t>Uf_Fancy_CurMat_SawString</t>
  </si>
  <si>
    <t>Uf_Fancy_CurMat_ShapeCode</t>
  </si>
  <si>
    <t>Uf_Fancy_CurMat_Width1</t>
  </si>
  <si>
    <t>Uf_Fancy_CurMat_Width2</t>
  </si>
  <si>
    <t>Uf_Fancy_CurMat_Width3</t>
  </si>
  <si>
    <t>Uf_Fancy_CurMat_WTSPartID</t>
  </si>
  <si>
    <t>Uf_Fancy_CurMat_Tempered</t>
  </si>
  <si>
    <t>Uf_Fancy_CurMat_WelderString</t>
  </si>
  <si>
    <t>Schema</t>
  </si>
  <si>
    <t>dbo</t>
  </si>
  <si>
    <t>Data Type</t>
  </si>
  <si>
    <t>nvarchar</t>
  </si>
  <si>
    <t>decimal</t>
  </si>
  <si>
    <t>int</t>
  </si>
  <si>
    <t>ListYesNoType</t>
  </si>
  <si>
    <t>System Data Type</t>
  </si>
  <si>
    <t>tinyint</t>
  </si>
  <si>
    <t>Length</t>
  </si>
  <si>
    <t>Decimal Position</t>
  </si>
  <si>
    <t>Is Nullable</t>
  </si>
  <si>
    <t>YES</t>
  </si>
  <si>
    <t>Column Id</t>
  </si>
  <si>
    <t>IG Inner Pane</t>
  </si>
  <si>
    <t>Frame [x]</t>
  </si>
  <si>
    <t>Grill Orientation (Sawstring)</t>
  </si>
  <si>
    <t>Jamb1[x]</t>
  </si>
  <si>
    <t>IG Middle Pane</t>
  </si>
  <si>
    <t>Sash1 [x]</t>
  </si>
  <si>
    <t>Location</t>
  </si>
  <si>
    <t>Horizontal Grille</t>
  </si>
  <si>
    <t>Jamb2[x]</t>
  </si>
  <si>
    <t>IG Outer Pane</t>
  </si>
  <si>
    <t>Bkmld [x]</t>
  </si>
  <si>
    <t>position</t>
  </si>
  <si>
    <t>Vertical Grille</t>
  </si>
  <si>
    <t>IntReinf1</t>
  </si>
  <si>
    <t>venting</t>
  </si>
  <si>
    <t>ExtMullCvr H</t>
  </si>
  <si>
    <t>Mullion1</t>
  </si>
  <si>
    <t>Mullion2</t>
  </si>
  <si>
    <t>GlazingStop1[x]</t>
  </si>
  <si>
    <t>IntMullCvrH</t>
  </si>
  <si>
    <t>IntMullCvrV</t>
  </si>
  <si>
    <t>ExtReinf1</t>
  </si>
  <si>
    <t>site_ref</t>
  </si>
  <si>
    <t>SiteType</t>
  </si>
  <si>
    <t>NO</t>
  </si>
  <si>
    <t>job</t>
  </si>
  <si>
    <t>JobType</t>
  </si>
  <si>
    <t>suffix</t>
  </si>
  <si>
    <t>SuffixType</t>
  </si>
  <si>
    <t>smallint</t>
  </si>
  <si>
    <t>oper_num</t>
  </si>
  <si>
    <t>OperNumType</t>
  </si>
  <si>
    <t>sequence</t>
  </si>
  <si>
    <t>JobmatlSequenceType</t>
  </si>
  <si>
    <t>matl_type</t>
  </si>
  <si>
    <t>MatlTypeType</t>
  </si>
  <si>
    <t>nchar</t>
  </si>
  <si>
    <t>item</t>
  </si>
  <si>
    <t>ItemType</t>
  </si>
  <si>
    <t>matl_qty</t>
  </si>
  <si>
    <t>QtyPerType</t>
  </si>
  <si>
    <t>units</t>
  </si>
  <si>
    <t>JobmatlUnitsType</t>
  </si>
  <si>
    <t>cost</t>
  </si>
  <si>
    <t>CostPrcType</t>
  </si>
  <si>
    <t>qty_issued</t>
  </si>
  <si>
    <t>a_cost</t>
  </si>
  <si>
    <t>ref_type</t>
  </si>
  <si>
    <t>RefTypeIJKPRTType</t>
  </si>
  <si>
    <t>ref_num</t>
  </si>
  <si>
    <t>JobPoProjReqTrnNumType</t>
  </si>
  <si>
    <t>ref_line_suf</t>
  </si>
  <si>
    <t>SuffixPoLineProjTaskReqTrnLineType</t>
  </si>
  <si>
    <t>ref_release</t>
  </si>
  <si>
    <t>OperNumPoReleaseType</t>
  </si>
  <si>
    <t>po_unit_cost</t>
  </si>
  <si>
    <t>effect_date</t>
  </si>
  <si>
    <t>DateType</t>
  </si>
  <si>
    <t>datetime</t>
  </si>
  <si>
    <t>obs_date</t>
  </si>
  <si>
    <t>scrap_fact</t>
  </si>
  <si>
    <t>ScrapFactorType</t>
  </si>
  <si>
    <t>qty_var</t>
  </si>
  <si>
    <t>fixovhd_t</t>
  </si>
  <si>
    <t>varovhd_t</t>
  </si>
  <si>
    <t>feature</t>
  </si>
  <si>
    <t>FeatureType</t>
  </si>
  <si>
    <t>probable</t>
  </si>
  <si>
    <t>ProbableType</t>
  </si>
  <si>
    <t>opt_code</t>
  </si>
  <si>
    <t>OptCodeType</t>
  </si>
  <si>
    <t>inc_price</t>
  </si>
  <si>
    <t>description</t>
  </si>
  <si>
    <t>DescriptionType</t>
  </si>
  <si>
    <t>pick_date</t>
  </si>
  <si>
    <t>bom_seq</t>
  </si>
  <si>
    <t>EcnBomSeqType</t>
  </si>
  <si>
    <t>matl_qty_conv</t>
  </si>
  <si>
    <t>u_m</t>
  </si>
  <si>
    <t>UMType</t>
  </si>
  <si>
    <t>inc_price_conv</t>
  </si>
  <si>
    <t>cost_conv</t>
  </si>
  <si>
    <t>backflush</t>
  </si>
  <si>
    <t>bflush_loc</t>
  </si>
  <si>
    <t>LocType</t>
  </si>
  <si>
    <t>fmatlovhd</t>
  </si>
  <si>
    <t>OverheadRateType</t>
  </si>
  <si>
    <t>vmatlovhd</t>
  </si>
  <si>
    <t>matl_cost</t>
  </si>
  <si>
    <t>lbr_cost</t>
  </si>
  <si>
    <t>fovhd_cost</t>
  </si>
  <si>
    <t>vovhd_cost</t>
  </si>
  <si>
    <t>out_cost</t>
  </si>
  <si>
    <t>a_matl_cost</t>
  </si>
  <si>
    <t>a_lbr_cost</t>
  </si>
  <si>
    <t>a_fovhd_cost</t>
  </si>
  <si>
    <t>a_vovhd_cost</t>
  </si>
  <si>
    <t>a_out_cost</t>
  </si>
  <si>
    <t>matl_cost_conv</t>
  </si>
  <si>
    <t>lbr_cost_conv</t>
  </si>
  <si>
    <t>fovhd_cost_conv</t>
  </si>
  <si>
    <t>vovhd_cost_conv</t>
  </si>
  <si>
    <t>out_cost_conv</t>
  </si>
  <si>
    <t>NoteExistsFlag</t>
  </si>
  <si>
    <t>FlagNyType</t>
  </si>
  <si>
    <t>RecordDate</t>
  </si>
  <si>
    <t>CurrentDateType</t>
  </si>
  <si>
    <t>RowPointer</t>
  </si>
  <si>
    <t>RowPointerType</t>
  </si>
  <si>
    <t>uniqueidentifier</t>
  </si>
  <si>
    <t>CreatedBy</t>
  </si>
  <si>
    <t>UsernameType</t>
  </si>
  <si>
    <t>UpdatedBy</t>
  </si>
  <si>
    <t>CreateDate</t>
  </si>
  <si>
    <t>InWorkflow</t>
  </si>
  <si>
    <t>alt_group</t>
  </si>
  <si>
    <t>alt_group_rank</t>
  </si>
  <si>
    <t>JobmatlRankType</t>
  </si>
  <si>
    <t>planned_alternate</t>
  </si>
  <si>
    <t>new_sequence</t>
  </si>
  <si>
    <t>manufacturer_id</t>
  </si>
  <si>
    <t>ManufacturerIdType</t>
  </si>
  <si>
    <t>manufacturer_item</t>
  </si>
  <si>
    <t>ManufacturerItemType</t>
  </si>
  <si>
    <t>PP_matl_is_paper</t>
  </si>
  <si>
    <t>MO_formula_matl_weight_pct</t>
  </si>
  <si>
    <t>MO_OperationWeightPercentType</t>
  </si>
  <si>
    <t>revision</t>
  </si>
  <si>
    <t>RevisionType</t>
  </si>
  <si>
    <t>Uf_Fw_CurMat_WelderString</t>
  </si>
  <si>
    <t>qty_picked</t>
  </si>
  <si>
    <t>QtyUnitNoNegType</t>
  </si>
  <si>
    <t>Uf_jobmatl_mch_file_processed</t>
  </si>
  <si>
    <t>Uf_jobmatl_mch_file_processedgls</t>
  </si>
  <si>
    <t>Uf_jobmatl_mch_file_processedsaw</t>
  </si>
  <si>
    <t>Uf_jobmatl_mch_file_processedwel</t>
  </si>
  <si>
    <t>jobmatl_mst.Column Name</t>
  </si>
  <si>
    <t>,</t>
  </si>
  <si>
    <t>Uf_jobmatl_lbl_file_processedfrm</t>
  </si>
  <si>
    <t>Uf_jobmatl_lbl_file_processedshs</t>
  </si>
  <si>
    <t>Uf_jobmatl_lbl_file_processedgls</t>
  </si>
  <si>
    <t>Run by: Production Date Job Orders : Start Date
Group by: Workcenter, Material, Job Order/item
Bin Number max file length to accommodate BIN slots</t>
  </si>
  <si>
    <t>Sorting order in place for the Frame and Sashes files as:
- Material, - Job Suffix, - Sequence, - WTS Part ID</t>
  </si>
  <si>
    <t>Sorting order in place for the Glass file as:
- Spacer Code 1, - Spacer Code 2, - Job-Suffix, - Job Item</t>
  </si>
  <si>
    <t>The Label PDF name should use the Production Date - and perhaps the Creation Date if that is what is being used to create a unique file name. e.g. File name should be: “ProductionDate+LabelType+GeneratedDate+TimeStamp”
NOTE: As per the discussion, in production, user will not even look at the pdf, they will be send directly to the printer, hence naming convention would be anything which is as-is right now.</t>
  </si>
  <si>
    <t>Form in CSI</t>
  </si>
  <si>
    <t>Work Centers</t>
  </si>
  <si>
    <t>Report name</t>
  </si>
  <si>
    <t>Fields</t>
  </si>
  <si>
    <t>Label Short Field Name</t>
  </si>
  <si>
    <t>Table : Field Label</t>
  </si>
  <si>
    <t>Order</t>
  </si>
  <si>
    <t>Conditions</t>
  </si>
  <si>
    <t>Characters</t>
  </si>
  <si>
    <t>Label Size</t>
  </si>
  <si>
    <t>W1CUTF
(Frame.btw)</t>
  </si>
  <si>
    <t xml:space="preserve">Frame </t>
  </si>
  <si>
    <t xml:space="preserve">Job Order </t>
  </si>
  <si>
    <t>J Ord</t>
  </si>
  <si>
    <t>Job Orders : Job+-+Job Orders : Job Suffix</t>
  </si>
  <si>
    <t>FANCY_JobSuffixString</t>
  </si>
  <si>
    <t>Job Materials : WTS Part Id = Frame [x] 
and  Job Materials.Item  Item record.Machine ID is null 
or (Job Materials.Item  Item record.Machine ID is not null and  Job Material Form: Shape &lt;&gt; 0)</t>
  </si>
  <si>
    <t>10 char</t>
  </si>
  <si>
    <t>4" x 2"</t>
  </si>
  <si>
    <t>Job item</t>
  </si>
  <si>
    <t>J Item</t>
  </si>
  <si>
    <t>Job Orders : Item</t>
  </si>
  <si>
    <t>FANCY_JobItemString</t>
  </si>
  <si>
    <t>Job Start Date (Production Date)</t>
  </si>
  <si>
    <t>Start Date</t>
  </si>
  <si>
    <t>Job Orders: Start Date</t>
  </si>
  <si>
    <t>FANCY_ProductionDateString</t>
  </si>
  <si>
    <t>Job Expected Quantity</t>
  </si>
  <si>
    <t>Qty</t>
  </si>
  <si>
    <t>Job Orders.Schedule: Release</t>
  </si>
  <si>
    <t>FANCY_JobExpectedQtyString</t>
  </si>
  <si>
    <t>Might be better to use Realease Quantity - Completed Quantity</t>
  </si>
  <si>
    <t>Unit Location and Venting</t>
  </si>
  <si>
    <t>MFG Info</t>
  </si>
  <si>
    <t>Job Materials.Tab:UETs: Mfg Cut Info</t>
  </si>
  <si>
    <t>FANCY_UnitLocationAndVentingString</t>
  </si>
  <si>
    <t>Unit Width</t>
  </si>
  <si>
    <t>Unit W</t>
  </si>
  <si>
    <t>Job Materials.Tab:UETs: Width 1</t>
  </si>
  <si>
    <t>FANCY_WidthString</t>
  </si>
  <si>
    <t>Unit Height</t>
  </si>
  <si>
    <t>Unit H</t>
  </si>
  <si>
    <t>Job Materials.Tab:UETs: Height 1</t>
  </si>
  <si>
    <t>FANCY_HeightString</t>
  </si>
  <si>
    <t>Cut length</t>
  </si>
  <si>
    <t>Cut L</t>
  </si>
  <si>
    <t>Job Materials.Tab:UETs: Cut Length MM</t>
  </si>
  <si>
    <t>FANCY_CutLengthString</t>
  </si>
  <si>
    <t>Punch Location</t>
  </si>
  <si>
    <t>P Loc</t>
  </si>
  <si>
    <t>Job Materials.Tab:UETs: Punch Locations</t>
  </si>
  <si>
    <t>FANCY_PunchLocationString</t>
  </si>
  <si>
    <t xml:space="preserve">Bin/Slot   </t>
  </si>
  <si>
    <t>B/Slot</t>
  </si>
  <si>
    <t>TBD</t>
  </si>
  <si>
    <t>FANCY_BinSlotString</t>
  </si>
  <si>
    <t xml:space="preserve">requires customization </t>
  </si>
  <si>
    <t>Customer Name</t>
  </si>
  <si>
    <t>Cust N</t>
  </si>
  <si>
    <t>Job Refernce Tab: Name</t>
  </si>
  <si>
    <t>FANCY_CustomerName</t>
  </si>
  <si>
    <t>IF Job Reference Destination = Order use the Job Reference Name Field
Else 'Not available'</t>
  </si>
  <si>
    <t>Material Item</t>
  </si>
  <si>
    <t>Item</t>
  </si>
  <si>
    <t>FANCY_MaterialItem</t>
  </si>
  <si>
    <t>Material Item Description</t>
  </si>
  <si>
    <t>Item Desc</t>
  </si>
  <si>
    <t>Items.Description -  Ref Material Item</t>
  </si>
  <si>
    <t>FANCY_MaterialItemDescription</t>
  </si>
  <si>
    <t>If Null 'Not available'</t>
  </si>
  <si>
    <t>Interior Color</t>
  </si>
  <si>
    <t>I Color</t>
  </si>
  <si>
    <t>Items.Interior color - Ref Material Item</t>
  </si>
  <si>
    <t>FANCY_InteriorColor</t>
  </si>
  <si>
    <t>Exterior Color</t>
  </si>
  <si>
    <t>E Color</t>
  </si>
  <si>
    <t>Items.Exterior Color - Ref Material Item</t>
  </si>
  <si>
    <t>FANCY_ExteriorColor</t>
  </si>
  <si>
    <t>W1CUTS
(Sashes.btw)</t>
  </si>
  <si>
    <t>Sashes</t>
  </si>
  <si>
    <t>Job Materials : WTS Part Id = Sash1 [x]  
and Job Materials.Item  Item record.Machine ID is null 
or (Job Materials.Item  Item record.Machine ID is not null and  Job Material Form: Shape &lt;&gt; 0)</t>
  </si>
  <si>
    <t xml:space="preserve">Job Orders: Release Quantity </t>
  </si>
  <si>
    <t>FANCY_QtyString</t>
  </si>
  <si>
    <t>Job Materials : Mfg Cut Info</t>
  </si>
  <si>
    <t>Job Materials : Width 1</t>
  </si>
  <si>
    <t>Job Materials : Height 1</t>
  </si>
  <si>
    <t>Job Materials : Cut Length MM</t>
  </si>
  <si>
    <t>Job Materials : Material</t>
  </si>
  <si>
    <t>W6SPEC
(W6SPECFrame.btw)</t>
  </si>
  <si>
    <t>Job Materials : WTS Part Id = Frame [x]</t>
  </si>
  <si>
    <t>RL - Need mockups for these lables</t>
  </si>
  <si>
    <t>Job Start Date</t>
  </si>
  <si>
    <t>Unit Short Side</t>
  </si>
  <si>
    <t>Unit SS</t>
  </si>
  <si>
    <t>Job Materials : Height 2</t>
  </si>
  <si>
    <t>FANCY_UnitShortSideString</t>
  </si>
  <si>
    <t>If Job Materials : Shape Code &lt;&gt;0
Might be able to add to MfgCut info</t>
  </si>
  <si>
    <t>Unit Head Length</t>
  </si>
  <si>
    <t>Unit HL</t>
  </si>
  <si>
    <t>Job Materials : Width 2</t>
  </si>
  <si>
    <t>FANCY_UnitHeadLengthString</t>
  </si>
  <si>
    <t>Unit Radius</t>
  </si>
  <si>
    <t>Unit R</t>
  </si>
  <si>
    <t>Job Materials : Radius</t>
  </si>
  <si>
    <t>FANCY_UnitRadiusString</t>
  </si>
  <si>
    <t>Bin/Slot</t>
  </si>
  <si>
    <t>IG3ASS</t>
  </si>
  <si>
    <t>IG units</t>
  </si>
  <si>
    <t>May need Grille information as well?
A label will be needed for each IG unit that is created - If the Job Expected Quantity is Greater than 1 we will need to create a label for each expected IG unit</t>
  </si>
  <si>
    <t>100 char</t>
  </si>
  <si>
    <t>4" x 3"</t>
  </si>
  <si>
    <t>RL - Need the Bin infomration, however not a show stopper
Confirm with the Glass supervisor if they need the grill information on the glass labels</t>
  </si>
  <si>
    <t>RL - If the grille information needs to be added - kelly will have to add the fields</t>
  </si>
  <si>
    <t>Metric</t>
  </si>
  <si>
    <t>Outside Pane</t>
  </si>
  <si>
    <t>O Pane</t>
  </si>
  <si>
    <t>Items ref: Job Material.Material : UET's &gt; Machine Id</t>
  </si>
  <si>
    <t>FANCY_OutsidePaneString</t>
  </si>
  <si>
    <t>Center Pane</t>
  </si>
  <si>
    <t>C Pane</t>
  </si>
  <si>
    <t>FANCY_CenterPaneString</t>
  </si>
  <si>
    <t>Inside Pane</t>
  </si>
  <si>
    <t>I Pane</t>
  </si>
  <si>
    <t>FANCY_InsidePaneString</t>
  </si>
  <si>
    <t>Spacer 1</t>
  </si>
  <si>
    <t>Spr 1</t>
  </si>
  <si>
    <t>FANCY_Spacer1String</t>
  </si>
  <si>
    <t>Spacer 2</t>
  </si>
  <si>
    <t>Spr 2</t>
  </si>
  <si>
    <t>FANCY_Spacer2String</t>
  </si>
  <si>
    <t>Argon</t>
  </si>
  <si>
    <t>Ar 1/2</t>
  </si>
  <si>
    <t xml:space="preserve">1 or 2
Material : WTS Part Id = IG Gas1 and /or IG Gas2
</t>
  </si>
  <si>
    <t>FANCY_ArgonString</t>
  </si>
  <si>
    <t>if exists IG Gas1 then 1
if IG Gas1 and IG Gas2 then 2</t>
  </si>
  <si>
    <t>O/A</t>
  </si>
  <si>
    <t xml:space="preserve">Job Material.Material : Glass Depth </t>
  </si>
  <si>
    <t>FANCY_OAString</t>
  </si>
  <si>
    <t>where WTS Part Id = IG Outer Pane</t>
  </si>
  <si>
    <t>Type</t>
  </si>
  <si>
    <t>FANCY_TypeString</t>
  </si>
  <si>
    <t>Service Production or Siteglaze??</t>
  </si>
  <si>
    <t>Rack</t>
  </si>
  <si>
    <t>FANCY_RackString</t>
  </si>
  <si>
    <t>MGF Info</t>
  </si>
  <si>
    <t>Job Order &gt; Refernces Tab &gt; Customer Name</t>
  </si>
  <si>
    <t>Image</t>
  </si>
  <si>
    <t>Items: ref Job Orders.Item : Item Picture</t>
  </si>
  <si>
    <t xml:space="preserve">we will need a way to have these images stored as JPG or PNG files for Bartender </t>
  </si>
  <si>
    <t>CSI Char</t>
  </si>
  <si>
    <t>Omni Char</t>
  </si>
  <si>
    <t xml:space="preserve">SCNWS3
and 
SCNDR2 </t>
  </si>
  <si>
    <t>Energy Star Labels</t>
  </si>
  <si>
    <t>Zone</t>
  </si>
  <si>
    <t>Items: ref Job Orders.Item : Energy Star Zone</t>
  </si>
  <si>
    <t>Items.Energy Star.Energy Star Zone</t>
  </si>
  <si>
    <t>Item meets Energy Star = yes</t>
  </si>
  <si>
    <t>4"x 8"</t>
  </si>
  <si>
    <t>Job Order</t>
  </si>
  <si>
    <t>Job Orders : Job</t>
  </si>
  <si>
    <t>Job Orders.Job</t>
  </si>
  <si>
    <t>NA</t>
  </si>
  <si>
    <t>Job Orders.Item</t>
  </si>
  <si>
    <t>Customer Order</t>
  </si>
  <si>
    <t>Job Orders : Order Number</t>
  </si>
  <si>
    <t>Job Orders.References.Customer Order</t>
  </si>
  <si>
    <t>Line</t>
  </si>
  <si>
    <t>Job Orders : Destination Line-Suffix</t>
  </si>
  <si>
    <t>Job Orders.References.Line</t>
  </si>
  <si>
    <t>Room Location</t>
  </si>
  <si>
    <t>Items: ref Job Orders.Item : Room Location</t>
  </si>
  <si>
    <t>Items.Energy Star.Room Location</t>
  </si>
  <si>
    <t>U-factor</t>
  </si>
  <si>
    <t>Items: ref Job Orders.Item : U-factor</t>
  </si>
  <si>
    <t>Items.Energy Star.U-Factor</t>
  </si>
  <si>
    <t>Solar Heat Gain Coeifficent</t>
  </si>
  <si>
    <t>Items: ref Job Orders.Item : SHGC</t>
  </si>
  <si>
    <t>Items.Energy Star.SHGC</t>
  </si>
  <si>
    <t>Visual Transmittance</t>
  </si>
  <si>
    <t>Items: ref Job Orders.Item : Visual Transmittance</t>
  </si>
  <si>
    <t>Items.Energy Star.Visual Transmittance</t>
  </si>
  <si>
    <t>Energy Rating</t>
  </si>
  <si>
    <t>Items: ref Job Orders.Item : Energy Star Rating</t>
  </si>
  <si>
    <t>Items.Energy Star.Energy Star Rating</t>
  </si>
  <si>
    <t>Air Leakage</t>
  </si>
  <si>
    <t>Items.Energy Star.Air Leakage</t>
  </si>
  <si>
    <t>Fancy Windows Mfg.Inc.</t>
  </si>
  <si>
    <t>Items: ref Job Orders.Item : Energy Star Description</t>
  </si>
  <si>
    <t>Items.Energy Star.Energy Star Description</t>
  </si>
  <si>
    <t>Intertek Windows</t>
  </si>
  <si>
    <t xml:space="preserve">RL - need to get the file there to Bartender Richard in the format he requires - </t>
  </si>
  <si>
    <t>Class:</t>
  </si>
  <si>
    <t>Items: ref Job Orders.Item : Class</t>
  </si>
  <si>
    <t>Items.Energy Star.Class</t>
  </si>
  <si>
    <t>RL - This is ready
As per Kelly: The only label needs to be generated via the following two work centers: SCNDR2 (for doors) &amp; SCNWS3 (for windows)</t>
  </si>
  <si>
    <t>Design Pressure:</t>
  </si>
  <si>
    <t>Items: ref Job Orders.Item : Design Pressure</t>
  </si>
  <si>
    <t>Items.Energy Star.Design Pressure</t>
  </si>
  <si>
    <t>Water Penetration Test Pressure:</t>
  </si>
  <si>
    <t>Items: ref Job Orders.Item : Water Pressure</t>
  </si>
  <si>
    <t>Items.Energy Star.Water Pressure</t>
  </si>
  <si>
    <t xml:space="preserve">Canadian Air Infiltration/Exfiltration: </t>
  </si>
  <si>
    <t>Items: ref Job Orders.Item : CAIL</t>
  </si>
  <si>
    <t>Items.Energy Star.CAIL</t>
  </si>
  <si>
    <t>Conforms To:</t>
  </si>
  <si>
    <t>Items: ref Job Orders.Item : Conforms To</t>
  </si>
  <si>
    <t>Items.Energy Star.Conforms To</t>
  </si>
  <si>
    <t>Intertek Windows Doors</t>
  </si>
  <si>
    <t>Positive Design Pressure:</t>
  </si>
  <si>
    <t>Items: ref Job Orders.Item : Positive Design Pressure</t>
  </si>
  <si>
    <t>Items.Energy Star.Positive Design Pressure</t>
  </si>
  <si>
    <t>Negative Design Pressure</t>
  </si>
  <si>
    <t>Items: ref Job Orders.Item : Negative Design Pressure</t>
  </si>
  <si>
    <t>Items.Energy Star.Negative Design Pressure</t>
  </si>
  <si>
    <t>Air Infiltration:</t>
  </si>
  <si>
    <t>Items: ref Job Orders.Item : AL Infiltration</t>
  </si>
  <si>
    <t>Items.Energy Star.AL Infiltration</t>
  </si>
  <si>
    <t>U-Value:</t>
  </si>
  <si>
    <t>Items: ref Job Orders.Item : U-Value</t>
  </si>
  <si>
    <t>Items.Energy Star.U-Value</t>
  </si>
  <si>
    <t>Class (no Label)</t>
  </si>
  <si>
    <t>Hold</t>
  </si>
  <si>
    <t>Work Traveler</t>
  </si>
  <si>
    <t>Job</t>
  </si>
  <si>
    <t>object.</t>
  </si>
  <si>
    <t>SL.SLJobs</t>
  </si>
  <si>
    <t>Job Suffix</t>
  </si>
  <si>
    <t>object.Suffix</t>
  </si>
  <si>
    <t>the 0000 suffix? Yes</t>
  </si>
  <si>
    <t>form</t>
  </si>
  <si>
    <t>Job Orders</t>
  </si>
  <si>
    <t>Job Qty</t>
  </si>
  <si>
    <t>object.DerQtyExpected</t>
  </si>
  <si>
    <t>Job Start date</t>
  </si>
  <si>
    <t>object.JschStartDate</t>
  </si>
  <si>
    <t>Reference Number</t>
  </si>
  <si>
    <t>object.OrdNum</t>
  </si>
  <si>
    <t>Reference Line</t>
  </si>
  <si>
    <t>object.OrdLine</t>
  </si>
  <si>
    <t>Quantity Ordered</t>
  </si>
  <si>
    <t>object.DerOrderQty</t>
  </si>
  <si>
    <t>Order Due date</t>
  </si>
  <si>
    <t>object.DerDueDate</t>
  </si>
  <si>
    <t>Item number</t>
  </si>
  <si>
    <t>object.Item</t>
  </si>
  <si>
    <t>object2.</t>
  </si>
  <si>
    <t>SL.SLItems</t>
  </si>
  <si>
    <t>Width</t>
  </si>
  <si>
    <t>object2.itmUf_Fancy_Item_Width</t>
  </si>
  <si>
    <t>where object2.Item == object.Item</t>
  </si>
  <si>
    <t>Form</t>
  </si>
  <si>
    <t>Items</t>
  </si>
  <si>
    <t>Height</t>
  </si>
  <si>
    <t>object2.itmUf_Fancy_Item_Height</t>
  </si>
  <si>
    <t>Depth</t>
  </si>
  <si>
    <t>object2.itmUf_Fancy_Item_Depth</t>
  </si>
  <si>
    <t>Projection</t>
  </si>
  <si>
    <t>object2.Overview</t>
  </si>
  <si>
    <t>Barcode:</t>
  </si>
  <si>
    <t>needs to be created in FactoryTrack</t>
  </si>
  <si>
    <t>Job operations where Control Point = True</t>
  </si>
  <si>
    <t>Barcode String</t>
  </si>
  <si>
    <t>see fields below</t>
  </si>
  <si>
    <t>WSHE</t>
  </si>
  <si>
    <t>object.Whse</t>
  </si>
  <si>
    <t>always main? WHS Mavage ment or Shop Track?</t>
  </si>
  <si>
    <t>JOB</t>
  </si>
  <si>
    <t>object.Job</t>
  </si>
  <si>
    <t>SUFFIX</t>
  </si>
  <si>
    <t>the highest Suffix related to the Job number</t>
  </si>
  <si>
    <t>COMPLETED</t>
  </si>
  <si>
    <t>object.QtyComplete or object.Stat</t>
  </si>
  <si>
    <t>status of the main job? or number completed on main job?</t>
  </si>
  <si>
    <t>object3.</t>
  </si>
  <si>
    <t>SL.SLCos</t>
  </si>
  <si>
    <t>object3.CustNum</t>
  </si>
  <si>
    <t>where object3.CoNum == object.OrdNum</t>
  </si>
  <si>
    <t>used to get to related customer ship tos, not used in label</t>
  </si>
  <si>
    <t>Customer Orders</t>
  </si>
  <si>
    <t>object3.CustSeq</t>
  </si>
  <si>
    <t>Contact Name:</t>
  </si>
  <si>
    <t>object3.Contact</t>
  </si>
  <si>
    <t>object3.CustNum == object4.CustNum and object3.CustSeq == object.CustSeq</t>
  </si>
  <si>
    <t>does this change for service orders? are there cases of other sources that need to be accounted for?</t>
  </si>
  <si>
    <t>Contact Number:</t>
  </si>
  <si>
    <t>object3.Phone</t>
  </si>
  <si>
    <t>The Contact and Phone could also come from object4.Contact_2 and object4.Phone_2 not sure if one is more consistent with data or not</t>
  </si>
  <si>
    <t>object4.</t>
  </si>
  <si>
    <t>SL.SLCustomers</t>
  </si>
  <si>
    <t xml:space="preserve">Ship to: </t>
  </si>
  <si>
    <t>object4.CustSeq</t>
  </si>
  <si>
    <t>Customer Ship-Tos</t>
  </si>
  <si>
    <t>Address1</t>
  </si>
  <si>
    <t>object4.Addr_1</t>
  </si>
  <si>
    <t>Address2</t>
  </si>
  <si>
    <t>object4.Addr_2</t>
  </si>
  <si>
    <t>Address3</t>
  </si>
  <si>
    <t>object4.Addr_3</t>
  </si>
  <si>
    <t>Address4</t>
  </si>
  <si>
    <t>object4.Addr_4</t>
  </si>
  <si>
    <t>City</t>
  </si>
  <si>
    <t>object4.City</t>
  </si>
  <si>
    <t>Province</t>
  </si>
  <si>
    <t>object4.StateCode</t>
  </si>
  <si>
    <t>Postal code</t>
  </si>
  <si>
    <t>object4.Zip</t>
  </si>
  <si>
    <t>Labels Size</t>
  </si>
  <si>
    <t>8" x 1"</t>
  </si>
  <si>
    <t>Sheet size</t>
  </si>
  <si>
    <t>8.5" x 11"</t>
  </si>
  <si>
    <t>Top Margin</t>
  </si>
  <si>
    <t>0.5"</t>
  </si>
  <si>
    <t>Bottom Margin</t>
  </si>
  <si>
    <t>Left Margin</t>
  </si>
  <si>
    <t>0.25"</t>
  </si>
  <si>
    <t>Right Margin</t>
  </si>
  <si>
    <t>Horizontal Spacing</t>
  </si>
  <si>
    <t>0"</t>
  </si>
  <si>
    <t>Corners</t>
  </si>
  <si>
    <t>Square</t>
  </si>
  <si>
    <t>Labels Per Sheet</t>
  </si>
  <si>
    <t>Courier New - 10</t>
  </si>
  <si>
    <t>909 CHAR</t>
  </si>
  <si>
    <t>6 rows</t>
  </si>
  <si>
    <t>May need Grille information as well</t>
  </si>
  <si>
    <t>Sage Labels:</t>
  </si>
  <si>
    <t>Glass 4x3 inches</t>
  </si>
  <si>
    <t>Items ref: Job Material.Material : Machine Id</t>
  </si>
  <si>
    <t>1 or 2</t>
  </si>
  <si>
    <t>if exists IG Gass1 then 1
if IG Gass1 and IG Gass2 then 2</t>
  </si>
  <si>
    <t>Items: ref Job Orders.Item : Depth</t>
  </si>
  <si>
    <t>might change</t>
  </si>
  <si>
    <t xml:space="preserve">we will need a way to have these images stored as JPG or PDF files for Bartender </t>
  </si>
  <si>
    <t>CSI Mockup</t>
  </si>
  <si>
    <t>Energy Star 4x8</t>
  </si>
  <si>
    <t>12345678901234567890123456789012345678901</t>
  </si>
  <si>
    <t>Frame 4.2 inches</t>
  </si>
  <si>
    <t>Unit Width - metric</t>
  </si>
  <si>
    <t>Unit Height - metric</t>
  </si>
  <si>
    <t>W1CUTA
Jamb</t>
  </si>
  <si>
    <t>Job Orders.item</t>
  </si>
  <si>
    <t>Overall Width</t>
  </si>
  <si>
    <t>usingJob Orders.item &gt; Item.UET.Width (convert to mm?)</t>
  </si>
  <si>
    <t>Overall Height</t>
  </si>
  <si>
    <t>usingJob Orders.item &gt; Item.UET.Height (convert to mm?)</t>
  </si>
  <si>
    <t>Wall Depth</t>
  </si>
  <si>
    <t>usingJob Orders.item &gt; Item.UET.Depth (convert to mm?)</t>
  </si>
  <si>
    <t>Rip Depth</t>
  </si>
  <si>
    <t>Cut Length</t>
  </si>
  <si>
    <t>defined during planning? Or at operation 10 scan…?</t>
  </si>
  <si>
    <t>W1CUTR</t>
  </si>
  <si>
    <t>Material Location</t>
  </si>
  <si>
    <t>Material Position</t>
  </si>
  <si>
    <t xml:space="preserve">Run by Production Date
Group by
Material
Job Order/item
Bin Number max file length to accommodate BIN slots
</t>
  </si>
  <si>
    <t>Requirred Data</t>
  </si>
  <si>
    <t>Comments</t>
  </si>
  <si>
    <t xml:space="preserve">Rectangle </t>
  </si>
  <si>
    <t>Shape</t>
  </si>
  <si>
    <t>Status</t>
  </si>
  <si>
    <t>W1CUTF</t>
  </si>
  <si>
    <t>Job Order 
Job item
Unit Location
Unit Width
Unit Height
Cut length
Unit venting
Punch Location
Bin/Slot</t>
  </si>
  <si>
    <t>Can be on Saw File</t>
  </si>
  <si>
    <t xml:space="preserve">
1 Width Label
1 Height Label</t>
  </si>
  <si>
    <t>1 Label/material</t>
  </si>
  <si>
    <t>W1CUTS</t>
  </si>
  <si>
    <t>Job Order 
Job item
Unit Location
Unit Width
Unit Height
Cut length
Unit venting
Bin/Slot</t>
  </si>
  <si>
    <t>W6SPEC</t>
  </si>
  <si>
    <t>Job Order 
Job item
Unit Width
Unit Height
Outside Pane
Center Pane
Inside Pane
Spacer 1
Spacer 2
Argon
O/A
Type
Rack
Unit Location and Venting
Image</t>
  </si>
  <si>
    <t>Zone
Job Order
Item
Customer Order
Line
Room Location
U-factor
Solar Heat Gain Coeifficent
Visual Transmittance
Energy Rating
Air Leakage
Fancy Windows Mfg.Inc.
Intertek Windows
Class:
Design Pressure:
Water Penetration Test Pressure:
Canadian Air Infiltration/Exfiltration: 
Conforms To:
Intertek Windows Doors
Positive Design Pressure:
Negative Design Pressure
Water Penetration Test Pressure:
Air Infiltration:
U-Value:
Conforms To:
Class (no Label)</t>
  </si>
  <si>
    <t>4x8</t>
  </si>
  <si>
    <t>SCNWS1
and 
SCNDR1</t>
  </si>
  <si>
    <t>Job
Job Suffix
Job Qty
Job Start date
Reference Number
Reference Line
Quantity Ordered
Order Due date
Item number
Width
Height
Depth
Projection
Job operations where Control Point = True		
Barcode:
	Barcode String
	WSHE
	JOB
	SUFFIX
	SUFFIX
	COMPLETED
Contact Name:	
Contact Number:	
Ship to: 
	Address1
	Address2
	Address3
	Address4
	City
	Province
	Postal code</t>
  </si>
  <si>
    <t>May need a new section between the last Control operation and address
May need additional Barcodes to complete the Shippng Actions .
Could this be a report?
We will need a scanable report for each Job Workcenter operation to use for the Start and end runs based on the Jan 7 2025 Labour meeting
we will need to include a box count per job for the completions</t>
  </si>
  <si>
    <t xml:space="preserve">PO REceipt </t>
  </si>
  <si>
    <t>Sturtz Saw labels</t>
  </si>
  <si>
    <t>4x2</t>
  </si>
  <si>
    <t>Generated from the Saw File</t>
  </si>
  <si>
    <t>Glass File</t>
  </si>
  <si>
    <t>Glass Machine file Rectangular 20241105.xlsx</t>
  </si>
  <si>
    <t>Saw file</t>
  </si>
  <si>
    <t>Saw and Welder Design Details.xlsx</t>
  </si>
  <si>
    <t>Welder File</t>
  </si>
  <si>
    <t>Table</t>
  </si>
  <si>
    <t>Field Label</t>
  </si>
  <si>
    <t>Job Orders : Start Date</t>
  </si>
  <si>
    <t>End Date</t>
  </si>
  <si>
    <t>Job Orders : End Date</t>
  </si>
  <si>
    <t>Job Orders : Job Suffix</t>
  </si>
  <si>
    <t>Job Orders : Status</t>
  </si>
  <si>
    <t>Released</t>
  </si>
  <si>
    <t>Job Orders : Released</t>
  </si>
  <si>
    <t>Expected</t>
  </si>
  <si>
    <t>Job Orders : Expected</t>
  </si>
  <si>
    <t>Destination Type</t>
  </si>
  <si>
    <t>Job Orders : Destination Type</t>
  </si>
  <si>
    <t>Order Ref</t>
  </si>
  <si>
    <t>Job Orders : Order Ref</t>
  </si>
  <si>
    <t>Destination Line-Suffix</t>
  </si>
  <si>
    <t>Qty Ordered</t>
  </si>
  <si>
    <t>Job Orders : Qty Ordered</t>
  </si>
  <si>
    <t>Customer</t>
  </si>
  <si>
    <t>Job Orders : Customer</t>
  </si>
  <si>
    <t>Name</t>
  </si>
  <si>
    <t>Job Orders : Name</t>
  </si>
  <si>
    <t>Order Date</t>
  </si>
  <si>
    <t>Job Orders : Order Date</t>
  </si>
  <si>
    <t>Due Date</t>
  </si>
  <si>
    <t>Job Orders : Due Date</t>
  </si>
  <si>
    <t>Parent Job</t>
  </si>
  <si>
    <t>Job Orders : Parent Job</t>
  </si>
  <si>
    <t>Parent Job Suffix</t>
  </si>
  <si>
    <t>Job Orders : Parent Job Suffix</t>
  </si>
  <si>
    <t>Operation</t>
  </si>
  <si>
    <t>Job Orders : Operation</t>
  </si>
  <si>
    <t>Finish Job</t>
  </si>
  <si>
    <t>Job Orders : Finish Job</t>
  </si>
  <si>
    <t>Finish Job Suffix</t>
  </si>
  <si>
    <t>Job Orders : Finish Job Suffix</t>
  </si>
  <si>
    <t>Job Operations</t>
  </si>
  <si>
    <t>Job Operations : Job</t>
  </si>
  <si>
    <t>Job Operations : Job Suffix</t>
  </si>
  <si>
    <t>Job Operations : Item</t>
  </si>
  <si>
    <t>Job Operations : Operation</t>
  </si>
  <si>
    <t>Control Point</t>
  </si>
  <si>
    <t>Job Operations : Control Point</t>
  </si>
  <si>
    <t>WC</t>
  </si>
  <si>
    <t>Job Operations : WC</t>
  </si>
  <si>
    <t>WC Description</t>
  </si>
  <si>
    <t>Job Operations : WC Description</t>
  </si>
  <si>
    <t>Batch Definition</t>
  </si>
  <si>
    <t>Job Operations : Batch Definition</t>
  </si>
  <si>
    <t>Batch ID</t>
  </si>
  <si>
    <t>Job Operations : Batch ID</t>
  </si>
  <si>
    <t>Job Materials</t>
  </si>
  <si>
    <t>Job Materials : Item</t>
  </si>
  <si>
    <t>Job Materials : Job</t>
  </si>
  <si>
    <t>Job Materials : Job Suffix</t>
  </si>
  <si>
    <t>Job Materials : Operation</t>
  </si>
  <si>
    <t>Job Materials : WC</t>
  </si>
  <si>
    <t>Job Materials : WC Description</t>
  </si>
  <si>
    <t>Material</t>
  </si>
  <si>
    <t>Material Description</t>
  </si>
  <si>
    <t>Job Materials : Material Description</t>
  </si>
  <si>
    <t>Alternate</t>
  </si>
  <si>
    <t>Job Materials : Alternate</t>
  </si>
  <si>
    <t>Job Materials : Qty</t>
  </si>
  <si>
    <t>U/M</t>
  </si>
  <si>
    <t>Job Materials : U/M</t>
  </si>
  <si>
    <t>Backflush Location</t>
  </si>
  <si>
    <t>Job Materials : Backflush Location</t>
  </si>
  <si>
    <t>Source Type</t>
  </si>
  <si>
    <t>Job Materials : Source Type</t>
  </si>
  <si>
    <t>Source Number</t>
  </si>
  <si>
    <t>Job Materials : Source Number</t>
  </si>
  <si>
    <t>Height 1</t>
  </si>
  <si>
    <t>Height 2</t>
  </si>
  <si>
    <t>Height 3</t>
  </si>
  <si>
    <t>Job Materials : Height 3</t>
  </si>
  <si>
    <t>Width 1</t>
  </si>
  <si>
    <t>Width 2</t>
  </si>
  <si>
    <t>Width 3</t>
  </si>
  <si>
    <t>Job Materials : Width 3</t>
  </si>
  <si>
    <t>Angle 1</t>
  </si>
  <si>
    <t>Job Materials : Angle 1</t>
  </si>
  <si>
    <t>Angle 2</t>
  </si>
  <si>
    <t>Job Materials : Angle 2</t>
  </si>
  <si>
    <t>Radius</t>
  </si>
  <si>
    <t>Shape Code</t>
  </si>
  <si>
    <t>Job Materials : Shape Code</t>
  </si>
  <si>
    <t>Job Materials : Rip Depth</t>
  </si>
  <si>
    <t>Cut Length MM</t>
  </si>
  <si>
    <t>Mfg Cut Info</t>
  </si>
  <si>
    <t>Glass Depth</t>
  </si>
  <si>
    <t>Job Materials : Glass Depth</t>
  </si>
  <si>
    <t>Tempered</t>
  </si>
  <si>
    <t>Job Materials : Tempered</t>
  </si>
  <si>
    <t>Glass String</t>
  </si>
  <si>
    <t>Job Materials : Glass String</t>
  </si>
  <si>
    <t>Welder String</t>
  </si>
  <si>
    <t>Job Materials : Welder String</t>
  </si>
  <si>
    <t>Saw String</t>
  </si>
  <si>
    <t>Job Materials : Saw String</t>
  </si>
  <si>
    <t>Punch Locations</t>
  </si>
  <si>
    <t>Job Materials : Punch Locations</t>
  </si>
  <si>
    <t>WTS Part ID</t>
  </si>
  <si>
    <t>Job Materials : WTS Part ID</t>
  </si>
  <si>
    <t>Items: ref Job Orders.Item</t>
  </si>
  <si>
    <t>Items: ref Job Orders.Item : Item</t>
  </si>
  <si>
    <t>Overview</t>
  </si>
  <si>
    <t>Items: ref Job Orders.Item : Overview</t>
  </si>
  <si>
    <t>Items: ref Job Orders.Item : U/M</t>
  </si>
  <si>
    <t>Items: ref Job Orders.Item : Air Leakage</t>
  </si>
  <si>
    <t>AL Infiltration</t>
  </si>
  <si>
    <t>AL Exfiltration</t>
  </si>
  <si>
    <t>Items: ref Job Orders.Item : AL Exfiltration</t>
  </si>
  <si>
    <t>Certified Product Directory</t>
  </si>
  <si>
    <t>Items: ref Job Orders.Item : Certified Product Directory</t>
  </si>
  <si>
    <t>Test Code</t>
  </si>
  <si>
    <t>Items: ref Job Orders.Item : Test Code</t>
  </si>
  <si>
    <t>Class</t>
  </si>
  <si>
    <t>Conforms To</t>
  </si>
  <si>
    <t>CAIL</t>
  </si>
  <si>
    <t>Meets ES Requirements</t>
  </si>
  <si>
    <t>Items: ref Job Orders.Item : Meets ES Requirements</t>
  </si>
  <si>
    <t>Design Pressure</t>
  </si>
  <si>
    <t>Energy Star Rating</t>
  </si>
  <si>
    <t>Water Pressure</t>
  </si>
  <si>
    <t>U-Value</t>
  </si>
  <si>
    <t>Energy Star Zone</t>
  </si>
  <si>
    <t>Positive Design Pressure</t>
  </si>
  <si>
    <t>SHGC</t>
  </si>
  <si>
    <t>Energy Star Description</t>
  </si>
  <si>
    <t>Items: ref Job Orders.Item : Exterior Color</t>
  </si>
  <si>
    <t>Items: ref Job Orders.Item : Height</t>
  </si>
  <si>
    <t>Items: ref Job Orders.Item : Width</t>
  </si>
  <si>
    <t>Number High</t>
  </si>
  <si>
    <t>Items: ref Job Orders.Item : Number High</t>
  </si>
  <si>
    <t>Number Wide</t>
  </si>
  <si>
    <t>Items: ref Job Orders.Item : Number Wide</t>
  </si>
  <si>
    <t>Items: ref Job Orders.Item : Shape</t>
  </si>
  <si>
    <t>Interior color</t>
  </si>
  <si>
    <t>Items: ref Job Orders.Item : Interior color</t>
  </si>
  <si>
    <t>Head Length</t>
  </si>
  <si>
    <t>Items: ref Job Orders.Item : Head Length</t>
  </si>
  <si>
    <t>Venting</t>
  </si>
  <si>
    <t>Items: ref Job Orders.Item : Venting</t>
  </si>
  <si>
    <t>Short Side</t>
  </si>
  <si>
    <t>Items: ref Job Orders.Item : Short Side</t>
  </si>
  <si>
    <t>Items ref: Job Material.Material</t>
  </si>
  <si>
    <t>Items ref: Job Material.Material : Item</t>
  </si>
  <si>
    <t>Items ref: Job Material.Material : Description</t>
  </si>
  <si>
    <t>Items ref: Job Material.Material : Exterior Color</t>
  </si>
  <si>
    <t>Character Field 1</t>
  </si>
  <si>
    <t>Items ref: Job Material.Material : Character Field 1</t>
  </si>
  <si>
    <t>Machine Id</t>
  </si>
  <si>
    <t>Character Field 2</t>
  </si>
  <si>
    <t>Items ref: Job Material.Material : Character Field 2</t>
  </si>
  <si>
    <t>Items ref: Job Material.Material : Interior color</t>
  </si>
  <si>
    <t>Exterior color</t>
  </si>
  <si>
    <t>Operational Reports</t>
  </si>
  <si>
    <t>S. No.</t>
  </si>
  <si>
    <t>Reports</t>
  </si>
  <si>
    <t>Criteria/ Parameters</t>
  </si>
  <si>
    <t>Description</t>
  </si>
  <si>
    <t>Link 1</t>
  </si>
  <si>
    <t>Link 2</t>
  </si>
  <si>
    <t>Link 3</t>
  </si>
  <si>
    <t>Inventory</t>
  </si>
  <si>
    <t>Inventory Aging Report</t>
  </si>
  <si>
    <t>Warehouse, Location, Lot</t>
  </si>
  <si>
    <t>Report queries the item stockroom locations and item/warehouse records to determine the date of the last inventory receipt for a range of products. {Following are the parameters on which report can be categorized: Item, Product Code, Warehouse, Location, Document Number, Aging Basis}</t>
  </si>
  <si>
    <t>InventoryAgingReport_Location.pdf</t>
  </si>
  <si>
    <t>InventoryAgingReport_Lot.pdf</t>
  </si>
  <si>
    <t>InventoryAgingReport_Warehouse.pdf</t>
  </si>
  <si>
    <t>Inventory Balance Report</t>
  </si>
  <si>
    <t>Include Move Transactions, Include Non-Nettable Stock, Display Report Header</t>
  </si>
  <si>
    <t>Report displays quantities, unit costs, and details of all material transactions that impact any of the five inventory accounts. Following are the parameters on which report can be categorized: Product Code, Item, Warehouse, Location, Transactions Date, Reason, Document Number. And following parameters can be added to have more information: Include Move Transactions, Include Non-Nettable Stock, Display Report Header</t>
  </si>
  <si>
    <t>InventoryBelowSafetyStockReport.pdf</t>
  </si>
  <si>
    <t>Inventory Below Safety Stock Report</t>
  </si>
  <si>
    <t>a. ABC Code: A, B, C
b. Material Type: Material, Fixture, Tool, Other
c. Purchased, Manufactured, Transferred
d. Exclude Zero net Requirement Items
e. Include Transfers
f. Stocked: Yes, No, Both
g. Warehouse
h. Item
i. Product Code
j. Planner Code</t>
  </si>
  <si>
    <t>The report lists each item that has an on-hand quantity that is below the specified safety stock quantity on the Items form.</t>
  </si>
  <si>
    <t>InventoryBelowSafetyStockReport</t>
  </si>
  <si>
    <t>Inventory Cost report</t>
  </si>
  <si>
    <t>a. Stocked: Yes, No, Both
b. Summary or Detail
c. Print Zero Qty On - Hand Items
d. Print Cost
e. Display Report Hearder
f. ABC Code: A, B, C
g. Material Status: Active, Obsolete, Slow Moving
h. Source: Manufactured, Purchased, Transferred
i. Material Type: Material, Fixture, Tool, Other
J. Warehouse
k. Location
l. Product Code
m. Item</t>
  </si>
  <si>
    <t>Report shows a breakdown of material, labor, fixed overhead, variable overhead, and outside service costs for items</t>
  </si>
  <si>
    <t>InventoryCostReport.pdf</t>
  </si>
  <si>
    <t>Inventory Control Home</t>
  </si>
  <si>
    <t>The homepage shows variety of information given for the Inventory at different levels i.e. all intended to be used by an inventory controller. Multiple information can be gathered via the form as Navigator, Tasks, Flow, Critical Numbers and Data views etc.</t>
  </si>
  <si>
    <t>Inventory Level</t>
  </si>
  <si>
    <t>a. Item
b. Exclude PLNs
c. Start Date
d. End Date
e. Planning Detail
f. Items
g. Material Transactions</t>
  </si>
  <si>
    <t>The form is used with the MRP and APS. Inventory levels form displays a graph of the inventory level and safety stock level for the specified item and date range.
Once parameters selected; go to the further screen to fetch the report</t>
  </si>
  <si>
    <t>Inventory Summary
- This is only view form, report can't be generated</t>
  </si>
  <si>
    <t>a. Start Date
b. End Date
c. Alternative
Further following screens can be accessible via this form
i. Demmand Summary
ii. Planning Detail
iii. Inventory Level</t>
  </si>
  <si>
    <t>This form is used only with APS. Use this form to analyze the inventory level of all items in the database during the date range you specify. For each displayed item, you can view information such as the beginning, ending, minimum, maximum, and average inventory levels within the date range of the analysis period</t>
  </si>
  <si>
    <t>Physical Inventory Approval</t>
  </si>
  <si>
    <t>Report categoriezed based on the followiong:
a. Warehouse: Main, SPARE
b. Report Option: Data View, Report Form
c. Zero Quantities Only
d. Product Code
e. Planner Code
f. Sort by Location/Item: Item, Location</t>
  </si>
  <si>
    <t>This report shows all Physical Inventory records and indicates whether each record has been counted, posted, or approved.</t>
  </si>
  <si>
    <t>It's populating as blank as of now in as-is system</t>
  </si>
  <si>
    <t>PhysicalInventoryReport_Item.pdf</t>
  </si>
  <si>
    <t>PhysicalInventoryReport_Location.pdf</t>
  </si>
  <si>
    <t>Order Management</t>
  </si>
  <si>
    <t>Master Planning Report</t>
  </si>
  <si>
    <t>Report categoriezed based on the followiong:
a. MPS Items Only
b. Display MPS Exceptions
c. Planner Code
d. Item</t>
  </si>
  <si>
    <t>For the period you set up in the Planning Horizon Calendar, the Master Planning Report lists the outstanding receipts, outstanding requirements, projected-available quantities, and available-to-promise quantities.
This report is similar to the Master Planning Display. Information is organized by planner code and then by item.</t>
  </si>
  <si>
    <t>MasterPlanningReport.pdf</t>
  </si>
  <si>
    <t>Shipping &amp; Receiving</t>
  </si>
  <si>
    <t>Packing slip</t>
  </si>
  <si>
    <t>Report categoriezed based on the followiong:
1. Item
a. Warehouse: MAIN, SPAR
b. Pack Date
2. Report Type
a. Pre Ship
b. Ship
3. CO Type
a. Regular
b. Blanket
4. Shipment Default
a. Selected
b. Unselected
5. Options
a. Print Planning Item Materials
b. Include Serial Number
c. Display Report Header
6. CO Status: Planned, Ordered, Stopped, Complete
7. CO Line/Release Status: Planned, Ordered, Stopped, Complete
8. Order
9. Line/ Release
10. Customer
11. Order Date
12. Due Date</t>
  </si>
  <si>
    <t>The Packing Slip function allows you to print packing slips for a specified range of customer orders. A separate packing slip is printed for each drop ship or ship to customer on each customer order.</t>
  </si>
  <si>
    <t>PackingSlipReport.pdf</t>
  </si>
  <si>
    <t>Goods Receiving Note Report</t>
  </si>
  <si>
    <t>GRN Status:
a. In Process
b. Approve
c. Stopped
d. History
e. Page Break by GRN
f. Print Internal Notes
g. Print External Notes
h. Print Item Overview</t>
  </si>
  <si>
    <t>Use this report form to print a report which shows GRN status and line information. Select from a range of GRNs and vendors.</t>
  </si>
  <si>
    <t>GoodsReceivingNoteReport.pdf</t>
  </si>
  <si>
    <t>PO Receiving Settlement Report</t>
  </si>
  <si>
    <t>Error thrown while opening the report as: "Feature CSIB_79720 is not active. Please contact your administrator for more information."</t>
  </si>
  <si>
    <t>Change Order Report</t>
  </si>
  <si>
    <t>Report categoriezed based on the followiong:
1. PO Type: Regular, Blanket
2. PO Status: Planned, Ordered, Complete
3. PO Line/Release Status: Planned, Ordered, Complete, Filled
4. Change Status: Finalized, Printed
5. Print Item Or Vendor Item: Item, Vendor Item, Manufacturer Item
6. Purchase Order
7. Line/ Relase
8. Vendor</t>
  </si>
  <si>
    <t xml:space="preserve">Use this report to create change orders. The purpose of a change order is to communicate to the vendor any changes or modifications that have been made to the purchase order, such as changes in needed items or quantities. The change order can be printed in the same manner as a purchase order. </t>
  </si>
  <si>
    <t>ChangeOrderReport.pdf</t>
  </si>
  <si>
    <t>AP/AR</t>
  </si>
  <si>
    <t>Accounts Payable Aging Report</t>
  </si>
  <si>
    <t>Report categoriezed based on the followiong:
1. Aging Basis: Due Date, Invoice Date, Disc Date
2. Aging Date
3. Cutoff Date
4. Site Group: Default, Corp
5. Sort By: Number, Name
6. Payment: Yes, No, Both
7. Sort by Currency
8. Consolidate Vendors
9. Vendor
10. Name
11. Currency Code
12. Aging Bucket</t>
  </si>
  <si>
    <t>The Accounts Payable Aging Report determines the age of a vendor balance and places it into an aging bucket, depending on how you define the aging buckets on the Accounts Payable Parameters form (you can change the parameters to customize the report).
For each selected vendor, the report lists the vendor's name and balance due.</t>
  </si>
  <si>
    <t>All three type of reports i.e. Aging Basis based on Due Date, Invoice Date and Disc date are populating blank due to lack of data in the system. Once data being populated, the system will start populating the report with the data</t>
  </si>
  <si>
    <t>AccountsPayableAgingReport_DueDate.pdf</t>
  </si>
  <si>
    <t>Accounts Receivable Aging Report</t>
  </si>
  <si>
    <t>Report categoriezed based on the followiong:
1. Aging Buckets: 12345 {it's a combination}
2. Statement Cycles: Weekly, Monthly, Quarterly, All
3. Aging Date
4. Cutoff Date
5. Print Posted: No, Invoice, Due Date
6. Hide Paid Invoice Older: 60 days {this can be changed}
7. Aging Basis: Invoice Date, Due Date
8. Salesperson
9. Customer
10. Name
11. Currency Code
12. Bucket defined by user: &lt;=0 Days Current, &lt;=60 Days 31-60 etc.
13. Site: Corp, Default
14. Credit: Yes, No, Both</t>
  </si>
  <si>
    <t>Report to view the current status of all customer account balances. Normally report is printed at the end of the period, before you print statement</t>
  </si>
  <si>
    <t>AccountsReceivableAgingReport_DueDate.pdf</t>
  </si>
  <si>
    <t>A/P Balance Report</t>
  </si>
  <si>
    <t>Report categoriezed based on the followiong:
1. Vendor
2. Period
3. Year</t>
  </si>
  <si>
    <t>Report to print the AP Balances Report based on the criteria you set. All amounts shown in the report are converted to the vendor default currency.</t>
  </si>
  <si>
    <t>APBalanceReport.pdf</t>
  </si>
  <si>
    <t>A/P Payment Transaction Report</t>
  </si>
  <si>
    <t>Report categoriezed based on the followiong:
1. Payment Type
a. Standard Check
b. Manual Check
c. Standard Draft
d. Incoming Draft
e. Wire
f. EFT
g. Cash
2. Bank Code: BK1, BK2
a. Display Distribution Detail
b. Internal Notes
c. External Notes
3. Vendor
4. Pay Date</t>
  </si>
  <si>
    <t>The report lists each unposted payment transaction. When you print it, the associated distribution records are also included. These distribution records are not printed if you preview the report instead.
The report is sorted by vendor and then by check or draft number.</t>
  </si>
  <si>
    <t>APPaymentTransactionReport_BK1.pdf</t>
  </si>
  <si>
    <t>A/R Balance Report</t>
  </si>
  <si>
    <t>Report categoriezed based on the followiong:
1. Customer
2. Period
3. Year</t>
  </si>
  <si>
    <t>Report to print the AR Balances Report based on the criteria you set.</t>
  </si>
  <si>
    <t>Bank Reconciliation Report</t>
  </si>
  <si>
    <t>Report categoriezed based on the followiong:
1. Bank Rec Types:
a. Include Void checks?
b. Include Reconciled?
C. Adjust
d. Check
e. Deposit
f. Manual
g. Other
h. Wire
i. Direct Deposit
j. Standard Draft
k. Incoming Draft
l. Draft Deposit
m. EFT
n. Cash1
2. Sort By: Numer, Date, Type, Type/Date
3. Bank Code
4. Transaction Date
5. Transaction</t>
  </si>
  <si>
    <t>This report lists bank reconciliation transactions and their amounts, and shows whether or not they have been reconciled. You can sort the report by transaction number, date or type, or by transaction type and then by date.
You can produce this report for a range of bank codes, transaction dates, and transactions. You can elect to include voided checks, reconciled checks, reason codes, and reference fields</t>
  </si>
  <si>
    <t>BankReconciliationReport.pdf</t>
  </si>
  <si>
    <t>A/R Payment Transaction Report</t>
  </si>
  <si>
    <t>Report categoriezed based on the followiong:
1. Payment Types: Check, Wire, Direct Debit, Adjustment, Draft
2. Display Distribution Detail
3. Customer
4. Bank Code
5. Receipt Date
6. Deposit Date
7. Check
8. Credit Memo</t>
  </si>
  <si>
    <t>Report to list unposted payment transactions you entered. When you post payments, this report is automatically printed. This report is useful to verify that distributions and account numbers are valid.
This report prints each unposted payment transaction for each payment type you select, and includes a summary of debits and credits by account on the last page. The report includes the Total New Payments Amount and Total Re-application Amount fields and prints in customer check or draft number order.</t>
  </si>
  <si>
    <t>A/R Invoice Credit Debit Memo Report</t>
  </si>
  <si>
    <t>Report categoriezed based on the followiong:
1. Document Type: Invoice, Credit Memo, Debit Memo
2. Form Type: Standard, Simple, Draft
3. Document Date
4. Options:
a. Translate To Domestic Currency
b. Print Euro Total
c. Print Terms Discount Amount
d. Reprint
e. Print Standard Order Text
f. Print Invoice, Debit, Credit Memo Notes
g. Print Customer Notes
h. Print Internal Notes
i. Print External Notes
5. Customer
6. Invoice
7. Chk/Ref
8. Invoice Date
9. Issue Date</t>
  </si>
  <si>
    <t>Report to print invoices, credit memos, and debit memos without having to reference an invoice number. No need to wait until statements are issued before printing invoices, credit memos, or debit memos. User can generate these documents separately, and reprint them. The credit and debit memos and invoices print on standard invoice forms.</t>
  </si>
  <si>
    <t>ARInvoiceCreditDebitMemoReport.pdf</t>
  </si>
  <si>
    <t>Invoice</t>
  </si>
  <si>
    <t>GST Invoiced Report</t>
  </si>
  <si>
    <t>Report categoriezed based on the followiong:
1. Report option: Report Form, Data View
a. Display Report Header
2. Tax Period Date
a. Increment Date</t>
  </si>
  <si>
    <t>Report is to view all Goods and Services Taxes receivable, as collected by Customer Order Entry and Accounts Receivable. Typically, this will be printed when preparing the tax return.
This report is most applicable to Tax System 1 defined as GST.</t>
  </si>
  <si>
    <t>GSTInvoicedReport.pdf</t>
  </si>
  <si>
    <t>Invoice Batch Report</t>
  </si>
  <si>
    <t>Report categoriezed based on the followiong:
1. Invoice Batch
2. Customer</t>
  </si>
  <si>
    <t>This report is use to print the batch of invoices.</t>
  </si>
  <si>
    <t>Invoice Register Report</t>
  </si>
  <si>
    <t>Report categoriezed based on the followiong:
1. Source of Invoice: Order Entry, SRO, Accounts Receivable, Contract
2. Report Option: Report Form, Data View
3. Invoice
4. Invoice Date
5. Customer
6. Prov/St Code</t>
  </si>
  <si>
    <t>This report provides a list of invoices that are currently maintained in the system. This report is useful in locating a specific invoice or group of invoices. User can filter this report by invoice numbers, dates, customers, customer orders, and location.</t>
  </si>
  <si>
    <t>InvoiceRegisterReport.pdf</t>
  </si>
  <si>
    <t>Tax Invoiced (Parametric) Report</t>
  </si>
  <si>
    <t>Report categoriezed based on the followiong:
1. Tax System: 1, 2
2. Tax Jurisdiction
a. Show detail
3. Tax Period [Date]</t>
  </si>
  <si>
    <t>This report lists the total value of sales within a specified jurisdiction, and the tax due on the sales.</t>
  </si>
  <si>
    <t>TaxInvoiced-ParametricReport_ShowDetail.pdf</t>
  </si>
  <si>
    <t>To Be Invoiced Report</t>
  </si>
  <si>
    <t>Report categoriezed based on the followiong:
1. Invoice Type:
a. Progressive Billing
b. Regular CO, Blanket CO
2. CO Status: Planned, Ordered, Stopped, Complete
3. CO Line/Release Status: Planned, Ordered, Stopped, Complete
4. Sort By: Customer Order, Delivery Order, Salesperson
5. Invoice Date
6. Customer
7. Salesperson
8. Customer
9. Order Date
10. Customer PO
11. Item
12. Customer Item
13. Due Date
14. Last Ship Date</t>
  </si>
  <si>
    <t>This report lists all orders and their line/releases for the orders that are ready to be invoiced. The items for the orders listed are shipped but not yet invoiced.
This report displays the order line/release number, salesperson, line/release status, and the items on the order that need to be invoiced. The quantity ordered, shipped, invoiced, to invoice and to credit display. The orders display in order number sequence.</t>
  </si>
  <si>
    <t>ToBeInvoicedReport_ShowDetail.pdf</t>
  </si>
  <si>
    <t>ToBeInvoicedReport_WithoutDetail.pdf</t>
  </si>
  <si>
    <t>POs</t>
  </si>
  <si>
    <t>Past Due Purchase Order Report</t>
  </si>
  <si>
    <t>Report categoriezed based on the followiong:
1. Past Due Date
2. Report Option: Data View, Report Form
3. PO Type: Regular, Blanket
4. PO Status: Planned, Ordered, Complete
5. PO Line/Release Status: Planned, Ordered, Complete, History, Filled
6. Print Item Overview
7. PO
8. Vendor
9. Order Date
10. Vendor Order
11. Item
12. Vendor Item
13. Due Date
14. Last Rcvd Date</t>
  </si>
  <si>
    <t>This report prints each past due purchase order, followed by its line/releases that have caused the past due status, for the range indicated.
A PO is considered past due if the PO contains a line/release with a due date earlier than the date specified in the report selection criteria.</t>
  </si>
  <si>
    <t>PastDuePurchaseOrderReport.pdf</t>
  </si>
  <si>
    <t xml:space="preserve">Purchase Order History by Vendor Report </t>
  </si>
  <si>
    <t>Report categoriezed based on the followiong:
1. PO Type: Regular, Blanket
2. Options:
a. Include Goods Receiving Note
b. Translate To Domestic Currency
c. Print Cost
3. Report Option: Data View, Report Form
4. Vendor
5. Purchase Order
6. Order Date
7. Vendor Order
8. Item
9. Vendor Item
10. Due Date
11. Last Rcvd Date
12. Warehouse</t>
  </si>
  <si>
    <t>This report lists purchase orders in PO History by vendor number for the selected range of vendors, purchase orders, order dates, vendor orders, items numbers, vendor item numbers, due dates, last received dates, and warehouse</t>
  </si>
  <si>
    <t>PurchaseOrderHistorybyVendorReport.pdf</t>
  </si>
  <si>
    <t>Purchase Order Report</t>
  </si>
  <si>
    <t>Report categoriezed based on the following:
1. PO Type: Regular, Blanket
2. PO Status: Planned, Ordered, Complete
3. PO Line/Release Status: Planned, Ordered, Complete, Filled
4. Print Item: Item, Vendor Item, Manufacturer Item, Print Item Overview
5. Various Print options: e.g. Print Standard Order Text etc.
6. Date to Appear on
7. Round to Decimal
8. Purchase Order
9. Templates:
a. Print Drawing Number
b. Print Delivery/Inco terms
c. Print Commodity Code
d. Print Authorization Signatures
e. Print EU Code
f. Print Origin Code
g. Print Header On All Pages
10. Purchase Order
11. Line/ Release
12. Due Date
13. Vendor
14. Order Date</t>
  </si>
  <si>
    <t>This report prints all purchase orders in the specified range. To inform the vendor of the needed items and quantities, use this report form to print every purchase order and send it to the vendor.
All purchase orders created through the PO Builder must be printed with the Builder Purchase Order Report form instead of with this form.</t>
  </si>
  <si>
    <t>PurchaseOrderReport.pdf</t>
  </si>
  <si>
    <t>Purchase Order Variance by Item Report</t>
  </si>
  <si>
    <t>Report categoriezed based on the following:
1. Tolerance Factor with numeric value (Decimal values)
a. Translate to Domestic Currency
2. PO Type: Regular, Blanket
3. PO Status: Planned, Ordered, Complete
4. PO Line/Release Status: Planned, Ordered, Complete, Filled, History
5. Item
6. Due Date
7. Last Rcvd Date
8. PO
9. Vendor
10. Order Date</t>
  </si>
  <si>
    <t>This report displays in domestic currency and uses the PO Header Exchange Rate. This report uses the header exchange rate, instead of the receiving exchange rate, because the report displays both received and unreceived PO lines.
This report prints each item that is contained in one or more purchase orders. The report displays every occurrence of the item, in PO sequence, by line/release</t>
  </si>
  <si>
    <t>PurchaseOrderVarianceByItemReport.pdf</t>
  </si>
  <si>
    <t>Vendors</t>
  </si>
  <si>
    <t>Vendor Interactions Report</t>
  </si>
  <si>
    <t>Report categoriezed based on the following:
1. Status: Active, Complete
2. Report Options: Data View, Report Form
3. Sort By: Interaction Date, Follow-Up Date, Topic
4. Options: Print Internal Notes, Print External Notes
5. Interaction
6. Vendor
7. Interaction Date
8. Follow-Up Date
9. Entry Name
10. Contact
11. Topic</t>
  </si>
  <si>
    <t>This report prints a report of all communications between the vendor and the company.</t>
  </si>
  <si>
    <t>VendorInteractionsReport.pdf</t>
  </si>
  <si>
    <t>Vendor Open Records Report</t>
  </si>
  <si>
    <t>Report categoriezed based on the following:
1. Vendor
2. Status: Active, Inactive, Restricted</t>
  </si>
  <si>
    <t>VendorOpenRecordsReport.pdf</t>
  </si>
  <si>
    <t>Vendor To Be Shipped Report</t>
  </si>
  <si>
    <t>Report categoriezed based on the following:
1. Vendor
2. Item
3. Ref Num
4. Include Purchase Orders
5. Include RMA Dispositions</t>
  </si>
  <si>
    <t>Report to produce a list of all return material authorizations and purchase order line items that are ready to be shipped, based on the options user select. The shipping department can use this report to see all of the items that are waiting to be shipped. User can also use this report as a pre-ship pack slip that can be sent with the shipment for the vendor to agree on terms.</t>
  </si>
  <si>
    <t>VendorToBeShippedReport.pdf</t>
  </si>
  <si>
    <t>Vendor Voucher/Debit Memo Report</t>
  </si>
  <si>
    <t>Report categoriezed based on the following:
1. Vendor Profile: Purchase Order, Vendor Item, User Profile, Item
2. Options:
a. Print Internal Notes
b. Print Item Overview
c. Print External Notes
3. Vendor
4. Voucher
5. Purchase Order
6. Invoice
7. Voucher Date</t>
  </si>
  <si>
    <t>Customers</t>
  </si>
  <si>
    <t>Corporate Customer Report</t>
  </si>
  <si>
    <t>Report categoriezed based on the following:
1. Customer
2. Display Report Header</t>
  </si>
  <si>
    <t>This report lists your corporate customers and their subordinate customers. You can produce this report for a range of customers.</t>
  </si>
  <si>
    <t>CorporateCustomerReport.pdf</t>
  </si>
  <si>
    <t>Customer by Item Sales Analysis Report</t>
  </si>
  <si>
    <t>Report categoriezed based on the following:
1. CO Status: Ordered, Complete, Stopped, History
2. Source: Manufactured, Purchased, Transferred
3. Options:
a. Page Between Items
b. Print Price
4. Customer
5. Item
6. Product Code
7. Order Date</t>
  </si>
  <si>
    <t>Report to list the following data:
1. Total units and domestic currency sold.
2. Customers who purchased the item and quantity and domestic currency amount purchased.</t>
  </si>
  <si>
    <t>CustomerByItemSalesAnalysisReport.pdf</t>
  </si>
  <si>
    <t>Customer Interactions Report</t>
  </si>
  <si>
    <t>Report categoriezed based on the following:
1. Status: Active, Complete
2. Report Options: Data View, Report Form
3. Sort By: Interaction Date, Follow-Up Date, Topic
4. Options: Print Internal Notes, Print External Notes
5. Interaction
6. Customer
7. Interaction Date
8. Follow-Up Date
9. Entry Name
10. Salesperson
11. Contact
12. Topic</t>
  </si>
  <si>
    <t>Use this report to print a report of all communications between you and your customer.</t>
  </si>
  <si>
    <t>Customer Open Records Report</t>
  </si>
  <si>
    <t>Report categoriezed based on the following:
1. Customer
2. Status: Active, Inactive, Restricted</t>
  </si>
  <si>
    <t>Use this form to generate a list of open records by customer and order status.</t>
  </si>
  <si>
    <t>Customer Orders for Reservable Items report</t>
  </si>
  <si>
    <t>Report categoriezed based on the following:
1. Sort By: Due Date, Order:
2. Display Orders: Partially Reserved, Completely Reserved, All Orders
3. Report Option: Data View, Report Form
4. Warehouse
5. Item
6. Due Date
7. Order
8. Customer</t>
  </si>
  <si>
    <t>This report shows customer order line items that are reserved. The information in this report is sorted by warehouse and then by item.</t>
  </si>
  <si>
    <t>CustomerOrdersforReservableItemsReport.pdf</t>
  </si>
  <si>
    <t>Customer Statements Report</t>
  </si>
  <si>
    <t>Report categoriezed based on the following:
1. Customer Statements Template: Standard, Simple
2. Site Group: Corp, Default
3. Print Posted Transactions: All, Old, None
4. Aging Basis: Invoice Date, Due Date
5. Options:
a. Print Zero Balance Customers
b. Sort by Invoice
c. Print Credit Balance Customers
d. Print Open Payments
e. Print Aged Totals
f. Show Active Transactions Only
g. Print Euro Totals
h. Use Profile
6. Statement Cycles: Weekly, Monthly, Quaterly, All
7. Options to add for the aging days
8. Customer</t>
  </si>
  <si>
    <t>The report can produce customer statements that list the amount customers owe. Typically, you print statements on a weekly, monthly, and/or quarterly basis. The statement cycle you assign to a customer determines when that customer's statements are printed</t>
  </si>
  <si>
    <t>CustomerStatementsReport.pdf</t>
  </si>
  <si>
    <t>Forecast Customer Items But Not Forecast Report</t>
  </si>
  <si>
    <t>Report categoriezed based on the following:
1. Customer
2. Customer Order Date
3. Item
4. Product Code
5. Minimum Number Of Order Lines</t>
  </si>
  <si>
    <t>ForecastCustomerButNotForecastReport.pdf</t>
  </si>
  <si>
    <t>Forecast Sales By Customer Report</t>
  </si>
  <si>
    <t>Report categoriezed based on the following:
1. Customer Order Date</t>
  </si>
  <si>
    <t>ForecastSalesByCustomerReport.pdf</t>
  </si>
  <si>
    <t>Do we need to include the Customer Name</t>
  </si>
  <si>
    <t>Order Number and Line?</t>
  </si>
  <si>
    <t>Saw ID</t>
  </si>
  <si>
    <t xml:space="preserve"> Data</t>
  </si>
  <si>
    <t>Comments/Conditions</t>
  </si>
  <si>
    <t>W7GLZ</t>
  </si>
  <si>
    <t xml:space="preserve">"Assembly
Glazing Report
Final Inspection"
</t>
  </si>
  <si>
    <t>Job Orders : Job+"-"+Job Orders : Job Suffix</t>
  </si>
  <si>
    <t>Image to verify unit meets Clients expectations</t>
  </si>
  <si>
    <t>Items: ref Job Orders.Item : Picture</t>
  </si>
  <si>
    <t>Brickmould</t>
  </si>
  <si>
    <t>Cart/Slot</t>
  </si>
  <si>
    <t>if exists in Materials</t>
  </si>
  <si>
    <t>Sill Nose</t>
  </si>
  <si>
    <t>Jamb Material</t>
  </si>
  <si>
    <t>Mullion Cover</t>
  </si>
  <si>
    <t>Reinforcing</t>
  </si>
  <si>
    <t>Brickmould Type</t>
  </si>
  <si>
    <t>Angle of deflection</t>
  </si>
  <si>
    <t>Special Y/N</t>
  </si>
  <si>
    <t>IG2GR</t>
  </si>
  <si>
    <t>Internal Grille Report</t>
  </si>
  <si>
    <t>Conditions Job material exists where product code = RM-IGMT
Job Materials : WTS Part ID in ('Vertical Grille','Horizontal Grille')</t>
  </si>
  <si>
    <t xml:space="preserve">Notching Details </t>
  </si>
  <si>
    <t>Grille Pattern</t>
  </si>
  <si>
    <t>Orientation</t>
  </si>
  <si>
    <t>Unit Location</t>
  </si>
  <si>
    <t>SDL Grille Report</t>
  </si>
  <si>
    <t>New Reports from Labels</t>
  </si>
  <si>
    <t>W1CUTA</t>
  </si>
  <si>
    <t>Jamb</t>
  </si>
  <si>
    <t>Job Materials : WTS Part Id = Jamb1[x]</t>
  </si>
  <si>
    <t>Job Materials : WTS Part Id = Jamb2[x]</t>
  </si>
  <si>
    <t xml:space="preserve">Brickmould </t>
  </si>
  <si>
    <t>Job Materials : WTS Part ID = Bkmld [x]</t>
  </si>
  <si>
    <t xml:space="preserve">Bin/Slot </t>
  </si>
  <si>
    <t>interlock Mullions</t>
  </si>
  <si>
    <t>Job Materials : WTS Part Id = Mullion1</t>
  </si>
  <si>
    <t>Job Materials : WTS Part Id = Mullion2</t>
  </si>
  <si>
    <t>Mullions</t>
  </si>
  <si>
    <t>Job Materials : WTS Part Id = ExtMullCvr H</t>
  </si>
  <si>
    <t>Job Materials : WTS Part Id = ExtMullCvr V</t>
  </si>
  <si>
    <t>Job Materials : WTS Part Id = ExtReinf1</t>
  </si>
  <si>
    <t>Job Materials : WTS Part Id = IntReinf1</t>
  </si>
  <si>
    <t>saw string?</t>
  </si>
  <si>
    <t>Glazing Stops</t>
  </si>
  <si>
    <t>Job Materials : WTS Part ID = GlazingStop1[x]</t>
  </si>
  <si>
    <t>Unit Location, Venting and Position</t>
  </si>
  <si>
    <t>SC1CUT</t>
  </si>
  <si>
    <t>Screen Bar</t>
  </si>
  <si>
    <t>Job Materials : WTS Part ID in ( 'ScreenBar H' , 'ScreenBar V')</t>
  </si>
  <si>
    <t xml:space="preserve">Job Material Pick list </t>
  </si>
  <si>
    <t>Start Location</t>
  </si>
  <si>
    <t>End location</t>
  </si>
  <si>
    <t>Quantity</t>
  </si>
  <si>
    <t>Job operations</t>
  </si>
  <si>
    <t>Enough information to complete the Start and End for all Operations</t>
  </si>
  <si>
    <t>Start</t>
  </si>
  <si>
    <t>Suffix</t>
  </si>
  <si>
    <t>FG Location</t>
  </si>
  <si>
    <t>en47700</t>
  </si>
  <si>
    <t>G47700</t>
  </si>
  <si>
    <t>N47700</t>
  </si>
  <si>
    <t>Account</t>
  </si>
  <si>
    <t>Amount</t>
  </si>
  <si>
    <t>Debit</t>
  </si>
  <si>
    <t>Credit</t>
  </si>
  <si>
    <t>CURRENT ASSETS</t>
  </si>
  <si>
    <t>NON-CURRENT ASSETS</t>
  </si>
  <si>
    <t>REVENUE</t>
  </si>
  <si>
    <t>CURRENT LIABILITIES</t>
  </si>
  <si>
    <t>NON-CURRENT LIABILITIES</t>
  </si>
  <si>
    <t>EQUITY</t>
  </si>
  <si>
    <t>47700 GAN</t>
  </si>
  <si>
    <t>mb47700</t>
  </si>
  <si>
    <t>TN47700</t>
  </si>
  <si>
    <t>COST OF SALES</t>
  </si>
  <si>
    <t>OPERATING EXPENSE</t>
  </si>
  <si>
    <t>DEPRECIATION AND AMORTIZATION EXPENSE</t>
  </si>
  <si>
    <t>TAX EXPENSE</t>
  </si>
  <si>
    <t>Work Center</t>
  </si>
  <si>
    <t>Product</t>
  </si>
  <si>
    <t>SCNDR1</t>
  </si>
  <si>
    <t>Scan - Door Assembly Start 10</t>
  </si>
  <si>
    <t>Door</t>
  </si>
  <si>
    <t>SHOP TRACK</t>
  </si>
  <si>
    <t>WHM</t>
  </si>
  <si>
    <t>D1ASS</t>
  </si>
  <si>
    <t>Door Prep and Assembly 20</t>
  </si>
  <si>
    <t>D2ASS</t>
  </si>
  <si>
    <t>Door Mulling and Brickmould  30</t>
  </si>
  <si>
    <t>D3ASS</t>
  </si>
  <si>
    <t>Door if required</t>
  </si>
  <si>
    <t>D4ASS</t>
  </si>
  <si>
    <t>DACC</t>
  </si>
  <si>
    <t>Door Accessory cut required?</t>
  </si>
  <si>
    <t>SCNDR2</t>
  </si>
  <si>
    <t>Scan - Door Assembly Finish 300</t>
  </si>
  <si>
    <t>IG1CUT</t>
  </si>
  <si>
    <t>IG Units Cutting 10</t>
  </si>
  <si>
    <t>Glass</t>
  </si>
  <si>
    <t>Grille Assembly 15</t>
  </si>
  <si>
    <t>IG Units Assembly 20</t>
  </si>
  <si>
    <t>SCNIG1</t>
  </si>
  <si>
    <t>Scan - IG Assembly Finish 30</t>
  </si>
  <si>
    <t>PATWS1</t>
  </si>
  <si>
    <t>Patio Door Work Center</t>
  </si>
  <si>
    <t>PD</t>
  </si>
  <si>
    <t>PLTTST</t>
  </si>
  <si>
    <t>Pilot Test Workcenter</t>
  </si>
  <si>
    <t>PD1ASS</t>
  </si>
  <si>
    <t>Patio Door Assembly</t>
  </si>
  <si>
    <t>PD2FIN</t>
  </si>
  <si>
    <t>Patio Door Finish</t>
  </si>
  <si>
    <t>Screen Cut 10</t>
  </si>
  <si>
    <t>Screen</t>
  </si>
  <si>
    <t>SC2ASS</t>
  </si>
  <si>
    <t>Screen Assembly 20</t>
  </si>
  <si>
    <t>SCNSC1</t>
  </si>
  <si>
    <t>Scan -Screen Assembly Finish 30</t>
  </si>
  <si>
    <t>SCNWS1</t>
  </si>
  <si>
    <t>Scan - Window Assembly Start 10</t>
  </si>
  <si>
    <t>Window</t>
  </si>
  <si>
    <t>Window Accessories Prep Cutting 20</t>
  </si>
  <si>
    <t>Window Reinforcing Cutting 30</t>
  </si>
  <si>
    <t>Window Frame Prep Cutting 40</t>
  </si>
  <si>
    <t>Window Sash Prep Cutting 50</t>
  </si>
  <si>
    <t>W2PUN</t>
  </si>
  <si>
    <t>Window Punch &amp; Weather Strip Prep 60</t>
  </si>
  <si>
    <t>W3WLDA</t>
  </si>
  <si>
    <t>Window Accessories Prep Welding 70</t>
  </si>
  <si>
    <t>W3WLDF</t>
  </si>
  <si>
    <t>Window Frame Prep Welding 80</t>
  </si>
  <si>
    <t>W3WLDS</t>
  </si>
  <si>
    <t>Window Sash Prep Welding 90</t>
  </si>
  <si>
    <t>W3CCA</t>
  </si>
  <si>
    <t>Window Accessories Prep Weld Clean 100</t>
  </si>
  <si>
    <t>W3CCF</t>
  </si>
  <si>
    <t>Window Frame Prep Corner Clean 110</t>
  </si>
  <si>
    <t>W3CCS</t>
  </si>
  <si>
    <t>Window Sash Prep Corner Clean 120</t>
  </si>
  <si>
    <t>SCNWS2</t>
  </si>
  <si>
    <t>Scan - Window 0FG  HDWR Scan 130</t>
  </si>
  <si>
    <t>W5HWH</t>
  </si>
  <si>
    <t>Window Hardware Installation 140</t>
  </si>
  <si>
    <t>W6ASSM</t>
  </si>
  <si>
    <t>Window Assembly 150</t>
  </si>
  <si>
    <t>Specialty Window Assembly 160</t>
  </si>
  <si>
    <t>Glaze Windows 180</t>
  </si>
  <si>
    <t>W7SDL</t>
  </si>
  <si>
    <t>Window SDL 190</t>
  </si>
  <si>
    <t>SHPDEL</t>
  </si>
  <si>
    <t>Shipping Products 200</t>
  </si>
  <si>
    <t>W8QA</t>
  </si>
  <si>
    <t>Window Inspection</t>
  </si>
  <si>
    <t>SCNWS3</t>
  </si>
  <si>
    <t>Scan - Window 0FG Assembly 170</t>
  </si>
  <si>
    <t>SCNWS4</t>
  </si>
  <si>
    <t>Scan - Window 0FG  Final Scan 300</t>
  </si>
  <si>
    <t>OUMATL</t>
  </si>
  <si>
    <t>OPM1 - Pull and Put Away Matl</t>
  </si>
  <si>
    <t>OUTPRC</t>
  </si>
  <si>
    <t>Outside 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</si>
</sst>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b/>
      <sz val="11"/>
      <color theme="1"/>
      <name val="Aptos Narrow"/>
      <family val="2"/>
      <scheme val="minor"/>
    </font>
    <font>
      <b/>
      <i/>
      <sz val="11"/>
      <color theme="1"/>
      <name val="Aptos Narrow"/>
      <family val="2"/>
      <scheme val="minor"/>
    </font>
    <font>
      <sz val="11"/>
      <color rgb="FF000000"/>
      <name val="Aptos Narrow"/>
      <family val="2"/>
      <scheme val="minor"/>
    </font>
    <font>
      <b/>
      <sz val="14"/>
      <color rgb="FF6495ED"/>
      <name val="Aptos Narrow"/>
      <family val="2"/>
      <scheme val="minor"/>
    </font>
    <font>
      <b/>
      <sz val="14"/>
      <color rgb="FF000000"/>
      <name val="Aptos Narrow"/>
      <family val="2"/>
      <scheme val="minor"/>
    </font>
    <font>
      <u/>
      <sz val="11"/>
      <color theme="10"/>
      <name val="Aptos Narrow"/>
      <family val="2"/>
      <scheme val="minor"/>
    </font>
    <font>
      <u/>
      <sz val="12"/>
      <color rgb="FF0366D6"/>
      <name val="Aptos Narrow"/>
      <family val="2"/>
      <scheme val="minor"/>
    </font>
    <font>
      <sz val="11"/>
      <color theme="1"/>
      <name val="Aptos Narrow"/>
      <family val="2"/>
      <scheme val="minor"/>
    </font>
    <font>
      <sz val="11"/>
      <color rgb="FFFF0000"/>
      <name val="Aptos Narrow"/>
      <family val="2"/>
      <scheme val="minor"/>
    </font>
    <font>
      <b/>
      <sz val="11"/>
      <color rgb="FFFF0000"/>
      <name val="Aptos Narrow"/>
      <family val="2"/>
      <scheme val="minor"/>
    </font>
    <font>
      <i/>
      <sz val="11"/>
      <color theme="1"/>
      <name val="Aptos Narrow"/>
      <family val="2"/>
      <scheme val="minor"/>
    </font>
    <font>
      <sz val="11"/>
      <name val="Aptos Narrow"/>
      <family val="2"/>
      <scheme val="minor"/>
    </font>
    <font>
      <strike/>
      <sz val="11"/>
      <color theme="1"/>
      <name val="Aptos Narrow"/>
      <family val="2"/>
      <scheme val="minor"/>
    </font>
    <font>
      <sz val="11"/>
      <color theme="1"/>
      <name val="Courier New"/>
      <family val="3"/>
    </font>
    <font>
      <sz val="8"/>
      <color theme="1"/>
      <name val="Courier New"/>
      <family val="3"/>
    </font>
    <font>
      <sz val="8"/>
      <color theme="1"/>
      <name val="Aptos Narrow"/>
      <family val="2"/>
      <scheme val="minor"/>
    </font>
    <font>
      <sz val="9"/>
      <color theme="1"/>
      <name val="Aptos Narrow"/>
      <family val="2"/>
      <scheme val="minor"/>
    </font>
    <font>
      <b/>
      <sz val="14"/>
      <color theme="1"/>
      <name val="Aptos Narrow"/>
      <family val="2"/>
      <scheme val="minor"/>
    </font>
  </fonts>
  <fills count="16">
    <fill>
      <patternFill patternType="none"/>
    </fill>
    <fill>
      <patternFill patternType="gray125"/>
    </fill>
    <fill>
      <patternFill patternType="solid">
        <fgColor rgb="FFD3D3D3"/>
        <bgColor indexed="64"/>
      </patternFill>
    </fill>
    <fill>
      <patternFill patternType="solid">
        <fgColor rgb="FFC8A023"/>
        <bgColor indexed="64"/>
      </patternFill>
    </fill>
    <fill>
      <patternFill patternType="solid">
        <fgColor rgb="FFFFFFFF"/>
        <bgColor indexed="64"/>
      </patternFill>
    </fill>
    <fill>
      <patternFill patternType="solid">
        <fgColor rgb="FFE5E7EB"/>
        <bgColor indexed="64"/>
      </patternFill>
    </fill>
    <fill>
      <patternFill patternType="solid">
        <fgColor rgb="FFE0E7FF"/>
        <bgColor indexed="64"/>
      </patternFill>
    </fill>
    <fill>
      <patternFill patternType="solid">
        <fgColor rgb="FFFFFF00"/>
        <bgColor indexed="64"/>
      </patternFill>
    </fill>
    <fill>
      <patternFill patternType="solid">
        <fgColor theme="5"/>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CCC"/>
        <bgColor indexed="64"/>
      </patternFill>
    </fill>
  </fills>
  <borders count="46">
    <border>
      <left/>
      <right/>
      <top/>
      <bottom/>
      <diagonal/>
    </border>
    <border>
      <left style="dotted">
        <color auto="1"/>
      </left>
      <right style="dotted">
        <color auto="1"/>
      </right>
      <top style="dotted">
        <color auto="1"/>
      </top>
      <bottom style="dotted">
        <color auto="1"/>
      </bottom>
      <diagonal/>
    </border>
    <border>
      <left style="dashDotDot">
        <color indexed="64"/>
      </left>
      <right style="dashDotDot">
        <color indexed="64"/>
      </right>
      <top style="dashDotDot">
        <color indexed="64"/>
      </top>
      <bottom style="dashDotDot">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top style="medium">
        <color indexed="64"/>
      </top>
      <bottom style="medium">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3">
    <xf numFmtId="0" fontId="0" fillId="0" borderId="0"/>
    <xf numFmtId="0" fontId="6" fillId="0" borderId="0"/>
    <xf numFmtId="0" fontId="6" fillId="0" borderId="0"/>
  </cellStyleXfs>
  <cellXfs count="218">
    <xf numFmtId="0" fontId="0" fillId="0" borderId="0" xfId="0"/>
    <xf numFmtId="0" fontId="0" fillId="0" borderId="0" xfId="0" applyAlignment="1">
      <alignment horizontal="center" vertical="center" wrapText="1"/>
    </xf>
    <xf numFmtId="0" fontId="2" fillId="0" borderId="0" xfId="0" applyFont="1" applyAlignment="1">
      <alignment horizontal="center" vertical="center" wrapText="1"/>
    </xf>
    <xf numFmtId="0" fontId="0" fillId="2" borderId="0" xfId="0" applyFill="1"/>
    <xf numFmtId="0" fontId="0" fillId="0" borderId="1" xfId="0" applyBorder="1"/>
    <xf numFmtId="0" fontId="0" fillId="4" borderId="2" xfId="0" applyFill="1" applyBorder="1"/>
    <xf numFmtId="0" fontId="4" fillId="4" borderId="2" xfId="0" applyFont="1" applyFill="1" applyBorder="1"/>
    <xf numFmtId="0" fontId="0" fillId="4" borderId="2" xfId="0" applyFill="1" applyBorder="1" applyAlignment="1">
      <alignment horizontal="center"/>
    </xf>
    <xf numFmtId="0" fontId="0" fillId="2" borderId="2" xfId="0" applyFill="1" applyBorder="1"/>
    <xf numFmtId="0" fontId="3" fillId="3" borderId="2" xfId="0" applyFont="1" applyFill="1" applyBorder="1"/>
    <xf numFmtId="0" fontId="1" fillId="4" borderId="2" xfId="0" applyFont="1" applyFill="1" applyBorder="1"/>
    <xf numFmtId="1" fontId="0" fillId="4" borderId="2" xfId="0" applyNumberFormat="1" applyFill="1" applyBorder="1" applyAlignment="1">
      <alignment horizontal="left"/>
    </xf>
    <xf numFmtId="4" fontId="0" fillId="4" borderId="2" xfId="0" applyNumberFormat="1" applyFill="1" applyBorder="1"/>
    <xf numFmtId="0" fontId="3" fillId="4" borderId="2" xfId="0" applyFont="1" applyFill="1" applyBorder="1"/>
    <xf numFmtId="4" fontId="3" fillId="4" borderId="2" xfId="0" applyNumberFormat="1" applyFont="1" applyFill="1" applyBorder="1"/>
    <xf numFmtId="0" fontId="5" fillId="5" borderId="0" xfId="0" applyFont="1" applyFill="1"/>
    <xf numFmtId="0" fontId="7" fillId="0" borderId="0" xfId="1" applyFont="1"/>
    <xf numFmtId="0" fontId="1" fillId="6" borderId="0" xfId="0" applyFont="1" applyFill="1"/>
    <xf numFmtId="0" fontId="9" fillId="0" borderId="0" xfId="0" applyFont="1"/>
    <xf numFmtId="0" fontId="0" fillId="0" borderId="3" xfId="0" applyBorder="1"/>
    <xf numFmtId="0" fontId="6" fillId="0" borderId="3" xfId="2" applyBorder="1"/>
    <xf numFmtId="0" fontId="0" fillId="7" borderId="0" xfId="0" applyFill="1"/>
    <xf numFmtId="0" fontId="0" fillId="0" borderId="0" xfId="0" applyAlignment="1">
      <alignment vertical="center"/>
    </xf>
    <xf numFmtId="14" fontId="0" fillId="0" borderId="0" xfId="0" applyNumberFormat="1"/>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applyAlignment="1">
      <alignmen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0" fillId="0" borderId="8" xfId="0" applyBorder="1" applyAlignment="1">
      <alignment horizontal="left" vertical="center"/>
    </xf>
    <xf numFmtId="0" fontId="0" fillId="0" borderId="8" xfId="0" applyBorder="1" applyAlignment="1">
      <alignment horizontal="left" vertical="center" wrapText="1"/>
    </xf>
    <xf numFmtId="0" fontId="0" fillId="0" borderId="8" xfId="0" applyBorder="1" applyAlignment="1">
      <alignment vertical="center"/>
    </xf>
    <xf numFmtId="0" fontId="0" fillId="0" borderId="9" xfId="0" applyBorder="1" applyAlignment="1">
      <alignment horizontal="left" vertical="center"/>
    </xf>
    <xf numFmtId="0" fontId="0" fillId="0" borderId="0" xfId="0" applyAlignment="1">
      <alignment horizontal="center" vertical="center"/>
    </xf>
    <xf numFmtId="0" fontId="0" fillId="0" borderId="11" xfId="0" applyBorder="1" applyAlignment="1">
      <alignment horizontal="left" vertical="center"/>
    </xf>
    <xf numFmtId="0" fontId="0" fillId="8" borderId="0" xfId="0" applyFill="1" applyAlignment="1">
      <alignment horizontal="left" vertical="center"/>
    </xf>
    <xf numFmtId="0" fontId="0" fillId="8" borderId="11" xfId="0" applyFill="1" applyBorder="1" applyAlignment="1">
      <alignment horizontal="left" vertical="center"/>
    </xf>
    <xf numFmtId="0" fontId="0" fillId="7" borderId="0" xfId="0" applyFill="1" applyAlignment="1">
      <alignment horizontal="left" vertical="center"/>
    </xf>
    <xf numFmtId="0" fontId="0" fillId="7" borderId="11" xfId="0" applyFill="1" applyBorder="1" applyAlignment="1">
      <alignment horizontal="left" vertical="center"/>
    </xf>
    <xf numFmtId="0" fontId="0" fillId="9" borderId="0" xfId="0" applyFill="1" applyAlignment="1">
      <alignment horizontal="left" vertical="center"/>
    </xf>
    <xf numFmtId="0" fontId="0" fillId="9" borderId="0" xfId="0" applyFill="1" applyAlignment="1">
      <alignment horizontal="left" vertical="center" wrapText="1"/>
    </xf>
    <xf numFmtId="0" fontId="0" fillId="9" borderId="11" xfId="0" applyFill="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9" xfId="0" applyFont="1" applyBorder="1" applyAlignment="1">
      <alignment horizontal="left" vertical="center"/>
    </xf>
    <xf numFmtId="0" fontId="0" fillId="10" borderId="8" xfId="0" applyFill="1" applyBorder="1" applyAlignment="1">
      <alignment horizontal="left" vertical="center"/>
    </xf>
    <xf numFmtId="0" fontId="0" fillId="10" borderId="8" xfId="0" applyFill="1" applyBorder="1" applyAlignment="1">
      <alignment horizontal="left" vertical="center" wrapText="1"/>
    </xf>
    <xf numFmtId="0" fontId="0" fillId="10" borderId="0" xfId="0" applyFill="1" applyAlignment="1">
      <alignment horizontal="left" vertical="center"/>
    </xf>
    <xf numFmtId="0" fontId="0" fillId="10" borderId="0" xfId="0" applyFill="1" applyAlignment="1">
      <alignment horizontal="left" vertical="center" wrapText="1"/>
    </xf>
    <xf numFmtId="0" fontId="0" fillId="10" borderId="13" xfId="0" applyFill="1" applyBorder="1" applyAlignment="1">
      <alignment horizontal="left" vertical="center"/>
    </xf>
    <xf numFmtId="0" fontId="0" fillId="0" borderId="13" xfId="0" applyBorder="1" applyAlignment="1">
      <alignment horizontal="left" vertical="center"/>
    </xf>
    <xf numFmtId="0" fontId="0" fillId="0" borderId="13" xfId="0" applyBorder="1" applyAlignment="1">
      <alignment horizontal="center" vertical="center"/>
    </xf>
    <xf numFmtId="0" fontId="0" fillId="0" borderId="13" xfId="0" applyBorder="1" applyAlignment="1">
      <alignment vertical="center"/>
    </xf>
    <xf numFmtId="0" fontId="0" fillId="0" borderId="14" xfId="0" applyBorder="1" applyAlignment="1">
      <alignment horizontal="left" vertical="center"/>
    </xf>
    <xf numFmtId="0" fontId="9" fillId="0" borderId="0" xfId="0" applyFont="1" applyAlignment="1">
      <alignment horizontal="left" vertical="center"/>
    </xf>
    <xf numFmtId="0" fontId="0" fillId="9" borderId="8" xfId="0" applyFill="1" applyBorder="1" applyAlignment="1">
      <alignment horizontal="left" vertical="center"/>
    </xf>
    <xf numFmtId="0" fontId="0" fillId="9" borderId="8" xfId="0" applyFill="1" applyBorder="1" applyAlignment="1">
      <alignment horizontal="left" vertical="center" wrapText="1"/>
    </xf>
    <xf numFmtId="0" fontId="0" fillId="9" borderId="9" xfId="0" applyFill="1" applyBorder="1" applyAlignment="1">
      <alignment horizontal="left" vertical="center" wrapText="1"/>
    </xf>
    <xf numFmtId="0" fontId="0" fillId="11" borderId="0" xfId="0" applyFill="1" applyAlignment="1">
      <alignment horizontal="left" vertical="center"/>
    </xf>
    <xf numFmtId="0" fontId="10" fillId="9" borderId="0" xfId="0" applyFont="1" applyFill="1" applyAlignment="1">
      <alignment horizontal="left" vertical="center"/>
    </xf>
    <xf numFmtId="0" fontId="0" fillId="9" borderId="13" xfId="0" applyFill="1" applyBorder="1" applyAlignment="1">
      <alignment horizontal="left" vertical="center"/>
    </xf>
    <xf numFmtId="0" fontId="0" fillId="9" borderId="14" xfId="0" applyFill="1" applyBorder="1" applyAlignment="1">
      <alignment horizontal="left" vertical="center"/>
    </xf>
    <xf numFmtId="0" fontId="0" fillId="12" borderId="8" xfId="0" applyFill="1" applyBorder="1" applyAlignment="1">
      <alignment vertical="center"/>
    </xf>
    <xf numFmtId="0" fontId="11" fillId="12" borderId="8" xfId="0" applyFont="1" applyFill="1" applyBorder="1" applyAlignment="1">
      <alignment vertical="center"/>
    </xf>
    <xf numFmtId="0" fontId="0" fillId="12" borderId="8" xfId="0" applyFill="1" applyBorder="1" applyAlignment="1">
      <alignment horizontal="left" vertical="center"/>
    </xf>
    <xf numFmtId="0" fontId="0" fillId="12" borderId="9" xfId="0" applyFill="1" applyBorder="1" applyAlignment="1">
      <alignment horizontal="left" vertical="center"/>
    </xf>
    <xf numFmtId="0" fontId="0" fillId="12" borderId="0" xfId="0" applyFill="1" applyAlignment="1">
      <alignment vertical="center"/>
    </xf>
    <xf numFmtId="0" fontId="11" fillId="12" borderId="0" xfId="0" applyFont="1" applyFill="1" applyAlignment="1">
      <alignment vertical="center"/>
    </xf>
    <xf numFmtId="0" fontId="0" fillId="12" borderId="0" xfId="0" applyFill="1" applyAlignment="1">
      <alignment horizontal="left" vertical="center"/>
    </xf>
    <xf numFmtId="0" fontId="0" fillId="12" borderId="11" xfId="0" applyFill="1" applyBorder="1" applyAlignment="1">
      <alignment horizontal="left" vertical="center"/>
    </xf>
    <xf numFmtId="0" fontId="12" fillId="12" borderId="0" xfId="0" applyFont="1" applyFill="1" applyAlignment="1">
      <alignment vertical="center"/>
    </xf>
    <xf numFmtId="0" fontId="9" fillId="12" borderId="0" xfId="0" applyFont="1" applyFill="1" applyAlignment="1">
      <alignment vertical="center"/>
    </xf>
    <xf numFmtId="0" fontId="10" fillId="12" borderId="0" xfId="0" applyFont="1" applyFill="1" applyAlignment="1">
      <alignment vertical="center"/>
    </xf>
    <xf numFmtId="0" fontId="12" fillId="12" borderId="13" xfId="0" applyFont="1" applyFill="1" applyBorder="1" applyAlignment="1">
      <alignment vertical="center"/>
    </xf>
    <xf numFmtId="0" fontId="10" fillId="12" borderId="13" xfId="0" applyFont="1" applyFill="1" applyBorder="1" applyAlignment="1">
      <alignment vertical="center"/>
    </xf>
    <xf numFmtId="0" fontId="0" fillId="12" borderId="13" xfId="0" applyFill="1" applyBorder="1" applyAlignment="1">
      <alignment horizontal="left" vertical="center"/>
    </xf>
    <xf numFmtId="0" fontId="0" fillId="12" borderId="14" xfId="0" applyFill="1" applyBorder="1" applyAlignment="1">
      <alignment horizontal="left" vertical="center"/>
    </xf>
    <xf numFmtId="0" fontId="9" fillId="0" borderId="0" xfId="0" applyFont="1" applyAlignment="1">
      <alignment horizontal="left" vertical="center" indent="1"/>
    </xf>
    <xf numFmtId="0" fontId="13" fillId="0" borderId="0" xfId="0" applyFont="1"/>
    <xf numFmtId="49" fontId="14" fillId="0" borderId="0" xfId="0" applyNumberFormat="1" applyFont="1" applyAlignment="1">
      <alignment horizontal="left" vertical="center"/>
    </xf>
    <xf numFmtId="0" fontId="1" fillId="0" borderId="0" xfId="0" applyFont="1"/>
    <xf numFmtId="0" fontId="14" fillId="0" borderId="0" xfId="0" applyFont="1"/>
    <xf numFmtId="0" fontId="15" fillId="0" borderId="0" xfId="0" applyFont="1"/>
    <xf numFmtId="0" fontId="16" fillId="0" borderId="0" xfId="0" applyFont="1"/>
    <xf numFmtId="0" fontId="3" fillId="0" borderId="0" xfId="0" applyFont="1" applyAlignment="1">
      <alignment horizontal="left" vertical="center" wrapText="1"/>
    </xf>
    <xf numFmtId="0" fontId="17" fillId="0" borderId="0" xfId="0" applyFont="1" applyAlignment="1">
      <alignment vertical="top" wrapText="1"/>
    </xf>
    <xf numFmtId="0" fontId="8" fillId="0" borderId="0" xfId="0" applyFont="1" applyAlignment="1">
      <alignment vertical="center" wrapText="1"/>
    </xf>
    <xf numFmtId="0" fontId="0" fillId="10" borderId="0" xfId="0" applyFill="1"/>
    <xf numFmtId="0" fontId="0" fillId="10" borderId="0" xfId="0" applyFill="1" applyAlignment="1">
      <alignment vertical="center"/>
    </xf>
    <xf numFmtId="0" fontId="9" fillId="10" borderId="0" xfId="0" applyFont="1" applyFill="1"/>
    <xf numFmtId="0" fontId="9" fillId="10" borderId="0" xfId="0" applyFont="1" applyFill="1" applyAlignment="1">
      <alignment vertical="center"/>
    </xf>
    <xf numFmtId="0" fontId="9" fillId="0" borderId="0" xfId="0" applyFont="1" applyAlignment="1">
      <alignment vertical="center"/>
    </xf>
    <xf numFmtId="0" fontId="3" fillId="0" borderId="15" xfId="0" applyFont="1" applyBorder="1" applyAlignment="1">
      <alignment horizontal="left" vertical="center"/>
    </xf>
    <xf numFmtId="0" fontId="0" fillId="0" borderId="16" xfId="0" applyBorder="1"/>
    <xf numFmtId="0" fontId="0" fillId="0" borderId="16" xfId="0" applyBorder="1" applyAlignment="1">
      <alignment vertical="center"/>
    </xf>
    <xf numFmtId="0" fontId="0" fillId="0" borderId="17" xfId="0" applyBorder="1"/>
    <xf numFmtId="0" fontId="3" fillId="0" borderId="18" xfId="0" applyFont="1" applyBorder="1" applyAlignment="1">
      <alignment horizontal="left" vertical="center"/>
    </xf>
    <xf numFmtId="0" fontId="0" fillId="0" borderId="19" xfId="0" applyBorder="1"/>
    <xf numFmtId="0" fontId="0" fillId="0" borderId="19" xfId="0" applyBorder="1" applyAlignment="1">
      <alignment vertical="center"/>
    </xf>
    <xf numFmtId="0" fontId="0" fillId="0" borderId="20" xfId="0" applyBorder="1"/>
    <xf numFmtId="0" fontId="3" fillId="0" borderId="21" xfId="0" applyFont="1" applyBorder="1" applyAlignment="1">
      <alignment horizontal="left" vertical="center"/>
    </xf>
    <xf numFmtId="0" fontId="0" fillId="0" borderId="22" xfId="0" applyBorder="1"/>
    <xf numFmtId="0" fontId="0" fillId="0" borderId="22" xfId="0" applyBorder="1" applyAlignment="1">
      <alignment vertical="center"/>
    </xf>
    <xf numFmtId="0" fontId="0" fillId="0" borderId="23" xfId="0" applyBorder="1" applyAlignment="1">
      <alignment vertical="center"/>
    </xf>
    <xf numFmtId="0" fontId="3" fillId="10" borderId="24" xfId="0" applyFont="1" applyFill="1" applyBorder="1" applyAlignment="1">
      <alignment horizontal="left" vertical="center"/>
    </xf>
    <xf numFmtId="0" fontId="0" fillId="10" borderId="16" xfId="0" applyFill="1" applyBorder="1"/>
    <xf numFmtId="0" fontId="0" fillId="10" borderId="16" xfId="0" applyFill="1" applyBorder="1" applyAlignment="1">
      <alignment vertical="center"/>
    </xf>
    <xf numFmtId="0" fontId="0" fillId="10" borderId="17" xfId="0" applyFill="1" applyBorder="1" applyAlignment="1">
      <alignment vertical="center"/>
    </xf>
    <xf numFmtId="0" fontId="3" fillId="10" borderId="26" xfId="0" applyFont="1" applyFill="1" applyBorder="1" applyAlignment="1">
      <alignment horizontal="left" vertical="center"/>
    </xf>
    <xf numFmtId="0" fontId="0" fillId="10" borderId="19" xfId="0" applyFill="1" applyBorder="1"/>
    <xf numFmtId="0" fontId="0" fillId="10" borderId="19" xfId="0" applyFill="1" applyBorder="1" applyAlignment="1">
      <alignment vertical="center"/>
    </xf>
    <xf numFmtId="0" fontId="0" fillId="10" borderId="20" xfId="0" applyFill="1" applyBorder="1"/>
    <xf numFmtId="0" fontId="0" fillId="10" borderId="20" xfId="0" applyFill="1" applyBorder="1" applyAlignment="1">
      <alignment vertical="center"/>
    </xf>
    <xf numFmtId="0" fontId="0" fillId="0" borderId="26" xfId="0" applyBorder="1" applyAlignment="1">
      <alignment vertical="center"/>
    </xf>
    <xf numFmtId="0" fontId="0" fillId="0" borderId="28" xfId="0" applyBorder="1" applyAlignment="1">
      <alignment vertical="center"/>
    </xf>
    <xf numFmtId="0" fontId="0" fillId="10" borderId="26" xfId="0" applyFill="1" applyBorder="1" applyAlignment="1">
      <alignment vertical="center"/>
    </xf>
    <xf numFmtId="0" fontId="0" fillId="10" borderId="29" xfId="0" applyFill="1" applyBorder="1" applyAlignment="1">
      <alignment vertical="center"/>
    </xf>
    <xf numFmtId="0" fontId="0" fillId="10" borderId="30" xfId="0" applyFill="1" applyBorder="1" applyAlignment="1">
      <alignment vertical="center"/>
    </xf>
    <xf numFmtId="0" fontId="0" fillId="10" borderId="31" xfId="0" applyFill="1" applyBorder="1" applyAlignment="1">
      <alignment vertical="center"/>
    </xf>
    <xf numFmtId="0" fontId="0" fillId="0" borderId="32" xfId="0" applyBorder="1" applyAlignment="1">
      <alignment vertical="center"/>
    </xf>
    <xf numFmtId="0" fontId="0" fillId="0" borderId="33" xfId="0" applyBorder="1"/>
    <xf numFmtId="0" fontId="0" fillId="0" borderId="33" xfId="0" applyBorder="1" applyAlignment="1">
      <alignment vertical="center"/>
    </xf>
    <xf numFmtId="0" fontId="0" fillId="0" borderId="34" xfId="0" applyBorder="1"/>
    <xf numFmtId="0" fontId="0" fillId="0" borderId="18" xfId="0" applyBorder="1" applyAlignment="1">
      <alignment vertical="center"/>
    </xf>
    <xf numFmtId="0" fontId="0" fillId="0" borderId="21" xfId="0" applyBorder="1" applyAlignment="1">
      <alignment vertical="center"/>
    </xf>
    <xf numFmtId="0" fontId="3" fillId="13" borderId="15" xfId="0" applyFont="1" applyFill="1" applyBorder="1" applyAlignment="1">
      <alignment horizontal="left" vertical="center"/>
    </xf>
    <xf numFmtId="0" fontId="0" fillId="13" borderId="16" xfId="0" applyFill="1" applyBorder="1"/>
    <xf numFmtId="0" fontId="0" fillId="13" borderId="16" xfId="0" applyFill="1" applyBorder="1" applyAlignment="1">
      <alignment vertical="center"/>
    </xf>
    <xf numFmtId="0" fontId="0" fillId="13" borderId="17" xfId="0" applyFill="1" applyBorder="1" applyAlignment="1">
      <alignment vertical="center"/>
    </xf>
    <xf numFmtId="0" fontId="3" fillId="13" borderId="18" xfId="0" applyFont="1" applyFill="1" applyBorder="1" applyAlignment="1">
      <alignment horizontal="left" vertical="center"/>
    </xf>
    <xf numFmtId="0" fontId="0" fillId="13" borderId="19" xfId="0" applyFill="1" applyBorder="1"/>
    <xf numFmtId="0" fontId="0" fillId="13" borderId="19" xfId="0" applyFill="1" applyBorder="1" applyAlignment="1">
      <alignment vertical="center"/>
    </xf>
    <xf numFmtId="0" fontId="0" fillId="13" borderId="20" xfId="0" applyFill="1" applyBorder="1"/>
    <xf numFmtId="0" fontId="3" fillId="13" borderId="35" xfId="0" applyFont="1" applyFill="1" applyBorder="1" applyAlignment="1">
      <alignment horizontal="left" vertical="center"/>
    </xf>
    <xf numFmtId="0" fontId="0" fillId="13" borderId="30" xfId="0" applyFill="1" applyBorder="1"/>
    <xf numFmtId="0" fontId="0" fillId="13" borderId="30" xfId="0" applyFill="1" applyBorder="1" applyAlignment="1">
      <alignment vertical="center"/>
    </xf>
    <xf numFmtId="0" fontId="0" fillId="13" borderId="31" xfId="0" applyFill="1" applyBorder="1" applyAlignment="1">
      <alignment vertical="center"/>
    </xf>
    <xf numFmtId="0" fontId="3" fillId="0" borderId="7" xfId="0" applyFont="1" applyBorder="1" applyAlignment="1">
      <alignment horizontal="left" vertical="center"/>
    </xf>
    <xf numFmtId="0" fontId="0" fillId="0" borderId="8" xfId="0" applyBorder="1"/>
    <xf numFmtId="0" fontId="0" fillId="0" borderId="9" xfId="0" applyBorder="1" applyAlignment="1">
      <alignment vertical="center"/>
    </xf>
    <xf numFmtId="0" fontId="3" fillId="0" borderId="10" xfId="0" applyFont="1" applyBorder="1" applyAlignment="1">
      <alignment horizontal="left" vertical="center"/>
    </xf>
    <xf numFmtId="0" fontId="0" fillId="0" borderId="11" xfId="0" applyBorder="1"/>
    <xf numFmtId="0" fontId="3" fillId="0" borderId="12" xfId="0" applyFont="1" applyBorder="1" applyAlignment="1">
      <alignment horizontal="left" vertical="center"/>
    </xf>
    <xf numFmtId="0" fontId="0" fillId="0" borderId="13" xfId="0" applyBorder="1"/>
    <xf numFmtId="0" fontId="0" fillId="0" borderId="14" xfId="0" applyBorder="1" applyAlignment="1">
      <alignment vertical="center"/>
    </xf>
    <xf numFmtId="0" fontId="0" fillId="0" borderId="7"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49" fontId="14" fillId="0" borderId="0" xfId="0" applyNumberFormat="1" applyFont="1" applyAlignment="1">
      <alignment vertical="center" wrapText="1"/>
    </xf>
    <xf numFmtId="49" fontId="14" fillId="0" borderId="0" xfId="0" applyNumberFormat="1" applyFont="1" applyAlignment="1">
      <alignment horizontal="left"/>
    </xf>
    <xf numFmtId="49" fontId="14" fillId="0" borderId="0" xfId="0" applyNumberFormat="1" applyFont="1" applyAlignment="1">
      <alignment vertical="center"/>
    </xf>
    <xf numFmtId="0" fontId="0" fillId="0" borderId="0" xfId="0" applyAlignment="1">
      <alignment horizontal="left"/>
    </xf>
    <xf numFmtId="0" fontId="1" fillId="15" borderId="15" xfId="0" applyFont="1" applyFill="1" applyBorder="1" applyAlignment="1">
      <alignment horizontal="center" vertical="center" wrapText="1"/>
    </xf>
    <xf numFmtId="0" fontId="1" fillId="15" borderId="16"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18" fillId="0" borderId="19" xfId="0" applyFont="1" applyBorder="1" applyAlignment="1">
      <alignment horizontal="center" vertical="center" wrapText="1"/>
    </xf>
    <xf numFmtId="0" fontId="0" fillId="0" borderId="19" xfId="0" applyBorder="1" applyAlignment="1">
      <alignment vertical="top" wrapText="1"/>
    </xf>
    <xf numFmtId="0" fontId="6" fillId="0" borderId="0" xfId="2"/>
    <xf numFmtId="0" fontId="18" fillId="0" borderId="19" xfId="0" applyFont="1" applyBorder="1" applyAlignment="1">
      <alignment vertical="center" wrapText="1"/>
    </xf>
    <xf numFmtId="0" fontId="0" fillId="0" borderId="38" xfId="0" applyBorder="1" applyAlignment="1">
      <alignment vertical="top" wrapText="1"/>
    </xf>
    <xf numFmtId="0" fontId="0" fillId="0" borderId="3" xfId="0" applyBorder="1" applyAlignment="1">
      <alignment vertical="top" wrapText="1"/>
    </xf>
    <xf numFmtId="0" fontId="3" fillId="0" borderId="19" xfId="0" applyFont="1" applyBorder="1" applyAlignment="1">
      <alignment vertical="top" wrapText="1"/>
    </xf>
    <xf numFmtId="0" fontId="0" fillId="11" borderId="19" xfId="0" applyFill="1" applyBorder="1" applyAlignment="1">
      <alignment vertical="top" wrapText="1"/>
    </xf>
    <xf numFmtId="0" fontId="0" fillId="0" borderId="35" xfId="0" applyBorder="1"/>
    <xf numFmtId="0" fontId="0" fillId="0" borderId="30" xfId="0" applyBorder="1"/>
    <xf numFmtId="0" fontId="0" fillId="0" borderId="39" xfId="0" applyBorder="1"/>
    <xf numFmtId="0" fontId="9" fillId="7" borderId="0" xfId="0" applyFont="1" applyFill="1"/>
    <xf numFmtId="0" fontId="0" fillId="0" borderId="0" xfId="0" applyAlignment="1">
      <alignment wrapText="1"/>
    </xf>
    <xf numFmtId="0" fontId="0" fillId="0" borderId="0" xfId="0"/>
    <xf numFmtId="0" fontId="3" fillId="10" borderId="36" xfId="0" applyFont="1" applyFill="1" applyBorder="1" applyAlignment="1">
      <alignment horizontal="center" vertical="center" wrapText="1"/>
    </xf>
    <xf numFmtId="0" fontId="0" fillId="0" borderId="10" xfId="0" applyBorder="1"/>
    <xf numFmtId="0" fontId="0" fillId="0" borderId="12" xfId="0" applyBorder="1"/>
    <xf numFmtId="0" fontId="0" fillId="9" borderId="36" xfId="0" applyFill="1" applyBorder="1" applyAlignment="1">
      <alignment horizontal="left" vertical="center"/>
    </xf>
    <xf numFmtId="0" fontId="0" fillId="0" borderId="0" xfId="0" applyAlignment="1">
      <alignment vertical="top" wrapText="1"/>
    </xf>
    <xf numFmtId="0" fontId="0" fillId="0" borderId="0" xfId="0" applyAlignment="1">
      <alignment horizontal="left" vertical="center"/>
    </xf>
    <xf numFmtId="0" fontId="3" fillId="0" borderId="7" xfId="0" applyFont="1" applyBorder="1" applyAlignment="1">
      <alignment horizontal="center" vertical="center" wrapText="1"/>
    </xf>
    <xf numFmtId="0" fontId="0" fillId="0" borderId="8" xfId="0" applyBorder="1" applyAlignment="1">
      <alignment horizontal="center" vertical="center"/>
    </xf>
    <xf numFmtId="0" fontId="0" fillId="8" borderId="0" xfId="0" applyFill="1" applyAlignment="1">
      <alignment horizontal="left" vertical="center"/>
    </xf>
    <xf numFmtId="0" fontId="0" fillId="0" borderId="0" xfId="0" applyAlignment="1">
      <alignment horizontal="left" vertical="center" wrapText="1"/>
    </xf>
    <xf numFmtId="0" fontId="0" fillId="12" borderId="36" xfId="0" applyFill="1" applyBorder="1" applyAlignment="1">
      <alignment horizontal="center" vertical="center" wrapText="1"/>
    </xf>
    <xf numFmtId="0" fontId="0" fillId="9" borderId="42" xfId="0" applyFill="1" applyBorder="1" applyAlignment="1">
      <alignment horizontal="left" vertical="center"/>
    </xf>
    <xf numFmtId="0" fontId="0" fillId="11" borderId="0" xfId="0" applyFill="1" applyAlignment="1">
      <alignment horizontal="left" vertical="center"/>
    </xf>
    <xf numFmtId="0" fontId="0" fillId="0" borderId="13" xfId="0" applyBorder="1"/>
    <xf numFmtId="0" fontId="3" fillId="0" borderId="36" xfId="0" applyFont="1" applyBorder="1" applyAlignment="1">
      <alignment horizontal="center" vertical="center" wrapText="1"/>
    </xf>
    <xf numFmtId="0" fontId="0" fillId="10" borderId="42" xfId="0" applyFill="1" applyBorder="1" applyAlignment="1">
      <alignment horizontal="center" vertical="center"/>
    </xf>
    <xf numFmtId="0" fontId="0" fillId="12" borderId="42" xfId="0" applyFill="1" applyBorder="1" applyAlignment="1">
      <alignment horizontal="center" vertical="center"/>
    </xf>
    <xf numFmtId="0" fontId="0" fillId="0" borderId="42" xfId="0" applyBorder="1" applyAlignment="1">
      <alignment horizontal="center" vertical="center"/>
    </xf>
    <xf numFmtId="0" fontId="0" fillId="9" borderId="42" xfId="0" applyFill="1" applyBorder="1" applyAlignment="1">
      <alignment horizontal="center" vertical="center"/>
    </xf>
    <xf numFmtId="0" fontId="1" fillId="0" borderId="0" xfId="0" applyFont="1" applyAlignment="1">
      <alignment horizontal="left" vertical="center" wrapText="1"/>
    </xf>
    <xf numFmtId="0" fontId="0" fillId="0" borderId="0" xfId="0" applyAlignment="1">
      <alignment horizontal="center" vertical="center"/>
    </xf>
    <xf numFmtId="0" fontId="3" fillId="0" borderId="0" xfId="0" applyFont="1" applyAlignment="1">
      <alignment horizontal="center" vertical="center" wrapText="1"/>
    </xf>
    <xf numFmtId="0" fontId="0" fillId="0" borderId="0" xfId="0" applyAlignment="1">
      <alignment vertical="center"/>
    </xf>
    <xf numFmtId="0" fontId="6" fillId="0" borderId="3" xfId="2" applyBorder="1" applyAlignment="1">
      <alignment horizontal="left" vertical="center"/>
    </xf>
    <xf numFmtId="0" fontId="0" fillId="0" borderId="41" xfId="0" applyBorder="1"/>
    <xf numFmtId="0" fontId="18" fillId="14" borderId="40" xfId="0" applyFont="1" applyFill="1" applyBorder="1" applyAlignment="1">
      <alignment horizontal="center"/>
    </xf>
    <xf numFmtId="0" fontId="0" fillId="0" borderId="37" xfId="0" applyBorder="1"/>
    <xf numFmtId="0" fontId="0" fillId="0" borderId="27" xfId="0" applyBorder="1" applyAlignment="1">
      <alignment horizontal="left" vertical="center"/>
    </xf>
    <xf numFmtId="0" fontId="0" fillId="0" borderId="44" xfId="0" applyBorder="1"/>
    <xf numFmtId="0" fontId="0" fillId="0" borderId="45" xfId="0" applyBorder="1"/>
    <xf numFmtId="0" fontId="0" fillId="13" borderId="16" xfId="0" applyFill="1" applyBorder="1" applyAlignment="1">
      <alignment horizontal="left" vertical="center"/>
    </xf>
    <xf numFmtId="0" fontId="0" fillId="0" borderId="43" xfId="0" applyBorder="1"/>
    <xf numFmtId="0" fontId="0" fillId="0" borderId="33" xfId="0" applyBorder="1"/>
    <xf numFmtId="0" fontId="0" fillId="0" borderId="0" xfId="0" applyAlignment="1">
      <alignment horizontal="left" vertical="top" wrapText="1"/>
    </xf>
    <xf numFmtId="0" fontId="0" fillId="10" borderId="0" xfId="0" applyFill="1" applyAlignment="1">
      <alignment horizontal="left" vertical="center"/>
    </xf>
    <xf numFmtId="0" fontId="0" fillId="10" borderId="25" xfId="0" applyFill="1" applyBorder="1" applyAlignment="1">
      <alignment horizontal="left" vertical="center"/>
    </xf>
    <xf numFmtId="0" fontId="0" fillId="10" borderId="27" xfId="0" applyFill="1" applyBorder="1" applyAlignment="1">
      <alignment horizontal="left" vertical="center"/>
    </xf>
    <xf numFmtId="0" fontId="1" fillId="0" borderId="0" xfId="0" applyFont="1" applyAlignment="1">
      <alignment horizontal="left" vertical="center"/>
    </xf>
    <xf numFmtId="0" fontId="0" fillId="0" borderId="33" xfId="0" applyBorder="1" applyAlignment="1">
      <alignment horizontal="left" vertical="center"/>
    </xf>
    <xf numFmtId="0" fontId="0" fillId="10" borderId="0" xfId="0" applyFill="1" applyAlignment="1">
      <alignment horizontal="left" vertical="center" wrapText="1"/>
    </xf>
    <xf numFmtId="0" fontId="0" fillId="10" borderId="0" xfId="0" applyFill="1" applyAlignment="1">
      <alignment vertical="center"/>
    </xf>
    <xf numFmtId="0" fontId="0" fillId="0" borderId="16" xfId="0" applyBorder="1" applyAlignment="1">
      <alignment horizontal="left" vertical="center"/>
    </xf>
    <xf numFmtId="0" fontId="0" fillId="0" borderId="19" xfId="0" applyBorder="1" applyAlignment="1">
      <alignment horizontal="left" vertical="center"/>
    </xf>
    <xf numFmtId="0" fontId="0" fillId="0" borderId="42" xfId="0" applyBorder="1" applyAlignment="1">
      <alignment horizontal="left" vertical="center"/>
    </xf>
    <xf numFmtId="0" fontId="0" fillId="10" borderId="0" xfId="0" applyFill="1" applyAlignment="1">
      <alignment horizontal="left" vertical="top" wrapText="1"/>
    </xf>
  </cellXfs>
  <cellStyles count="3">
    <cellStyle name="Hyperlink" xfId="1" builtinId="8"/>
    <cellStyle name="Hyperlink 2" xfId="2" xr:uid="{00000000-0005-0000-0000-000002000000}"/>
    <cellStyle name="Normal" xfId="0" builtinId="0"/>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66676</xdr:colOff>
      <xdr:row>15</xdr:row>
      <xdr:rowOff>135641</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 y="0"/>
          <a:ext cx="3943350" cy="2802641"/>
        </a:xfrm>
        <a:prstGeom prst="rect">
          <a:avLst/>
        </a:prstGeom>
        <a:noFill/>
        <a:ln>
          <a:prstDash val="solid"/>
        </a:ln>
      </xdr:spPr>
    </xdr:pic>
    <xdr:clientData/>
  </xdr:twoCellAnchor>
  <xdr:twoCellAnchor editAs="oneCell">
    <xdr:from>
      <xdr:col>7</xdr:col>
      <xdr:colOff>47626</xdr:colOff>
      <xdr:row>0</xdr:row>
      <xdr:rowOff>142875</xdr:rowOff>
    </xdr:from>
    <xdr:to>
      <xdr:col>15</xdr:col>
      <xdr:colOff>454781</xdr:colOff>
      <xdr:row>13</xdr:row>
      <xdr:rowOff>38100</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324351" y="142875"/>
          <a:ext cx="4074280" cy="2181225"/>
        </a:xfrm>
        <a:prstGeom prst="rect">
          <a:avLst/>
        </a:prstGeom>
        <a:noFill/>
        <a:ln>
          <a:prstDash val="solid"/>
        </a:ln>
      </xdr:spPr>
    </xdr:pic>
    <xdr:clientData/>
  </xdr:twoCellAnchor>
  <xdr:twoCellAnchor editAs="oneCell">
    <xdr:from>
      <xdr:col>0</xdr:col>
      <xdr:colOff>0</xdr:colOff>
      <xdr:row>17</xdr:row>
      <xdr:rowOff>0</xdr:rowOff>
    </xdr:from>
    <xdr:to>
      <xdr:col>5</xdr:col>
      <xdr:colOff>315974</xdr:colOff>
      <xdr:row>50</xdr:row>
      <xdr:rowOff>86614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3048000"/>
          <a:ext cx="3792599" cy="6373114"/>
        </a:xfrm>
        <a:prstGeom prst="rect">
          <a:avLst/>
        </a:prstGeom>
        <a:ln w="15875">
          <a:solidFill>
            <a:schemeClr val="accent1"/>
          </a:solidFill>
          <a:prstDash val="solid"/>
        </a:ln>
      </xdr:spPr>
    </xdr:pic>
    <xdr:clientData/>
  </xdr:twoCellAnchor>
  <xdr:twoCellAnchor editAs="oneCell">
    <xdr:from>
      <xdr:col>6</xdr:col>
      <xdr:colOff>361950</xdr:colOff>
      <xdr:row>16</xdr:row>
      <xdr:rowOff>152400</xdr:rowOff>
    </xdr:from>
    <xdr:to>
      <xdr:col>14</xdr:col>
      <xdr:colOff>419611</xdr:colOff>
      <xdr:row>49</xdr:row>
      <xdr:rowOff>172330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4238625" y="3009900"/>
          <a:ext cx="3658111" cy="6306430"/>
        </a:xfrm>
        <a:prstGeom prst="rect">
          <a:avLst/>
        </a:prstGeom>
        <a:ln w="15875">
          <a:solidFill>
            <a:schemeClr val="tx1"/>
          </a:solidFill>
          <a:prstDash val="solid"/>
        </a:ln>
      </xdr:spPr>
    </xdr:pic>
    <xdr:clientData/>
  </xdr:twoCellAnchor>
  <xdr:twoCellAnchor editAs="oneCell">
    <xdr:from>
      <xdr:col>20</xdr:col>
      <xdr:colOff>0</xdr:colOff>
      <xdr:row>7</xdr:row>
      <xdr:rowOff>0</xdr:rowOff>
    </xdr:from>
    <xdr:to>
      <xdr:col>25</xdr:col>
      <xdr:colOff>142875</xdr:colOff>
      <xdr:row>20</xdr:row>
      <xdr:rowOff>9525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0848975" y="1238250"/>
          <a:ext cx="3190875" cy="2390775"/>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9</xdr:col>
      <xdr:colOff>204972</xdr:colOff>
      <xdr:row>32</xdr:row>
      <xdr:rowOff>162400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651000" y="4826000"/>
          <a:ext cx="5115639" cy="3400900"/>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123825</xdr:colOff>
      <xdr:row>15</xdr:row>
      <xdr:rowOff>85725</xdr:rowOff>
    </xdr:from>
    <xdr:to>
      <xdr:col>8</xdr:col>
      <xdr:colOff>866775</xdr:colOff>
      <xdr:row>28</xdr:row>
      <xdr:rowOff>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906000" y="18107025"/>
          <a:ext cx="3190875" cy="2390775"/>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1</xdr:row>
      <xdr:rowOff>41275</xdr:rowOff>
    </xdr:from>
    <xdr:to>
      <xdr:col>8</xdr:col>
      <xdr:colOff>400050</xdr:colOff>
      <xdr:row>6</xdr:row>
      <xdr:rowOff>104775</xdr:rowOff>
    </xdr:to>
    <xdr:pic>
      <xdr:nvPicPr>
        <xdr:cNvPr id="3" name="Picture 2">
          <a:extLst>
            <a:ext uri="{FF2B5EF4-FFF2-40B4-BE49-F238E27FC236}">
              <a16:creationId xmlns:a16="http://schemas.microsoft.com/office/drawing/2014/main" id="{00000000-0008-0000-1200-000003000000}"/>
            </a:ext>
          </a:extLst>
        </xdr:cNvPr>
        <xdr:cNvPicPr>
          <a:picLocks/>
        </xdr:cNvPicPr>
      </xdr:nvPicPr>
      <xdr:blipFill>
        <a:blip xmlns:r="http://schemas.openxmlformats.org/officeDocument/2006/relationships" r:embed="rId1"/>
        <a:stretch>
          <a:fillRect/>
        </a:stretch>
      </xdr:blipFill>
      <xdr:spPr>
        <a:xfrm>
          <a:off x="1257300" y="431800"/>
          <a:ext cx="8153400" cy="101600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201705</xdr:colOff>
      <xdr:row>0</xdr:row>
      <xdr:rowOff>123265</xdr:rowOff>
    </xdr:from>
    <xdr:to>
      <xdr:col>10</xdr:col>
      <xdr:colOff>11205</xdr:colOff>
      <xdr:row>32</xdr:row>
      <xdr:rowOff>87653</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01705" y="123265"/>
          <a:ext cx="4695825" cy="6060388"/>
        </a:xfrm>
        <a:prstGeom prst="rect">
          <a:avLst/>
        </a:prstGeom>
        <a:ln>
          <a:prstDash val="solid"/>
        </a:ln>
      </xdr:spPr>
    </xdr:pic>
    <xdr:clientData/>
  </xdr:twoCellAnchor>
  <xdr:twoCellAnchor editAs="oneCell">
    <xdr:from>
      <xdr:col>1</xdr:col>
      <xdr:colOff>1</xdr:colOff>
      <xdr:row>35</xdr:row>
      <xdr:rowOff>1</xdr:rowOff>
    </xdr:from>
    <xdr:to>
      <xdr:col>9</xdr:col>
      <xdr:colOff>257736</xdr:colOff>
      <xdr:row>64</xdr:row>
      <xdr:rowOff>70598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257176" y="6667501"/>
          <a:ext cx="4372535" cy="5690347"/>
        </a:xfrm>
        <a:prstGeom prst="rect">
          <a:avLst/>
        </a:prstGeom>
        <a:ln>
          <a:prstDash val="solid"/>
        </a:ln>
      </xdr:spPr>
    </xdr:pic>
    <xdr:clientData/>
  </xdr:twoCellAnchor>
  <xdr:twoCellAnchor editAs="oneCell">
    <xdr:from>
      <xdr:col>12</xdr:col>
      <xdr:colOff>0</xdr:colOff>
      <xdr:row>1</xdr:row>
      <xdr:rowOff>0</xdr:rowOff>
    </xdr:from>
    <xdr:to>
      <xdr:col>19</xdr:col>
      <xdr:colOff>1419225</xdr:colOff>
      <xdr:row>11</xdr:row>
      <xdr:rowOff>133350</xdr:rowOff>
    </xdr:to>
    <xdr:pic>
      <xdr:nvPicPr>
        <xdr:cNvPr id="4" name="Picture 3">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915025" y="190500"/>
          <a:ext cx="6800850" cy="2038350"/>
        </a:xfrm>
        <a:prstGeom prst="rect">
          <a:avLst/>
        </a:prstGeom>
        <a:noFill/>
        <a:ln>
          <a:prstDash val="solid"/>
        </a:ln>
      </xdr:spPr>
    </xdr:pic>
    <xdr:clientData/>
  </xdr:twoCellAnchor>
  <xdr:twoCellAnchor editAs="oneCell">
    <xdr:from>
      <xdr:col>11</xdr:col>
      <xdr:colOff>448235</xdr:colOff>
      <xdr:row>26</xdr:row>
      <xdr:rowOff>145677</xdr:rowOff>
    </xdr:from>
    <xdr:to>
      <xdr:col>21</xdr:col>
      <xdr:colOff>163696</xdr:colOff>
      <xdr:row>40</xdr:row>
      <xdr:rowOff>79365</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5848910" y="5098677"/>
          <a:ext cx="8678486" cy="2600688"/>
        </a:xfrm>
        <a:prstGeom prst="rect">
          <a:avLst/>
        </a:prstGeom>
        <a:ln>
          <a:prstDash val="solid"/>
        </a:ln>
      </xdr:spPr>
    </xdr:pic>
    <xdr:clientData/>
  </xdr:twoCellAnchor>
  <xdr:twoCellAnchor editAs="oneCell">
    <xdr:from>
      <xdr:col>12</xdr:col>
      <xdr:colOff>0</xdr:colOff>
      <xdr:row>14</xdr:row>
      <xdr:rowOff>0</xdr:rowOff>
    </xdr:from>
    <xdr:to>
      <xdr:col>20</xdr:col>
      <xdr:colOff>1468032</xdr:colOff>
      <xdr:row>24</xdr:row>
      <xdr:rowOff>122429</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5915025" y="2667000"/>
          <a:ext cx="8383182" cy="2027429"/>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hyperlink" Target="https://fancywindows.sharepoint.com/:b:/s/ERPQuotingProject/EYlVjvY0JkpFoEe9huCTd7UBYYFo2evXIb4mGZtFnw2z0Q?e=qtki2F" TargetMode="External"/><Relationship Id="rId13" Type="http://schemas.openxmlformats.org/officeDocument/2006/relationships/hyperlink" Target="https://fancywindows.sharepoint.com/:b:/s/ERPQuotingProject/EdID8L92FSlPtA9iB5IZSQYB8L75zQU4wSV-XfOphWW-ZA?e=A2zfgh" TargetMode="External"/><Relationship Id="rId18" Type="http://schemas.openxmlformats.org/officeDocument/2006/relationships/hyperlink" Target="https://fancywindows.sharepoint.com/:b:/s/ERPQuotingProject/ERSPZ41P_dlBmPP2mAEM1O0BhEplBGLfaq9-nB8BWfo_Kg?e=RhsbgL" TargetMode="External"/><Relationship Id="rId26" Type="http://schemas.openxmlformats.org/officeDocument/2006/relationships/hyperlink" Target="https://fancywindows.sharepoint.com/:b:/s/ERPQuotingProject/EQk3zrBoXWpAvbfNUSZK9KQBr51EDksoxqjubpuvOo8ANw?e=glXDnZ" TargetMode="External"/><Relationship Id="rId39" Type="http://schemas.openxmlformats.org/officeDocument/2006/relationships/hyperlink" Target="https://fancywindows.sharepoint.com/:b:/s/ERPQuotingProject/ERyK3O5EoVtGuIreCo5vrckBOXoEmeynkLQUkRqb1VONrQ?e=7o6UOb" TargetMode="External"/><Relationship Id="rId3" Type="http://schemas.openxmlformats.org/officeDocument/2006/relationships/hyperlink" Target="https://fancywindows.sharepoint.com/:b:/s/ERPQuotingProject/ERyAO5qoBH5LlWtsQhOInnABOZBNcV5rpn5IFHynr9i_iw?e=t9y0tN" TargetMode="External"/><Relationship Id="rId21" Type="http://schemas.openxmlformats.org/officeDocument/2006/relationships/hyperlink" Target="https://fancywindows.sharepoint.com/:b:/s/ERPQuotingProject/EZ0VS0pwl3lAmeFRxhzhtgIBMzYk5h3KJ7CR-atrmRZEAA?e=h8vlp4" TargetMode="External"/><Relationship Id="rId34" Type="http://schemas.openxmlformats.org/officeDocument/2006/relationships/hyperlink" Target="https://fancywindows.sharepoint.com/:b:/s/ERPQuotingProject/EdAwGpeGHi5IuQaSnkMVjIUB4g9J6tWBnAWWTMPSrY4LrA?e=F2Frit" TargetMode="External"/><Relationship Id="rId7" Type="http://schemas.openxmlformats.org/officeDocument/2006/relationships/hyperlink" Target="https://fancywindows.sharepoint.com/:b:/s/ERPQuotingProject/EW8By21o0ttHjdi3e2yPrqUBY-tThHlbUf1gK8BcomP0iA?e=fCowaT" TargetMode="External"/><Relationship Id="rId12" Type="http://schemas.openxmlformats.org/officeDocument/2006/relationships/hyperlink" Target="https://fancywindows.sharepoint.com/:b:/s/ERPQuotingProject/EVoCt2ecRntCqWE2SSghmSsBaFh4yS5YTvDvfdLPpC0JSg?e=dN2V0I" TargetMode="External"/><Relationship Id="rId17" Type="http://schemas.openxmlformats.org/officeDocument/2006/relationships/hyperlink" Target="https://fancywindows.sharepoint.com/:b:/s/ERPQuotingProject/ESoKJ48l64BHstbQ0sGiDucBTr_6edQna3QpeZZqW2LMOw?e=fwAcmc" TargetMode="External"/><Relationship Id="rId25" Type="http://schemas.openxmlformats.org/officeDocument/2006/relationships/hyperlink" Target="https://fancywindows.sharepoint.com/:b:/s/ERPQuotingProject/EWdW7p4DMVxCown_bWeoFpgBC5s_e7K_0X1-zZGD7dRCJg?e=430dAI" TargetMode="External"/><Relationship Id="rId33" Type="http://schemas.openxmlformats.org/officeDocument/2006/relationships/hyperlink" Target="https://fancywindows.sharepoint.com/:b:/s/ERPQuotingProject/EQ_1mAKhTatMs2Pv6IDfMlsBQrX-3np0N76VM9Q29AbUIQ?e=7uoCcq" TargetMode="External"/><Relationship Id="rId38" Type="http://schemas.openxmlformats.org/officeDocument/2006/relationships/hyperlink" Target="https://fancywindows.sharepoint.com/:b:/s/ERPQuotingProject/EbNAZ-xbLl5Bqo3_poEVmqsBqeoX7P5beWtKXg64YZ-_KA?e=NLGfhN" TargetMode="External"/><Relationship Id="rId2" Type="http://schemas.openxmlformats.org/officeDocument/2006/relationships/hyperlink" Target="https://fancywindows.sharepoint.com/:b:/s/ERPQuotingProject/ETz3ge7Wu31Kn9_IMesjV_kB21fJCyUL-zWZgQybC5kOFw?e=VpPKlK" TargetMode="External"/><Relationship Id="rId16" Type="http://schemas.openxmlformats.org/officeDocument/2006/relationships/hyperlink" Target="https://fancywindows.sharepoint.com/:b:/s/ERPQuotingProject/EcIalH04T-JOpYo6nKKIytQBCiPjBekf8FYE-ah9r0Tq7w?e=iuyU5P" TargetMode="External"/><Relationship Id="rId20" Type="http://schemas.openxmlformats.org/officeDocument/2006/relationships/hyperlink" Target="https://fancywindows.sharepoint.com/:b:/s/ERPQuotingProject/Ee4KzFIq_NNHvQMwbBQPHv4B41x4QnfL-_H552repjqF0Q?e=TafvKY" TargetMode="External"/><Relationship Id="rId29" Type="http://schemas.openxmlformats.org/officeDocument/2006/relationships/hyperlink" Target="https://fancywindows.sharepoint.com/:b:/s/ERPQuotingProject/ESFJXFrneWdApcRo4Db79ygBIBP4hGSW8gw1iMbee4ZHCA?e=76OeGt" TargetMode="External"/><Relationship Id="rId1" Type="http://schemas.openxmlformats.org/officeDocument/2006/relationships/hyperlink" Target="https://fancywindows.sharepoint.com/:b:/s/ERPQuotingProject/EcwzsklQurpPtRN_VLl5siwBzXdyKMnzSET10fIBFQ6Gxw?e=Vkmevx" TargetMode="External"/><Relationship Id="rId6" Type="http://schemas.openxmlformats.org/officeDocument/2006/relationships/hyperlink" Target="https://fancywindows.sharepoint.com/:b:/s/ERPQuotingProject/EcIcDAY7NZRBmsK6OXqWd1kBw2JmRrA-z_-mbrDdd_JWyQ?e=jsMDHs" TargetMode="External"/><Relationship Id="rId11" Type="http://schemas.openxmlformats.org/officeDocument/2006/relationships/hyperlink" Target="https://fancywindows.sharepoint.com/:b:/s/ERPQuotingProject/Ea7ZnflgleFFlawXuQJjke0BLonCAJcUUsgNwdSWxwcC2Q?e=yfxXnD" TargetMode="External"/><Relationship Id="rId24" Type="http://schemas.openxmlformats.org/officeDocument/2006/relationships/hyperlink" Target="https://fancywindows.sharepoint.com/:b:/s/ERPQuotingProject/EeMb0fNw1wJPpwCTQH64itcBjiBZ3TqBr9K_POghGf96fg?e=RI41oQ" TargetMode="External"/><Relationship Id="rId32" Type="http://schemas.openxmlformats.org/officeDocument/2006/relationships/hyperlink" Target="https://fancywindows.sharepoint.com/:b:/s/ERPQuotingProject/EaWPw1TndsZHo4ct6fVkUxkBJe7tZ3xuPaNuaWQX-GnLrg?e=Ky5lB5" TargetMode="External"/><Relationship Id="rId37" Type="http://schemas.openxmlformats.org/officeDocument/2006/relationships/hyperlink" Target="https://fancywindows.sharepoint.com/:b:/s/ERPQuotingProject/EbFFzzhQLPRBiklY9PmaLBYB7t-yv50tlrIUQQ00XaTI6Q?e=ZP699G" TargetMode="External"/><Relationship Id="rId5" Type="http://schemas.openxmlformats.org/officeDocument/2006/relationships/hyperlink" Target="https://fancywindows.sharepoint.com/:b:/s/ERPQuotingProject/EXhXF1CvLb5Fk1XRSS27FJcBxR7XEMYj25CCQ-sjueipvQ?e=06Remt" TargetMode="External"/><Relationship Id="rId15" Type="http://schemas.openxmlformats.org/officeDocument/2006/relationships/hyperlink" Target="https://fancywindows.sharepoint.com/:b:/s/ERPQuotingProject/ESoKJ48l64BHstbQ0sGiDucBTr_6edQna3QpeZZqW2LMOw?e=yg9eD9" TargetMode="External"/><Relationship Id="rId23" Type="http://schemas.openxmlformats.org/officeDocument/2006/relationships/hyperlink" Target="https://fancywindows.sharepoint.com/:b:/s/ERPQuotingProject/EfLirOBRqWJOpE88mZwd8HQBKe-yznWA7Bkm-AeVYfRuyA?e=S0OiVu" TargetMode="External"/><Relationship Id="rId28" Type="http://schemas.openxmlformats.org/officeDocument/2006/relationships/hyperlink" Target="https://fancywindows.sharepoint.com/:b:/s/ERPQuotingProject/EaXCG9zST35IukLD9uhj_08BtzPbjjA81Bc2KnP_fLVeZQ?e=8W69nm" TargetMode="External"/><Relationship Id="rId36" Type="http://schemas.openxmlformats.org/officeDocument/2006/relationships/hyperlink" Target="https://fancywindows.sharepoint.com/:b:/s/ERPQuotingProject/EXb-ZqKEXVpAtMmGfVgfYr4BWRVyOAjXf5KhfUBTr5E9Wg?e=oFQCcX" TargetMode="External"/><Relationship Id="rId10" Type="http://schemas.openxmlformats.org/officeDocument/2006/relationships/hyperlink" Target="https://fancywindows.sharepoint.com/:b:/s/ERPQuotingProject/EZx19oubvXZNvu-6-NUFFQYByeosyk-8XVaIH-ClPdvmHg?e=ywQVO9" TargetMode="External"/><Relationship Id="rId19" Type="http://schemas.openxmlformats.org/officeDocument/2006/relationships/hyperlink" Target="https://fancywindows.sharepoint.com/:b:/s/ERPQuotingProject/EcIalH04T-JOpYo6nKKIytQBCiPjBekf8FYE-ah9r0Tq7w?e=fmb8Ik" TargetMode="External"/><Relationship Id="rId31" Type="http://schemas.openxmlformats.org/officeDocument/2006/relationships/hyperlink" Target="https://fancywindows.sharepoint.com/:b:/s/ERPQuotingProject/Eeeaqu_UEkNOqKY78rQXbU0B_4MsH1P1W41yr0VPbjUhFA?e=PZPJdj" TargetMode="External"/><Relationship Id="rId4" Type="http://schemas.openxmlformats.org/officeDocument/2006/relationships/hyperlink" Target="https://fancywindows.sharepoint.com/:b:/s/ERPQuotingProject/EXhXF1CvLb5Fk1XRSS27FJcBxR7XEMYj25CCQ-sjueipvQ?e=sloZ1D" TargetMode="External"/><Relationship Id="rId9" Type="http://schemas.openxmlformats.org/officeDocument/2006/relationships/hyperlink" Target="https://fancywindows.sharepoint.com/:b:/s/ERPQuotingProject/ET2lw1VP9ulAt266Wl8eNUoBSogEx03mSoGMmJ2yU7WL8A?e=1uCyCm" TargetMode="External"/><Relationship Id="rId14" Type="http://schemas.openxmlformats.org/officeDocument/2006/relationships/hyperlink" Target="https://fancywindows.sharepoint.com/:b:/s/ERPQuotingProject/EePRBok-sUVNntuJCHgXKQQBh0Z8iFFO35lVz8bDcS2NaQ?e=j5yrc7" TargetMode="External"/><Relationship Id="rId22" Type="http://schemas.openxmlformats.org/officeDocument/2006/relationships/hyperlink" Target="https://fancywindows.sharepoint.com/:b:/s/ERPQuotingProject/Ec2uNge1rghIpxEkXrKfZEMBldqSXbIdDgKRXVmNbiIihg?e=fhrNmn" TargetMode="External"/><Relationship Id="rId27" Type="http://schemas.openxmlformats.org/officeDocument/2006/relationships/hyperlink" Target="https://fancywindows.sharepoint.com/:b:/s/ERPQuotingProject/ES4y7wzZ83RIl7yieMVIcn0Br1HokZZk0Jea8IavF23rKA?e=h84Jhl" TargetMode="External"/><Relationship Id="rId30" Type="http://schemas.openxmlformats.org/officeDocument/2006/relationships/hyperlink" Target="https://fancywindows.sharepoint.com/:b:/s/ERPQuotingProject/ERwlrJ34eatPj02FOL4rzCgB7RQrnS9o-_WH47KhU_C44A?e=yGW4Kl" TargetMode="External"/><Relationship Id="rId35" Type="http://schemas.openxmlformats.org/officeDocument/2006/relationships/hyperlink" Target="https://fancywindows.sharepoint.com/:b:/s/ERPQuotingProject/EVoCt2ecRntCqWE2SSghmSsBaFh4yS5YTvDvfdLPpC0JSg?e=92COhU"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hyperlink" Target="../../../../../../../:x:/s/ERPQuotingProject/Ec41j_SPQlpNm7mApF0UPBkBD_jM269SQ2-zpqxLtqJxqQ?e=8pihD6" TargetMode="External"/><Relationship Id="rId1" Type="http://schemas.openxmlformats.org/officeDocument/2006/relationships/hyperlink" Target="../../../../../../../:x:/s/ERPQuotingProject/EacE5Fk1gORNnR5PSPl_8rYB9MNeiL0lp5_VoGCHV0r4Dw?e=EuQZd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B4:L14"/>
  <sheetViews>
    <sheetView showGridLines="0" zoomScaleNormal="100" workbookViewId="0">
      <selection activeCell="D23" sqref="D23"/>
    </sheetView>
  </sheetViews>
  <sheetFormatPr defaultRowHeight="15" x14ac:dyDescent="0.25"/>
  <cols>
    <col min="2" max="2" width="22.28515625" style="84" bestFit="1" customWidth="1"/>
    <col min="3" max="3" width="7" bestFit="1" customWidth="1"/>
    <col min="4" max="4" width="6" bestFit="1" customWidth="1"/>
    <col min="5" max="5" width="7.7109375" bestFit="1" customWidth="1"/>
    <col min="6" max="7" width="6" bestFit="1" customWidth="1"/>
    <col min="8" max="8" width="8" bestFit="1" customWidth="1"/>
    <col min="9" max="12" width="7" bestFit="1" customWidth="1"/>
    <col min="13" max="13" width="5" bestFit="1" customWidth="1"/>
    <col min="14" max="16" width="7" bestFit="1" customWidth="1"/>
  </cols>
  <sheetData>
    <row r="4" spans="2:12" x14ac:dyDescent="0.25">
      <c r="C4" s="84"/>
      <c r="D4" s="84"/>
      <c r="E4" s="84"/>
      <c r="F4" s="84"/>
      <c r="G4" s="84"/>
      <c r="H4" s="84"/>
      <c r="I4" s="84"/>
      <c r="J4" s="84"/>
      <c r="K4" s="84"/>
      <c r="L4" s="84"/>
    </row>
    <row r="5" spans="2:12" s="86" customFormat="1" ht="11.25" customHeight="1" x14ac:dyDescent="0.2">
      <c r="B5" s="85"/>
      <c r="C5" s="85"/>
      <c r="D5" s="85"/>
      <c r="E5" s="85"/>
      <c r="F5" s="85"/>
      <c r="G5" s="85"/>
      <c r="H5" s="85"/>
      <c r="I5" s="85"/>
      <c r="J5" s="85"/>
      <c r="K5" s="85"/>
      <c r="L5" s="85"/>
    </row>
    <row r="6" spans="2:12" x14ac:dyDescent="0.25">
      <c r="C6" s="84"/>
      <c r="D6" s="84"/>
      <c r="E6" s="84"/>
      <c r="F6" s="84"/>
      <c r="G6" s="84"/>
      <c r="H6" s="84"/>
      <c r="I6" s="84"/>
      <c r="J6" s="84"/>
      <c r="K6" s="84"/>
      <c r="L6" s="84"/>
    </row>
    <row r="7" spans="2:12" s="86" customFormat="1" ht="11.25" customHeight="1" x14ac:dyDescent="0.2">
      <c r="B7" s="85"/>
      <c r="C7" s="85"/>
      <c r="D7" s="85"/>
      <c r="E7" s="85"/>
      <c r="F7" s="85"/>
      <c r="G7" s="85"/>
      <c r="H7" s="85"/>
      <c r="I7" s="85"/>
      <c r="J7" s="85"/>
      <c r="K7" s="85"/>
      <c r="L7" s="85"/>
    </row>
    <row r="8" spans="2:12" x14ac:dyDescent="0.25">
      <c r="C8" s="84"/>
      <c r="D8" s="84"/>
      <c r="E8" s="84"/>
      <c r="F8" s="84"/>
      <c r="G8" s="84"/>
      <c r="H8" s="84"/>
      <c r="I8" s="84"/>
      <c r="J8" s="84"/>
      <c r="K8" s="84"/>
      <c r="L8" s="84"/>
    </row>
    <row r="9" spans="2:12" s="86" customFormat="1" ht="11.25" customHeight="1" x14ac:dyDescent="0.2">
      <c r="B9" s="85"/>
      <c r="C9" s="85"/>
      <c r="D9" s="85"/>
      <c r="E9" s="85"/>
      <c r="F9" s="85"/>
      <c r="G9" s="85"/>
      <c r="H9" s="85"/>
      <c r="I9" s="85"/>
      <c r="J9" s="85"/>
      <c r="K9" s="85"/>
      <c r="L9" s="85"/>
    </row>
    <row r="10" spans="2:12" x14ac:dyDescent="0.25">
      <c r="C10" s="84"/>
      <c r="D10" s="84"/>
      <c r="E10" s="84"/>
      <c r="F10" s="84"/>
      <c r="G10" s="84"/>
      <c r="H10" s="84"/>
      <c r="I10" s="84"/>
      <c r="J10" s="84"/>
      <c r="K10" s="84"/>
      <c r="L10" s="84"/>
    </row>
    <row r="11" spans="2:12" s="86" customFormat="1" ht="11.25" customHeight="1" x14ac:dyDescent="0.2">
      <c r="B11" s="85"/>
      <c r="C11" s="85"/>
      <c r="D11" s="85"/>
      <c r="E11" s="85"/>
      <c r="F11" s="85"/>
      <c r="G11" s="85"/>
      <c r="H11" s="85"/>
      <c r="I11" s="85"/>
      <c r="J11" s="85"/>
      <c r="K11" s="85"/>
      <c r="L11" s="85"/>
    </row>
    <row r="12" spans="2:12" x14ac:dyDescent="0.25">
      <c r="C12" s="84"/>
      <c r="D12" s="84"/>
      <c r="E12" s="84"/>
      <c r="F12" s="84"/>
      <c r="G12" s="84"/>
      <c r="H12" s="84"/>
      <c r="I12" s="84"/>
      <c r="J12" s="84"/>
      <c r="K12" s="84"/>
      <c r="L12" s="84"/>
    </row>
    <row r="13" spans="2:12" x14ac:dyDescent="0.25">
      <c r="C13" s="84"/>
      <c r="D13" s="84"/>
      <c r="E13" s="84"/>
      <c r="F13" s="84"/>
      <c r="G13" s="84"/>
      <c r="H13" s="84"/>
      <c r="I13" s="84"/>
      <c r="J13" s="84"/>
      <c r="K13" s="84"/>
      <c r="L13" s="84"/>
    </row>
    <row r="14" spans="2:12" x14ac:dyDescent="0.25">
      <c r="C14" s="84"/>
      <c r="D14" s="84"/>
      <c r="E14" s="84"/>
      <c r="F14" s="84"/>
      <c r="G14" s="84"/>
      <c r="H14" s="84"/>
      <c r="I14" s="84"/>
      <c r="J14" s="84"/>
      <c r="K14" s="84"/>
      <c r="L14" s="8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rgb="FF7030A0"/>
  </sheetPr>
  <dimension ref="A1:B98"/>
  <sheetViews>
    <sheetView workbookViewId="0">
      <selection activeCell="J53" sqref="J53"/>
    </sheetView>
  </sheetViews>
  <sheetFormatPr defaultRowHeight="15" x14ac:dyDescent="0.25"/>
  <cols>
    <col min="1" max="1" width="33.140625" bestFit="1" customWidth="1"/>
  </cols>
  <sheetData>
    <row r="1" spans="1:2" x14ac:dyDescent="0.25">
      <c r="A1" t="s">
        <v>202</v>
      </c>
    </row>
    <row r="2" spans="1:2" hidden="1" x14ac:dyDescent="0.25">
      <c r="A2" t="s">
        <v>88</v>
      </c>
    </row>
    <row r="3" spans="1:2" x14ac:dyDescent="0.25">
      <c r="A3" t="s">
        <v>91</v>
      </c>
      <c r="B3" t="s">
        <v>203</v>
      </c>
    </row>
    <row r="4" spans="1:2" x14ac:dyDescent="0.25">
      <c r="A4" t="s">
        <v>93</v>
      </c>
      <c r="B4" t="s">
        <v>203</v>
      </c>
    </row>
    <row r="5" spans="1:2" x14ac:dyDescent="0.25">
      <c r="A5" t="s">
        <v>96</v>
      </c>
      <c r="B5" t="s">
        <v>203</v>
      </c>
    </row>
    <row r="6" spans="1:2" x14ac:dyDescent="0.25">
      <c r="A6" t="s">
        <v>98</v>
      </c>
      <c r="B6" t="s">
        <v>203</v>
      </c>
    </row>
    <row r="7" spans="1:2" hidden="1" x14ac:dyDescent="0.25">
      <c r="A7" t="s">
        <v>100</v>
      </c>
    </row>
    <row r="8" spans="1:2" x14ac:dyDescent="0.25">
      <c r="A8" t="s">
        <v>103</v>
      </c>
      <c r="B8" t="s">
        <v>203</v>
      </c>
    </row>
    <row r="9" spans="1:2" hidden="1" x14ac:dyDescent="0.25">
      <c r="A9" t="s">
        <v>105</v>
      </c>
    </row>
    <row r="10" spans="1:2" hidden="1" x14ac:dyDescent="0.25">
      <c r="A10" t="s">
        <v>107</v>
      </c>
    </row>
    <row r="11" spans="1:2" hidden="1" x14ac:dyDescent="0.25">
      <c r="A11" t="s">
        <v>109</v>
      </c>
    </row>
    <row r="12" spans="1:2" hidden="1" x14ac:dyDescent="0.25">
      <c r="A12" t="s">
        <v>111</v>
      </c>
    </row>
    <row r="13" spans="1:2" hidden="1" x14ac:dyDescent="0.25">
      <c r="A13" t="s">
        <v>112</v>
      </c>
    </row>
    <row r="14" spans="1:2" hidden="1" x14ac:dyDescent="0.25">
      <c r="A14" t="s">
        <v>113</v>
      </c>
    </row>
    <row r="15" spans="1:2" hidden="1" x14ac:dyDescent="0.25">
      <c r="A15" t="s">
        <v>115</v>
      </c>
    </row>
    <row r="16" spans="1:2" hidden="1" x14ac:dyDescent="0.25">
      <c r="A16" t="s">
        <v>117</v>
      </c>
    </row>
    <row r="17" spans="1:1" hidden="1" x14ac:dyDescent="0.25">
      <c r="A17" t="s">
        <v>119</v>
      </c>
    </row>
    <row r="18" spans="1:1" hidden="1" x14ac:dyDescent="0.25">
      <c r="A18" t="s">
        <v>121</v>
      </c>
    </row>
    <row r="19" spans="1:1" hidden="1" x14ac:dyDescent="0.25">
      <c r="A19" t="s">
        <v>122</v>
      </c>
    </row>
    <row r="20" spans="1:1" hidden="1" x14ac:dyDescent="0.25">
      <c r="A20" t="s">
        <v>125</v>
      </c>
    </row>
    <row r="21" spans="1:1" hidden="1" x14ac:dyDescent="0.25">
      <c r="A21" t="s">
        <v>126</v>
      </c>
    </row>
    <row r="22" spans="1:1" hidden="1" x14ac:dyDescent="0.25">
      <c r="A22" t="s">
        <v>128</v>
      </c>
    </row>
    <row r="23" spans="1:1" hidden="1" x14ac:dyDescent="0.25">
      <c r="A23" t="s">
        <v>129</v>
      </c>
    </row>
    <row r="24" spans="1:1" hidden="1" x14ac:dyDescent="0.25">
      <c r="A24" t="s">
        <v>130</v>
      </c>
    </row>
    <row r="25" spans="1:1" hidden="1" x14ac:dyDescent="0.25">
      <c r="A25" t="s">
        <v>131</v>
      </c>
    </row>
    <row r="26" spans="1:1" hidden="1" x14ac:dyDescent="0.25">
      <c r="A26" t="s">
        <v>133</v>
      </c>
    </row>
    <row r="27" spans="1:1" hidden="1" x14ac:dyDescent="0.25">
      <c r="A27" t="s">
        <v>135</v>
      </c>
    </row>
    <row r="28" spans="1:1" hidden="1" x14ac:dyDescent="0.25">
      <c r="A28" t="s">
        <v>137</v>
      </c>
    </row>
    <row r="29" spans="1:1" hidden="1" x14ac:dyDescent="0.25">
      <c r="A29" t="s">
        <v>138</v>
      </c>
    </row>
    <row r="30" spans="1:1" hidden="1" x14ac:dyDescent="0.25">
      <c r="A30" t="s">
        <v>140</v>
      </c>
    </row>
    <row r="31" spans="1:1" hidden="1" x14ac:dyDescent="0.25">
      <c r="A31" t="s">
        <v>141</v>
      </c>
    </row>
    <row r="32" spans="1:1" hidden="1" x14ac:dyDescent="0.25">
      <c r="A32" t="s">
        <v>143</v>
      </c>
    </row>
    <row r="33" spans="1:1" hidden="1" x14ac:dyDescent="0.25">
      <c r="A33" t="s">
        <v>144</v>
      </c>
    </row>
    <row r="34" spans="1:1" hidden="1" x14ac:dyDescent="0.25">
      <c r="A34" t="s">
        <v>146</v>
      </c>
    </row>
    <row r="35" spans="1:1" hidden="1" x14ac:dyDescent="0.25">
      <c r="A35" t="s">
        <v>147</v>
      </c>
    </row>
    <row r="36" spans="1:1" hidden="1" x14ac:dyDescent="0.25">
      <c r="A36" t="s">
        <v>148</v>
      </c>
    </row>
    <row r="37" spans="1:1" hidden="1" x14ac:dyDescent="0.25">
      <c r="A37" t="s">
        <v>149</v>
      </c>
    </row>
    <row r="38" spans="1:1" hidden="1" x14ac:dyDescent="0.25">
      <c r="A38" t="s">
        <v>151</v>
      </c>
    </row>
    <row r="39" spans="1:1" hidden="1" x14ac:dyDescent="0.25">
      <c r="A39" t="s">
        <v>153</v>
      </c>
    </row>
    <row r="40" spans="1:1" hidden="1" x14ac:dyDescent="0.25">
      <c r="A40" t="s">
        <v>154</v>
      </c>
    </row>
    <row r="41" spans="1:1" hidden="1" x14ac:dyDescent="0.25">
      <c r="A41" t="s">
        <v>155</v>
      </c>
    </row>
    <row r="42" spans="1:1" hidden="1" x14ac:dyDescent="0.25">
      <c r="A42" t="s">
        <v>156</v>
      </c>
    </row>
    <row r="43" spans="1:1" hidden="1" x14ac:dyDescent="0.25">
      <c r="A43" t="s">
        <v>157</v>
      </c>
    </row>
    <row r="44" spans="1:1" hidden="1" x14ac:dyDescent="0.25">
      <c r="A44" t="s">
        <v>158</v>
      </c>
    </row>
    <row r="45" spans="1:1" hidden="1" x14ac:dyDescent="0.25">
      <c r="A45" t="s">
        <v>159</v>
      </c>
    </row>
    <row r="46" spans="1:1" hidden="1" x14ac:dyDescent="0.25">
      <c r="A46" t="s">
        <v>160</v>
      </c>
    </row>
    <row r="47" spans="1:1" hidden="1" x14ac:dyDescent="0.25">
      <c r="A47" t="s">
        <v>161</v>
      </c>
    </row>
    <row r="48" spans="1:1" hidden="1" x14ac:dyDescent="0.25">
      <c r="A48" t="s">
        <v>162</v>
      </c>
    </row>
    <row r="49" spans="1:1" hidden="1" x14ac:dyDescent="0.25">
      <c r="A49" t="s">
        <v>163</v>
      </c>
    </row>
    <row r="50" spans="1:1" hidden="1" x14ac:dyDescent="0.25">
      <c r="A50" t="s">
        <v>164</v>
      </c>
    </row>
    <row r="51" spans="1:1" hidden="1" x14ac:dyDescent="0.25">
      <c r="A51" t="s">
        <v>165</v>
      </c>
    </row>
    <row r="52" spans="1:1" hidden="1" x14ac:dyDescent="0.25">
      <c r="A52" t="s">
        <v>166</v>
      </c>
    </row>
    <row r="53" spans="1:1" hidden="1" x14ac:dyDescent="0.25">
      <c r="A53" t="s">
        <v>167</v>
      </c>
    </row>
    <row r="54" spans="1:1" hidden="1" x14ac:dyDescent="0.25">
      <c r="A54" t="s">
        <v>168</v>
      </c>
    </row>
    <row r="55" spans="1:1" hidden="1" x14ac:dyDescent="0.25">
      <c r="A55" t="s">
        <v>169</v>
      </c>
    </row>
    <row r="56" spans="1:1" hidden="1" x14ac:dyDescent="0.25">
      <c r="A56" t="s">
        <v>171</v>
      </c>
    </row>
    <row r="57" spans="1:1" hidden="1" x14ac:dyDescent="0.25">
      <c r="A57" t="s">
        <v>173</v>
      </c>
    </row>
    <row r="58" spans="1:1" hidden="1" x14ac:dyDescent="0.25">
      <c r="A58" t="s">
        <v>176</v>
      </c>
    </row>
    <row r="59" spans="1:1" hidden="1" x14ac:dyDescent="0.25">
      <c r="A59" t="s">
        <v>178</v>
      </c>
    </row>
    <row r="60" spans="1:1" hidden="1" x14ac:dyDescent="0.25">
      <c r="A60" t="s">
        <v>179</v>
      </c>
    </row>
    <row r="61" spans="1:1" hidden="1" x14ac:dyDescent="0.25">
      <c r="A61" t="s">
        <v>180</v>
      </c>
    </row>
    <row r="62" spans="1:1" hidden="1" x14ac:dyDescent="0.25">
      <c r="A62" t="s">
        <v>181</v>
      </c>
    </row>
    <row r="63" spans="1:1" hidden="1" x14ac:dyDescent="0.25">
      <c r="A63" t="s">
        <v>182</v>
      </c>
    </row>
    <row r="64" spans="1:1" hidden="1" x14ac:dyDescent="0.25">
      <c r="A64" t="s">
        <v>184</v>
      </c>
    </row>
    <row r="65" spans="1:1" hidden="1" x14ac:dyDescent="0.25">
      <c r="A65" t="s">
        <v>185</v>
      </c>
    </row>
    <row r="66" spans="1:1" hidden="1" x14ac:dyDescent="0.25">
      <c r="A66" t="s">
        <v>186</v>
      </c>
    </row>
    <row r="67" spans="1:1" hidden="1" x14ac:dyDescent="0.25">
      <c r="A67" t="s">
        <v>188</v>
      </c>
    </row>
    <row r="68" spans="1:1" hidden="1" x14ac:dyDescent="0.25">
      <c r="A68" t="s">
        <v>190</v>
      </c>
    </row>
    <row r="69" spans="1:1" hidden="1" x14ac:dyDescent="0.25">
      <c r="A69" t="s">
        <v>191</v>
      </c>
    </row>
    <row r="70" spans="1:1" hidden="1" x14ac:dyDescent="0.25">
      <c r="A70" t="s">
        <v>193</v>
      </c>
    </row>
    <row r="71" spans="1:1" hidden="1" x14ac:dyDescent="0.25">
      <c r="A71" t="s">
        <v>32</v>
      </c>
    </row>
    <row r="72" spans="1:1" hidden="1" x14ac:dyDescent="0.25">
      <c r="A72" t="s">
        <v>33</v>
      </c>
    </row>
    <row r="73" spans="1:1" hidden="1" x14ac:dyDescent="0.25">
      <c r="A73" t="s">
        <v>34</v>
      </c>
    </row>
    <row r="74" spans="1:1" hidden="1" x14ac:dyDescent="0.25">
      <c r="A74" t="s">
        <v>35</v>
      </c>
    </row>
    <row r="75" spans="1:1" hidden="1" x14ac:dyDescent="0.25">
      <c r="A75" t="s">
        <v>36</v>
      </c>
    </row>
    <row r="76" spans="1:1" hidden="1" x14ac:dyDescent="0.25">
      <c r="A76" t="s">
        <v>37</v>
      </c>
    </row>
    <row r="77" spans="1:1" hidden="1" x14ac:dyDescent="0.25">
      <c r="A77" t="s">
        <v>38</v>
      </c>
    </row>
    <row r="78" spans="1:1" hidden="1" x14ac:dyDescent="0.25">
      <c r="A78" t="s">
        <v>39</v>
      </c>
    </row>
    <row r="79" spans="1:1" hidden="1" x14ac:dyDescent="0.25">
      <c r="A79" t="s">
        <v>40</v>
      </c>
    </row>
    <row r="80" spans="1:1" hidden="1" x14ac:dyDescent="0.25">
      <c r="A80" t="s">
        <v>41</v>
      </c>
    </row>
    <row r="81" spans="1:2" hidden="1" x14ac:dyDescent="0.25">
      <c r="A81" t="s">
        <v>42</v>
      </c>
    </row>
    <row r="82" spans="1:2" hidden="1" x14ac:dyDescent="0.25">
      <c r="A82" t="s">
        <v>43</v>
      </c>
    </row>
    <row r="83" spans="1:2" hidden="1" x14ac:dyDescent="0.25">
      <c r="A83" t="s">
        <v>44</v>
      </c>
    </row>
    <row r="84" spans="1:2" hidden="1" x14ac:dyDescent="0.25">
      <c r="A84" t="s">
        <v>45</v>
      </c>
    </row>
    <row r="85" spans="1:2" hidden="1" x14ac:dyDescent="0.25">
      <c r="A85" t="s">
        <v>46</v>
      </c>
    </row>
    <row r="86" spans="1:2" hidden="1" x14ac:dyDescent="0.25">
      <c r="A86" t="s">
        <v>47</v>
      </c>
    </row>
    <row r="87" spans="1:2" hidden="1" x14ac:dyDescent="0.25">
      <c r="A87" t="s">
        <v>48</v>
      </c>
    </row>
    <row r="88" spans="1:2" x14ac:dyDescent="0.25">
      <c r="A88" t="s">
        <v>49</v>
      </c>
      <c r="B88" t="s">
        <v>203</v>
      </c>
    </row>
    <row r="89" spans="1:2" hidden="1" x14ac:dyDescent="0.25">
      <c r="A89" t="s">
        <v>50</v>
      </c>
    </row>
    <row r="90" spans="1:2" hidden="1" x14ac:dyDescent="0.25">
      <c r="A90" t="s">
        <v>51</v>
      </c>
    </row>
    <row r="91" spans="1:2" hidden="1" x14ac:dyDescent="0.25">
      <c r="A91" t="s">
        <v>196</v>
      </c>
    </row>
    <row r="92" spans="1:2" x14ac:dyDescent="0.25">
      <c r="A92" t="s">
        <v>198</v>
      </c>
      <c r="B92" t="s">
        <v>203</v>
      </c>
    </row>
    <row r="93" spans="1:2" x14ac:dyDescent="0.25">
      <c r="A93" t="s">
        <v>199</v>
      </c>
      <c r="B93" t="s">
        <v>203</v>
      </c>
    </row>
    <row r="94" spans="1:2" x14ac:dyDescent="0.25">
      <c r="A94" t="s">
        <v>200</v>
      </c>
      <c r="B94" t="s">
        <v>203</v>
      </c>
    </row>
    <row r="95" spans="1:2" x14ac:dyDescent="0.25">
      <c r="A95" t="s">
        <v>201</v>
      </c>
      <c r="B95" t="s">
        <v>203</v>
      </c>
    </row>
    <row r="96" spans="1:2" x14ac:dyDescent="0.25">
      <c r="A96" t="s">
        <v>204</v>
      </c>
      <c r="B96" t="s">
        <v>203</v>
      </c>
    </row>
    <row r="97" spans="1:2" x14ac:dyDescent="0.25">
      <c r="A97" t="s">
        <v>205</v>
      </c>
      <c r="B97" t="s">
        <v>203</v>
      </c>
    </row>
    <row r="98" spans="1:2" x14ac:dyDescent="0.25">
      <c r="A98" t="s">
        <v>206</v>
      </c>
      <c r="B98" t="s">
        <v>203</v>
      </c>
    </row>
  </sheetData>
  <autoFilter ref="A1:B98" xr:uid="{00000000-0009-0000-0000-000007000000}">
    <filterColumn colId="1">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B2:E14"/>
  <sheetViews>
    <sheetView workbookViewId="0">
      <pane xSplit="1" ySplit="2" topLeftCell="B3" activePane="bottomRight" state="frozen"/>
      <selection activeCell="J53" sqref="J53"/>
      <selection pane="topRight" activeCell="J53" sqref="J53"/>
      <selection pane="bottomLeft" activeCell="J53" sqref="J53"/>
      <selection pane="bottomRight" activeCell="J53" sqref="J53"/>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B2:E14"/>
  <sheetViews>
    <sheetView workbookViewId="0">
      <pane xSplit="1" ySplit="2" topLeftCell="B3" activePane="bottomRight" state="frozen"/>
      <selection activeCell="E61" sqref="E61"/>
      <selection pane="topRight" activeCell="E61" sqref="E61"/>
      <selection pane="bottomLeft" activeCell="E61" sqref="E61"/>
      <selection pane="bottomRight" activeCell="E61" sqref="E61"/>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U23"/>
  <sheetViews>
    <sheetView workbookViewId="0">
      <selection activeCell="C30" sqref="C30"/>
    </sheetView>
  </sheetViews>
  <sheetFormatPr defaultRowHeight="15" x14ac:dyDescent="0.25"/>
  <cols>
    <col min="1" max="1" width="16.28515625" bestFit="1" customWidth="1"/>
    <col min="2" max="2" width="27.42578125" bestFit="1" customWidth="1"/>
    <col min="3" max="4" width="23.140625" bestFit="1" customWidth="1"/>
    <col min="5" max="5" width="29.140625" bestFit="1" customWidth="1"/>
    <col min="6" max="6" width="27.5703125" bestFit="1" customWidth="1"/>
    <col min="7" max="9" width="23.85546875" bestFit="1" customWidth="1"/>
    <col min="10" max="10" width="27.5703125" bestFit="1" customWidth="1"/>
    <col min="11" max="11" width="31.7109375" bestFit="1" customWidth="1"/>
    <col min="12" max="12" width="23.42578125" bestFit="1" customWidth="1"/>
    <col min="13" max="13" width="25.28515625" bestFit="1" customWidth="1"/>
    <col min="14" max="14" width="26" bestFit="1" customWidth="1"/>
    <col min="15" max="15" width="27.28515625" bestFit="1" customWidth="1"/>
    <col min="16" max="18" width="23.42578125" bestFit="1" customWidth="1"/>
    <col min="19" max="19" width="26.5703125" bestFit="1" customWidth="1"/>
    <col min="20" max="20" width="26.140625" bestFit="1" customWidth="1"/>
    <col min="21" max="21" width="28.5703125" bestFit="1" customWidth="1"/>
  </cols>
  <sheetData>
    <row r="1" spans="1:21" x14ac:dyDescent="0.25">
      <c r="A1" t="s">
        <v>29</v>
      </c>
      <c r="B1" t="s">
        <v>30</v>
      </c>
      <c r="C1" t="s">
        <v>30</v>
      </c>
      <c r="D1" t="s">
        <v>30</v>
      </c>
      <c r="E1" t="s">
        <v>30</v>
      </c>
      <c r="F1" t="s">
        <v>30</v>
      </c>
      <c r="G1" t="s">
        <v>30</v>
      </c>
      <c r="H1" t="s">
        <v>30</v>
      </c>
      <c r="I1" t="s">
        <v>30</v>
      </c>
      <c r="J1" s="18" t="s">
        <v>30</v>
      </c>
      <c r="K1" t="s">
        <v>30</v>
      </c>
      <c r="L1" t="s">
        <v>30</v>
      </c>
      <c r="M1" t="s">
        <v>30</v>
      </c>
      <c r="N1" t="s">
        <v>30</v>
      </c>
      <c r="O1" t="s">
        <v>30</v>
      </c>
      <c r="P1" t="s">
        <v>30</v>
      </c>
      <c r="Q1" t="s">
        <v>30</v>
      </c>
      <c r="R1" t="s">
        <v>30</v>
      </c>
      <c r="S1" t="s">
        <v>30</v>
      </c>
      <c r="T1" t="s">
        <v>30</v>
      </c>
      <c r="U1" t="s">
        <v>30</v>
      </c>
    </row>
    <row r="2" spans="1:21" x14ac:dyDescent="0.25">
      <c r="A2" t="s">
        <v>31</v>
      </c>
      <c r="B2" t="s">
        <v>32</v>
      </c>
      <c r="C2" t="s">
        <v>33</v>
      </c>
      <c r="D2" t="s">
        <v>34</v>
      </c>
      <c r="E2" t="s">
        <v>35</v>
      </c>
      <c r="F2" t="s">
        <v>36</v>
      </c>
      <c r="G2" t="s">
        <v>37</v>
      </c>
      <c r="H2" t="s">
        <v>38</v>
      </c>
      <c r="I2" t="s">
        <v>39</v>
      </c>
      <c r="J2" s="18" t="s">
        <v>40</v>
      </c>
      <c r="K2" t="s">
        <v>41</v>
      </c>
      <c r="L2" t="s">
        <v>42</v>
      </c>
      <c r="M2" t="s">
        <v>43</v>
      </c>
      <c r="N2" t="s">
        <v>44</v>
      </c>
      <c r="O2" t="s">
        <v>45</v>
      </c>
      <c r="P2" t="s">
        <v>46</v>
      </c>
      <c r="Q2" t="s">
        <v>47</v>
      </c>
      <c r="R2" t="s">
        <v>48</v>
      </c>
      <c r="S2" t="s">
        <v>49</v>
      </c>
      <c r="T2" t="s">
        <v>50</v>
      </c>
      <c r="U2" t="s">
        <v>51</v>
      </c>
    </row>
    <row r="3" spans="1:21" x14ac:dyDescent="0.25">
      <c r="A3" t="s">
        <v>52</v>
      </c>
      <c r="B3" t="s">
        <v>53</v>
      </c>
      <c r="C3" t="s">
        <v>53</v>
      </c>
      <c r="D3" t="s">
        <v>53</v>
      </c>
      <c r="E3" t="s">
        <v>53</v>
      </c>
      <c r="F3" t="s">
        <v>53</v>
      </c>
      <c r="G3" t="s">
        <v>53</v>
      </c>
      <c r="H3" t="s">
        <v>53</v>
      </c>
      <c r="I3" t="s">
        <v>53</v>
      </c>
      <c r="J3" s="18" t="s">
        <v>53</v>
      </c>
      <c r="K3" t="s">
        <v>53</v>
      </c>
      <c r="L3" t="s">
        <v>53</v>
      </c>
      <c r="M3" t="s">
        <v>53</v>
      </c>
      <c r="N3" t="s">
        <v>53</v>
      </c>
      <c r="O3" t="s">
        <v>53</v>
      </c>
      <c r="P3" t="s">
        <v>53</v>
      </c>
      <c r="Q3" t="s">
        <v>53</v>
      </c>
      <c r="R3" t="s">
        <v>53</v>
      </c>
      <c r="S3" t="s">
        <v>53</v>
      </c>
      <c r="T3" t="s">
        <v>53</v>
      </c>
      <c r="U3" t="s">
        <v>53</v>
      </c>
    </row>
    <row r="4" spans="1:21" x14ac:dyDescent="0.25">
      <c r="A4" t="s">
        <v>54</v>
      </c>
      <c r="B4" t="s">
        <v>55</v>
      </c>
      <c r="C4" t="s">
        <v>56</v>
      </c>
      <c r="D4" t="s">
        <v>56</v>
      </c>
      <c r="E4" t="s">
        <v>56</v>
      </c>
      <c r="F4" t="s">
        <v>56</v>
      </c>
      <c r="G4" t="s">
        <v>56</v>
      </c>
      <c r="H4" t="s">
        <v>56</v>
      </c>
      <c r="I4" t="s">
        <v>56</v>
      </c>
      <c r="J4" s="18" t="s">
        <v>55</v>
      </c>
      <c r="K4" t="s">
        <v>55</v>
      </c>
      <c r="L4" t="s">
        <v>56</v>
      </c>
      <c r="M4" t="s">
        <v>55</v>
      </c>
      <c r="N4" t="s">
        <v>55</v>
      </c>
      <c r="O4" t="s">
        <v>57</v>
      </c>
      <c r="P4" t="s">
        <v>56</v>
      </c>
      <c r="Q4" t="s">
        <v>56</v>
      </c>
      <c r="R4" t="s">
        <v>56</v>
      </c>
      <c r="S4" t="s">
        <v>55</v>
      </c>
      <c r="T4" t="s">
        <v>58</v>
      </c>
      <c r="U4" t="s">
        <v>55</v>
      </c>
    </row>
    <row r="5" spans="1:21" x14ac:dyDescent="0.25">
      <c r="A5" t="s">
        <v>59</v>
      </c>
      <c r="B5" t="s">
        <v>55</v>
      </c>
      <c r="C5" t="s">
        <v>56</v>
      </c>
      <c r="D5" t="s">
        <v>56</v>
      </c>
      <c r="E5" t="s">
        <v>56</v>
      </c>
      <c r="F5" t="s">
        <v>56</v>
      </c>
      <c r="G5" t="s">
        <v>56</v>
      </c>
      <c r="H5" t="s">
        <v>56</v>
      </c>
      <c r="I5" t="s">
        <v>56</v>
      </c>
      <c r="J5" s="18" t="s">
        <v>55</v>
      </c>
      <c r="K5" t="s">
        <v>55</v>
      </c>
      <c r="L5" t="s">
        <v>56</v>
      </c>
      <c r="M5" t="s">
        <v>55</v>
      </c>
      <c r="N5" t="s">
        <v>55</v>
      </c>
      <c r="O5" t="s">
        <v>57</v>
      </c>
      <c r="P5" t="s">
        <v>56</v>
      </c>
      <c r="Q5" t="s">
        <v>56</v>
      </c>
      <c r="R5" t="s">
        <v>56</v>
      </c>
      <c r="S5" t="s">
        <v>55</v>
      </c>
      <c r="T5" t="s">
        <v>60</v>
      </c>
      <c r="U5" t="s">
        <v>55</v>
      </c>
    </row>
    <row r="6" spans="1:21" x14ac:dyDescent="0.25">
      <c r="A6" t="s">
        <v>61</v>
      </c>
      <c r="B6">
        <v>100</v>
      </c>
      <c r="C6">
        <v>12</v>
      </c>
      <c r="D6">
        <v>12</v>
      </c>
      <c r="E6">
        <v>12</v>
      </c>
      <c r="F6">
        <v>12</v>
      </c>
      <c r="G6">
        <v>12</v>
      </c>
      <c r="H6">
        <v>12</v>
      </c>
      <c r="I6">
        <v>12</v>
      </c>
      <c r="J6" s="18">
        <v>100</v>
      </c>
      <c r="K6">
        <v>100</v>
      </c>
      <c r="L6">
        <v>12</v>
      </c>
      <c r="M6">
        <v>100</v>
      </c>
      <c r="N6">
        <v>100</v>
      </c>
      <c r="P6">
        <v>12</v>
      </c>
      <c r="Q6">
        <v>12</v>
      </c>
      <c r="R6">
        <v>12</v>
      </c>
      <c r="S6">
        <v>100</v>
      </c>
      <c r="U6">
        <v>100</v>
      </c>
    </row>
    <row r="7" spans="1:21" x14ac:dyDescent="0.25">
      <c r="A7" t="s">
        <v>62</v>
      </c>
      <c r="C7">
        <v>6</v>
      </c>
      <c r="D7">
        <v>6</v>
      </c>
      <c r="E7">
        <v>6</v>
      </c>
      <c r="F7">
        <v>6</v>
      </c>
      <c r="G7">
        <v>6</v>
      </c>
      <c r="H7">
        <v>6</v>
      </c>
      <c r="I7">
        <v>6</v>
      </c>
      <c r="J7" s="18"/>
      <c r="L7">
        <v>6</v>
      </c>
      <c r="P7">
        <v>6</v>
      </c>
      <c r="Q7">
        <v>6</v>
      </c>
      <c r="R7">
        <v>6</v>
      </c>
    </row>
    <row r="8" spans="1:21" x14ac:dyDescent="0.25">
      <c r="A8" t="s">
        <v>63</v>
      </c>
      <c r="B8" t="s">
        <v>64</v>
      </c>
      <c r="C8" t="s">
        <v>64</v>
      </c>
      <c r="D8" t="s">
        <v>64</v>
      </c>
      <c r="E8" t="s">
        <v>64</v>
      </c>
      <c r="F8" t="s">
        <v>64</v>
      </c>
      <c r="G8" t="s">
        <v>64</v>
      </c>
      <c r="H8" t="s">
        <v>64</v>
      </c>
      <c r="I8" t="s">
        <v>64</v>
      </c>
      <c r="J8" s="18" t="s">
        <v>64</v>
      </c>
      <c r="K8" t="s">
        <v>64</v>
      </c>
      <c r="L8" t="s">
        <v>64</v>
      </c>
      <c r="M8" t="s">
        <v>64</v>
      </c>
      <c r="N8" t="s">
        <v>64</v>
      </c>
      <c r="O8" t="s">
        <v>64</v>
      </c>
      <c r="P8" t="s">
        <v>64</v>
      </c>
      <c r="Q8" t="s">
        <v>64</v>
      </c>
      <c r="R8" t="s">
        <v>64</v>
      </c>
      <c r="S8" t="s">
        <v>64</v>
      </c>
      <c r="T8" t="s">
        <v>64</v>
      </c>
      <c r="U8" t="s">
        <v>64</v>
      </c>
    </row>
    <row r="9" spans="1:21" x14ac:dyDescent="0.25">
      <c r="A9" t="s">
        <v>65</v>
      </c>
      <c r="B9">
        <v>70</v>
      </c>
      <c r="C9">
        <v>71</v>
      </c>
      <c r="D9">
        <v>72</v>
      </c>
      <c r="E9">
        <v>73</v>
      </c>
      <c r="F9">
        <v>74</v>
      </c>
      <c r="G9">
        <v>75</v>
      </c>
      <c r="H9">
        <v>76</v>
      </c>
      <c r="I9">
        <v>77</v>
      </c>
      <c r="J9" s="18">
        <v>78</v>
      </c>
      <c r="K9">
        <v>79</v>
      </c>
      <c r="L9">
        <v>80</v>
      </c>
      <c r="M9">
        <v>81</v>
      </c>
      <c r="N9">
        <v>82</v>
      </c>
      <c r="O9">
        <v>83</v>
      </c>
      <c r="P9">
        <v>85</v>
      </c>
      <c r="Q9">
        <v>86</v>
      </c>
      <c r="R9">
        <v>87</v>
      </c>
      <c r="S9">
        <v>88</v>
      </c>
      <c r="T9">
        <v>89</v>
      </c>
      <c r="U9">
        <v>91</v>
      </c>
    </row>
    <row r="10" spans="1:21" x14ac:dyDescent="0.25">
      <c r="B10" t="s">
        <v>66</v>
      </c>
      <c r="C10" t="s">
        <v>67</v>
      </c>
      <c r="D10" t="s">
        <v>67</v>
      </c>
      <c r="E10" t="s">
        <v>67</v>
      </c>
      <c r="F10" t="s">
        <v>66</v>
      </c>
      <c r="G10" t="s">
        <v>67</v>
      </c>
      <c r="H10" t="s">
        <v>67</v>
      </c>
      <c r="I10" t="s">
        <v>67</v>
      </c>
      <c r="J10" s="18" t="s">
        <v>68</v>
      </c>
      <c r="K10" t="s">
        <v>67</v>
      </c>
      <c r="L10" t="s">
        <v>67</v>
      </c>
      <c r="M10" t="s">
        <v>69</v>
      </c>
      <c r="N10" t="s">
        <v>67</v>
      </c>
      <c r="O10" t="s">
        <v>67</v>
      </c>
      <c r="P10" t="s">
        <v>67</v>
      </c>
      <c r="Q10" t="s">
        <v>67</v>
      </c>
      <c r="R10" t="s">
        <v>67</v>
      </c>
      <c r="T10" t="s">
        <v>66</v>
      </c>
      <c r="U10" t="s">
        <v>67</v>
      </c>
    </row>
    <row r="11" spans="1:21" x14ac:dyDescent="0.25">
      <c r="B11" t="s">
        <v>70</v>
      </c>
      <c r="C11" t="s">
        <v>71</v>
      </c>
      <c r="D11" t="s">
        <v>71</v>
      </c>
      <c r="E11" t="s">
        <v>71</v>
      </c>
      <c r="F11" t="s">
        <v>70</v>
      </c>
      <c r="G11" t="s">
        <v>71</v>
      </c>
      <c r="H11" t="s">
        <v>71</v>
      </c>
      <c r="I11" t="s">
        <v>71</v>
      </c>
      <c r="J11" s="18" t="s">
        <v>72</v>
      </c>
      <c r="K11" t="s">
        <v>73</v>
      </c>
      <c r="L11" t="s">
        <v>71</v>
      </c>
      <c r="M11" t="s">
        <v>74</v>
      </c>
      <c r="N11" t="s">
        <v>71</v>
      </c>
      <c r="O11" t="s">
        <v>71</v>
      </c>
      <c r="P11" t="s">
        <v>71</v>
      </c>
      <c r="Q11" t="s">
        <v>71</v>
      </c>
      <c r="R11" t="s">
        <v>71</v>
      </c>
      <c r="T11" t="s">
        <v>70</v>
      </c>
      <c r="U11" t="s">
        <v>71</v>
      </c>
    </row>
    <row r="12" spans="1:21" x14ac:dyDescent="0.25">
      <c r="B12" t="s">
        <v>75</v>
      </c>
      <c r="C12" t="s">
        <v>76</v>
      </c>
      <c r="D12" t="s">
        <v>76</v>
      </c>
      <c r="E12" t="s">
        <v>76</v>
      </c>
      <c r="F12" t="s">
        <v>75</v>
      </c>
      <c r="G12" t="s">
        <v>76</v>
      </c>
      <c r="H12" t="s">
        <v>76</v>
      </c>
      <c r="I12" t="s">
        <v>76</v>
      </c>
      <c r="J12" s="18" t="s">
        <v>77</v>
      </c>
      <c r="K12" t="s">
        <v>78</v>
      </c>
      <c r="L12" t="s">
        <v>76</v>
      </c>
      <c r="N12" t="s">
        <v>76</v>
      </c>
      <c r="O12" t="s">
        <v>76</v>
      </c>
      <c r="P12" t="s">
        <v>76</v>
      </c>
      <c r="Q12" t="s">
        <v>76</v>
      </c>
      <c r="R12" t="s">
        <v>76</v>
      </c>
      <c r="T12" t="s">
        <v>75</v>
      </c>
      <c r="U12" t="s">
        <v>76</v>
      </c>
    </row>
    <row r="13" spans="1:21" x14ac:dyDescent="0.25">
      <c r="D13" t="s">
        <v>79</v>
      </c>
      <c r="E13" t="s">
        <v>69</v>
      </c>
      <c r="G13" t="s">
        <v>66</v>
      </c>
      <c r="H13" t="s">
        <v>66</v>
      </c>
      <c r="I13" t="s">
        <v>66</v>
      </c>
      <c r="J13" s="18" t="s">
        <v>80</v>
      </c>
      <c r="L13" t="s">
        <v>66</v>
      </c>
      <c r="O13" t="s">
        <v>66</v>
      </c>
      <c r="P13" t="s">
        <v>66</v>
      </c>
      <c r="Q13" t="s">
        <v>66</v>
      </c>
      <c r="R13" t="s">
        <v>66</v>
      </c>
    </row>
    <row r="14" spans="1:21" x14ac:dyDescent="0.25">
      <c r="E14" t="s">
        <v>74</v>
      </c>
      <c r="G14" t="s">
        <v>70</v>
      </c>
      <c r="H14" t="s">
        <v>70</v>
      </c>
      <c r="I14" t="s">
        <v>70</v>
      </c>
      <c r="J14" s="18"/>
      <c r="L14" t="s">
        <v>70</v>
      </c>
      <c r="O14" t="s">
        <v>70</v>
      </c>
      <c r="P14" t="s">
        <v>70</v>
      </c>
      <c r="Q14" t="s">
        <v>70</v>
      </c>
      <c r="R14" t="s">
        <v>70</v>
      </c>
    </row>
    <row r="15" spans="1:21" x14ac:dyDescent="0.25">
      <c r="E15" t="s">
        <v>81</v>
      </c>
      <c r="G15" t="s">
        <v>75</v>
      </c>
      <c r="H15" t="s">
        <v>75</v>
      </c>
      <c r="I15" t="s">
        <v>75</v>
      </c>
      <c r="J15" s="18"/>
      <c r="L15" t="s">
        <v>75</v>
      </c>
      <c r="O15" t="s">
        <v>75</v>
      </c>
      <c r="P15" t="s">
        <v>75</v>
      </c>
      <c r="Q15" t="s">
        <v>75</v>
      </c>
      <c r="R15" t="s">
        <v>75</v>
      </c>
    </row>
    <row r="16" spans="1:21" x14ac:dyDescent="0.25">
      <c r="E16" t="s">
        <v>81</v>
      </c>
      <c r="G16" t="s">
        <v>69</v>
      </c>
      <c r="H16" t="s">
        <v>69</v>
      </c>
      <c r="I16" t="s">
        <v>69</v>
      </c>
      <c r="J16" s="18"/>
      <c r="L16" t="s">
        <v>69</v>
      </c>
      <c r="P16" t="s">
        <v>69</v>
      </c>
      <c r="Q16" t="s">
        <v>69</v>
      </c>
      <c r="R16" t="s">
        <v>69</v>
      </c>
    </row>
    <row r="17" spans="5:18" x14ac:dyDescent="0.25">
      <c r="E17" t="s">
        <v>82</v>
      </c>
      <c r="G17" t="s">
        <v>74</v>
      </c>
      <c r="H17" t="s">
        <v>74</v>
      </c>
      <c r="I17" t="s">
        <v>74</v>
      </c>
      <c r="L17" t="s">
        <v>74</v>
      </c>
      <c r="P17" t="s">
        <v>74</v>
      </c>
      <c r="Q17" t="s">
        <v>74</v>
      </c>
      <c r="R17" t="s">
        <v>74</v>
      </c>
    </row>
    <row r="18" spans="5:18" x14ac:dyDescent="0.25">
      <c r="E18" t="s">
        <v>83</v>
      </c>
    </row>
    <row r="19" spans="5:18" x14ac:dyDescent="0.25">
      <c r="E19" t="s">
        <v>84</v>
      </c>
    </row>
    <row r="20" spans="5:18" x14ac:dyDescent="0.25">
      <c r="E20" t="s">
        <v>85</v>
      </c>
    </row>
    <row r="21" spans="5:18" x14ac:dyDescent="0.25">
      <c r="E21" t="s">
        <v>86</v>
      </c>
    </row>
    <row r="22" spans="5:18" x14ac:dyDescent="0.25">
      <c r="E22" t="s">
        <v>87</v>
      </c>
    </row>
    <row r="23" spans="5:18" x14ac:dyDescent="0.25">
      <c r="E23" t="s">
        <v>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O96"/>
  <sheetViews>
    <sheetView workbookViewId="0">
      <pane xSplit="1" ySplit="1" topLeftCell="B2" activePane="bottomRight" state="frozen"/>
      <selection activeCell="F24" sqref="F24"/>
      <selection pane="topRight" activeCell="F24" sqref="F24"/>
      <selection pane="bottomLeft" activeCell="F24" sqref="F24"/>
      <selection pane="bottomRight" activeCell="F24" sqref="F24"/>
    </sheetView>
  </sheetViews>
  <sheetFormatPr defaultRowHeight="15" x14ac:dyDescent="0.25"/>
  <cols>
    <col min="1" max="1" width="13.85546875" bestFit="1" customWidth="1"/>
    <col min="2" max="2" width="33.140625" bestFit="1" customWidth="1"/>
    <col min="3" max="3" width="10.28515625" bestFit="1" customWidth="1"/>
    <col min="4" max="4" width="33.85546875" bestFit="1" customWidth="1"/>
    <col min="5" max="5" width="18.5703125" bestFit="1" customWidth="1"/>
    <col min="6" max="6" width="9" bestFit="1" customWidth="1"/>
    <col min="7" max="7" width="18.42578125" bestFit="1" customWidth="1"/>
    <col min="8" max="8" width="12.85546875" bestFit="1" customWidth="1"/>
    <col min="9" max="9" width="12.28515625" bestFit="1" customWidth="1"/>
    <col min="10" max="10" width="12.7109375" bestFit="1" customWidth="1"/>
    <col min="11" max="11" width="14.28515625" bestFit="1" customWidth="1"/>
    <col min="12" max="12" width="13.140625" bestFit="1" customWidth="1"/>
    <col min="13" max="13" width="12.7109375" bestFit="1" customWidth="1"/>
    <col min="14" max="14" width="14.28515625" bestFit="1" customWidth="1"/>
    <col min="15" max="15" width="13.140625" bestFit="1" customWidth="1"/>
  </cols>
  <sheetData>
    <row r="1" spans="1:9" x14ac:dyDescent="0.25">
      <c r="A1" t="s">
        <v>29</v>
      </c>
      <c r="B1" t="s">
        <v>31</v>
      </c>
      <c r="C1" t="s">
        <v>52</v>
      </c>
      <c r="D1" t="s">
        <v>54</v>
      </c>
      <c r="E1" t="s">
        <v>59</v>
      </c>
      <c r="F1" t="s">
        <v>61</v>
      </c>
      <c r="G1" t="s">
        <v>62</v>
      </c>
      <c r="H1" t="s">
        <v>63</v>
      </c>
      <c r="I1" t="s">
        <v>65</v>
      </c>
    </row>
    <row r="2" spans="1:9" x14ac:dyDescent="0.25">
      <c r="A2" t="s">
        <v>30</v>
      </c>
      <c r="B2" t="s">
        <v>88</v>
      </c>
      <c r="C2" t="s">
        <v>53</v>
      </c>
      <c r="D2" t="s">
        <v>89</v>
      </c>
      <c r="E2" t="s">
        <v>55</v>
      </c>
      <c r="F2">
        <v>8</v>
      </c>
      <c r="H2" t="s">
        <v>90</v>
      </c>
      <c r="I2">
        <v>1</v>
      </c>
    </row>
    <row r="3" spans="1:9" x14ac:dyDescent="0.25">
      <c r="A3" t="s">
        <v>30</v>
      </c>
      <c r="B3" t="s">
        <v>91</v>
      </c>
      <c r="C3" t="s">
        <v>53</v>
      </c>
      <c r="D3" t="s">
        <v>92</v>
      </c>
      <c r="E3" t="s">
        <v>55</v>
      </c>
      <c r="F3">
        <v>20</v>
      </c>
      <c r="H3" t="s">
        <v>90</v>
      </c>
      <c r="I3">
        <v>2</v>
      </c>
    </row>
    <row r="4" spans="1:9" x14ac:dyDescent="0.25">
      <c r="A4" t="s">
        <v>30</v>
      </c>
      <c r="B4" t="s">
        <v>93</v>
      </c>
      <c r="C4" t="s">
        <v>53</v>
      </c>
      <c r="D4" t="s">
        <v>94</v>
      </c>
      <c r="E4" t="s">
        <v>95</v>
      </c>
      <c r="H4" t="s">
        <v>90</v>
      </c>
      <c r="I4">
        <v>3</v>
      </c>
    </row>
    <row r="5" spans="1:9" x14ac:dyDescent="0.25">
      <c r="A5" t="s">
        <v>30</v>
      </c>
      <c r="B5" t="s">
        <v>96</v>
      </c>
      <c r="C5" t="s">
        <v>53</v>
      </c>
      <c r="D5" t="s">
        <v>97</v>
      </c>
      <c r="E5" t="s">
        <v>57</v>
      </c>
      <c r="H5" t="s">
        <v>90</v>
      </c>
      <c r="I5">
        <v>4</v>
      </c>
    </row>
    <row r="6" spans="1:9" x14ac:dyDescent="0.25">
      <c r="A6" t="s">
        <v>30</v>
      </c>
      <c r="B6" t="s">
        <v>98</v>
      </c>
      <c r="C6" t="s">
        <v>53</v>
      </c>
      <c r="D6" t="s">
        <v>99</v>
      </c>
      <c r="E6" t="s">
        <v>95</v>
      </c>
      <c r="H6" t="s">
        <v>90</v>
      </c>
      <c r="I6">
        <v>5</v>
      </c>
    </row>
    <row r="7" spans="1:9" x14ac:dyDescent="0.25">
      <c r="A7" t="s">
        <v>30</v>
      </c>
      <c r="B7" t="s">
        <v>100</v>
      </c>
      <c r="C7" t="s">
        <v>53</v>
      </c>
      <c r="D7" t="s">
        <v>101</v>
      </c>
      <c r="E7" t="s">
        <v>102</v>
      </c>
      <c r="F7">
        <v>1</v>
      </c>
      <c r="H7" t="s">
        <v>64</v>
      </c>
      <c r="I7">
        <v>6</v>
      </c>
    </row>
    <row r="8" spans="1:9" x14ac:dyDescent="0.25">
      <c r="A8" t="s">
        <v>30</v>
      </c>
      <c r="B8" t="s">
        <v>103</v>
      </c>
      <c r="C8" t="s">
        <v>53</v>
      </c>
      <c r="D8" t="s">
        <v>104</v>
      </c>
      <c r="E8" t="s">
        <v>55</v>
      </c>
      <c r="F8">
        <v>30</v>
      </c>
      <c r="H8" t="s">
        <v>90</v>
      </c>
      <c r="I8">
        <v>7</v>
      </c>
    </row>
    <row r="9" spans="1:9" x14ac:dyDescent="0.25">
      <c r="A9" t="s">
        <v>30</v>
      </c>
      <c r="B9" t="s">
        <v>105</v>
      </c>
      <c r="C9" t="s">
        <v>53</v>
      </c>
      <c r="D9" t="s">
        <v>106</v>
      </c>
      <c r="E9" t="s">
        <v>56</v>
      </c>
      <c r="F9">
        <v>18</v>
      </c>
      <c r="G9">
        <v>8</v>
      </c>
      <c r="H9" t="s">
        <v>64</v>
      </c>
      <c r="I9">
        <v>8</v>
      </c>
    </row>
    <row r="10" spans="1:9" x14ac:dyDescent="0.25">
      <c r="A10" t="s">
        <v>30</v>
      </c>
      <c r="B10" t="s">
        <v>107</v>
      </c>
      <c r="C10" t="s">
        <v>53</v>
      </c>
      <c r="D10" t="s">
        <v>108</v>
      </c>
      <c r="E10" t="s">
        <v>102</v>
      </c>
      <c r="F10">
        <v>1</v>
      </c>
      <c r="H10" t="s">
        <v>64</v>
      </c>
      <c r="I10">
        <v>9</v>
      </c>
    </row>
    <row r="11" spans="1:9" x14ac:dyDescent="0.25">
      <c r="A11" t="s">
        <v>30</v>
      </c>
      <c r="B11" t="s">
        <v>109</v>
      </c>
      <c r="C11" t="s">
        <v>53</v>
      </c>
      <c r="D11" t="s">
        <v>110</v>
      </c>
      <c r="E11" t="s">
        <v>56</v>
      </c>
      <c r="F11">
        <v>20</v>
      </c>
      <c r="G11">
        <v>8</v>
      </c>
      <c r="H11" t="s">
        <v>90</v>
      </c>
      <c r="I11">
        <v>10</v>
      </c>
    </row>
    <row r="12" spans="1:9" x14ac:dyDescent="0.25">
      <c r="A12" t="s">
        <v>30</v>
      </c>
      <c r="B12" t="s">
        <v>111</v>
      </c>
      <c r="C12" t="s">
        <v>53</v>
      </c>
      <c r="D12" t="s">
        <v>106</v>
      </c>
      <c r="E12" t="s">
        <v>56</v>
      </c>
      <c r="F12">
        <v>18</v>
      </c>
      <c r="G12">
        <v>8</v>
      </c>
      <c r="H12" t="s">
        <v>64</v>
      </c>
      <c r="I12">
        <v>11</v>
      </c>
    </row>
    <row r="13" spans="1:9" x14ac:dyDescent="0.25">
      <c r="A13" t="s">
        <v>30</v>
      </c>
      <c r="B13" t="s">
        <v>112</v>
      </c>
      <c r="C13" t="s">
        <v>53</v>
      </c>
      <c r="D13" t="s">
        <v>110</v>
      </c>
      <c r="E13" t="s">
        <v>56</v>
      </c>
      <c r="F13">
        <v>20</v>
      </c>
      <c r="G13">
        <v>8</v>
      </c>
      <c r="H13" t="s">
        <v>64</v>
      </c>
      <c r="I13">
        <v>12</v>
      </c>
    </row>
    <row r="14" spans="1:9" x14ac:dyDescent="0.25">
      <c r="A14" t="s">
        <v>30</v>
      </c>
      <c r="B14" t="s">
        <v>113</v>
      </c>
      <c r="C14" t="s">
        <v>53</v>
      </c>
      <c r="D14" t="s">
        <v>114</v>
      </c>
      <c r="E14" t="s">
        <v>102</v>
      </c>
      <c r="F14">
        <v>1</v>
      </c>
      <c r="H14" t="s">
        <v>64</v>
      </c>
      <c r="I14">
        <v>13</v>
      </c>
    </row>
    <row r="15" spans="1:9" x14ac:dyDescent="0.25">
      <c r="A15" t="s">
        <v>30</v>
      </c>
      <c r="B15" t="s">
        <v>115</v>
      </c>
      <c r="C15" t="s">
        <v>53</v>
      </c>
      <c r="D15" t="s">
        <v>116</v>
      </c>
      <c r="E15" t="s">
        <v>55</v>
      </c>
      <c r="F15">
        <v>10</v>
      </c>
      <c r="H15" t="s">
        <v>64</v>
      </c>
      <c r="I15">
        <v>14</v>
      </c>
    </row>
    <row r="16" spans="1:9" x14ac:dyDescent="0.25">
      <c r="A16" t="s">
        <v>30</v>
      </c>
      <c r="B16" t="s">
        <v>117</v>
      </c>
      <c r="C16" t="s">
        <v>53</v>
      </c>
      <c r="D16" t="s">
        <v>118</v>
      </c>
      <c r="E16" t="s">
        <v>95</v>
      </c>
      <c r="H16" t="s">
        <v>64</v>
      </c>
      <c r="I16">
        <v>15</v>
      </c>
    </row>
    <row r="17" spans="1:9" x14ac:dyDescent="0.25">
      <c r="A17" t="s">
        <v>30</v>
      </c>
      <c r="B17" t="s">
        <v>119</v>
      </c>
      <c r="C17" t="s">
        <v>53</v>
      </c>
      <c r="D17" t="s">
        <v>120</v>
      </c>
      <c r="E17" t="s">
        <v>95</v>
      </c>
      <c r="H17" t="s">
        <v>64</v>
      </c>
      <c r="I17">
        <v>16</v>
      </c>
    </row>
    <row r="18" spans="1:9" x14ac:dyDescent="0.25">
      <c r="A18" t="s">
        <v>30</v>
      </c>
      <c r="B18" t="s">
        <v>121</v>
      </c>
      <c r="C18" t="s">
        <v>53</v>
      </c>
      <c r="D18" t="s">
        <v>110</v>
      </c>
      <c r="E18" t="s">
        <v>56</v>
      </c>
      <c r="F18">
        <v>20</v>
      </c>
      <c r="G18">
        <v>8</v>
      </c>
      <c r="H18" t="s">
        <v>64</v>
      </c>
      <c r="I18">
        <v>17</v>
      </c>
    </row>
    <row r="19" spans="1:9" x14ac:dyDescent="0.25">
      <c r="A19" t="s">
        <v>30</v>
      </c>
      <c r="B19" t="s">
        <v>122</v>
      </c>
      <c r="C19" t="s">
        <v>53</v>
      </c>
      <c r="D19" t="s">
        <v>123</v>
      </c>
      <c r="E19" t="s">
        <v>124</v>
      </c>
      <c r="H19" t="s">
        <v>64</v>
      </c>
      <c r="I19">
        <v>18</v>
      </c>
    </row>
    <row r="20" spans="1:9" x14ac:dyDescent="0.25">
      <c r="A20" t="s">
        <v>30</v>
      </c>
      <c r="B20" t="s">
        <v>125</v>
      </c>
      <c r="C20" t="s">
        <v>53</v>
      </c>
      <c r="D20" t="s">
        <v>123</v>
      </c>
      <c r="E20" t="s">
        <v>124</v>
      </c>
      <c r="H20" t="s">
        <v>64</v>
      </c>
      <c r="I20">
        <v>19</v>
      </c>
    </row>
    <row r="21" spans="1:9" x14ac:dyDescent="0.25">
      <c r="A21" t="s">
        <v>30</v>
      </c>
      <c r="B21" t="s">
        <v>126</v>
      </c>
      <c r="C21" t="s">
        <v>53</v>
      </c>
      <c r="D21" t="s">
        <v>127</v>
      </c>
      <c r="E21" t="s">
        <v>56</v>
      </c>
      <c r="F21">
        <v>5</v>
      </c>
      <c r="G21">
        <v>4</v>
      </c>
      <c r="H21" t="s">
        <v>64</v>
      </c>
      <c r="I21">
        <v>20</v>
      </c>
    </row>
    <row r="22" spans="1:9" x14ac:dyDescent="0.25">
      <c r="A22" t="s">
        <v>30</v>
      </c>
      <c r="B22" t="s">
        <v>128</v>
      </c>
      <c r="C22" t="s">
        <v>53</v>
      </c>
      <c r="D22" t="s">
        <v>106</v>
      </c>
      <c r="E22" t="s">
        <v>56</v>
      </c>
      <c r="F22">
        <v>18</v>
      </c>
      <c r="G22">
        <v>8</v>
      </c>
      <c r="H22" t="s">
        <v>64</v>
      </c>
      <c r="I22">
        <v>21</v>
      </c>
    </row>
    <row r="23" spans="1:9" x14ac:dyDescent="0.25">
      <c r="A23" t="s">
        <v>30</v>
      </c>
      <c r="B23" t="s">
        <v>129</v>
      </c>
      <c r="C23" t="s">
        <v>53</v>
      </c>
      <c r="D23" t="s">
        <v>110</v>
      </c>
      <c r="E23" t="s">
        <v>56</v>
      </c>
      <c r="F23">
        <v>20</v>
      </c>
      <c r="G23">
        <v>8</v>
      </c>
      <c r="H23" t="s">
        <v>64</v>
      </c>
      <c r="I23">
        <v>22</v>
      </c>
    </row>
    <row r="24" spans="1:9" x14ac:dyDescent="0.25">
      <c r="A24" t="s">
        <v>30</v>
      </c>
      <c r="B24" t="s">
        <v>130</v>
      </c>
      <c r="C24" t="s">
        <v>53</v>
      </c>
      <c r="D24" t="s">
        <v>110</v>
      </c>
      <c r="E24" t="s">
        <v>56</v>
      </c>
      <c r="F24">
        <v>20</v>
      </c>
      <c r="G24">
        <v>8</v>
      </c>
      <c r="H24" t="s">
        <v>64</v>
      </c>
      <c r="I24">
        <v>23</v>
      </c>
    </row>
    <row r="25" spans="1:9" x14ac:dyDescent="0.25">
      <c r="A25" t="s">
        <v>30</v>
      </c>
      <c r="B25" t="s">
        <v>131</v>
      </c>
      <c r="C25" t="s">
        <v>53</v>
      </c>
      <c r="D25" t="s">
        <v>132</v>
      </c>
      <c r="E25" t="s">
        <v>55</v>
      </c>
      <c r="F25">
        <v>8</v>
      </c>
      <c r="H25" t="s">
        <v>64</v>
      </c>
      <c r="I25">
        <v>24</v>
      </c>
    </row>
    <row r="26" spans="1:9" x14ac:dyDescent="0.25">
      <c r="A26" t="s">
        <v>30</v>
      </c>
      <c r="B26" t="s">
        <v>133</v>
      </c>
      <c r="C26" t="s">
        <v>53</v>
      </c>
      <c r="D26" t="s">
        <v>134</v>
      </c>
      <c r="E26" t="s">
        <v>56</v>
      </c>
      <c r="F26">
        <v>4</v>
      </c>
      <c r="G26">
        <v>3</v>
      </c>
      <c r="H26" t="s">
        <v>64</v>
      </c>
      <c r="I26">
        <v>25</v>
      </c>
    </row>
    <row r="27" spans="1:9" x14ac:dyDescent="0.25">
      <c r="A27" t="s">
        <v>30</v>
      </c>
      <c r="B27" t="s">
        <v>135</v>
      </c>
      <c r="C27" t="s">
        <v>53</v>
      </c>
      <c r="D27" t="s">
        <v>136</v>
      </c>
      <c r="E27" t="s">
        <v>55</v>
      </c>
      <c r="F27">
        <v>8</v>
      </c>
      <c r="H27" t="s">
        <v>64</v>
      </c>
      <c r="I27">
        <v>26</v>
      </c>
    </row>
    <row r="28" spans="1:9" x14ac:dyDescent="0.25">
      <c r="A28" t="s">
        <v>30</v>
      </c>
      <c r="B28" t="s">
        <v>137</v>
      </c>
      <c r="C28" t="s">
        <v>53</v>
      </c>
      <c r="D28" t="s">
        <v>110</v>
      </c>
      <c r="E28" t="s">
        <v>56</v>
      </c>
      <c r="F28">
        <v>20</v>
      </c>
      <c r="G28">
        <v>8</v>
      </c>
      <c r="H28" t="s">
        <v>64</v>
      </c>
      <c r="I28">
        <v>27</v>
      </c>
    </row>
    <row r="29" spans="1:9" x14ac:dyDescent="0.25">
      <c r="A29" t="s">
        <v>30</v>
      </c>
      <c r="B29" t="s">
        <v>138</v>
      </c>
      <c r="C29" t="s">
        <v>53</v>
      </c>
      <c r="D29" t="s">
        <v>139</v>
      </c>
      <c r="E29" t="s">
        <v>55</v>
      </c>
      <c r="F29">
        <v>40</v>
      </c>
      <c r="H29" t="s">
        <v>64</v>
      </c>
      <c r="I29">
        <v>28</v>
      </c>
    </row>
    <row r="30" spans="1:9" x14ac:dyDescent="0.25">
      <c r="A30" t="s">
        <v>30</v>
      </c>
      <c r="B30" t="s">
        <v>140</v>
      </c>
      <c r="C30" t="s">
        <v>53</v>
      </c>
      <c r="D30" t="s">
        <v>123</v>
      </c>
      <c r="E30" t="s">
        <v>124</v>
      </c>
      <c r="H30" t="s">
        <v>64</v>
      </c>
      <c r="I30">
        <v>29</v>
      </c>
    </row>
    <row r="31" spans="1:9" x14ac:dyDescent="0.25">
      <c r="A31" t="s">
        <v>30</v>
      </c>
      <c r="B31" t="s">
        <v>141</v>
      </c>
      <c r="C31" t="s">
        <v>53</v>
      </c>
      <c r="D31" t="s">
        <v>142</v>
      </c>
      <c r="E31" t="s">
        <v>95</v>
      </c>
      <c r="H31" t="s">
        <v>64</v>
      </c>
      <c r="I31">
        <v>30</v>
      </c>
    </row>
    <row r="32" spans="1:9" x14ac:dyDescent="0.25">
      <c r="A32" t="s">
        <v>30</v>
      </c>
      <c r="B32" t="s">
        <v>143</v>
      </c>
      <c r="C32" t="s">
        <v>53</v>
      </c>
      <c r="D32" t="s">
        <v>106</v>
      </c>
      <c r="E32" t="s">
        <v>56</v>
      </c>
      <c r="F32">
        <v>18</v>
      </c>
      <c r="G32">
        <v>8</v>
      </c>
      <c r="H32" t="s">
        <v>64</v>
      </c>
      <c r="I32">
        <v>31</v>
      </c>
    </row>
    <row r="33" spans="1:9" x14ac:dyDescent="0.25">
      <c r="A33" t="s">
        <v>30</v>
      </c>
      <c r="B33" t="s">
        <v>144</v>
      </c>
      <c r="C33" t="s">
        <v>53</v>
      </c>
      <c r="D33" t="s">
        <v>145</v>
      </c>
      <c r="E33" t="s">
        <v>55</v>
      </c>
      <c r="F33">
        <v>3</v>
      </c>
      <c r="H33" t="s">
        <v>64</v>
      </c>
      <c r="I33">
        <v>32</v>
      </c>
    </row>
    <row r="34" spans="1:9" x14ac:dyDescent="0.25">
      <c r="A34" t="s">
        <v>30</v>
      </c>
      <c r="B34" t="s">
        <v>146</v>
      </c>
      <c r="C34" t="s">
        <v>53</v>
      </c>
      <c r="D34" t="s">
        <v>110</v>
      </c>
      <c r="E34" t="s">
        <v>56</v>
      </c>
      <c r="F34">
        <v>20</v>
      </c>
      <c r="G34">
        <v>8</v>
      </c>
      <c r="H34" t="s">
        <v>64</v>
      </c>
      <c r="I34">
        <v>33</v>
      </c>
    </row>
    <row r="35" spans="1:9" x14ac:dyDescent="0.25">
      <c r="A35" t="s">
        <v>30</v>
      </c>
      <c r="B35" t="s">
        <v>147</v>
      </c>
      <c r="C35" t="s">
        <v>53</v>
      </c>
      <c r="D35" t="s">
        <v>110</v>
      </c>
      <c r="E35" t="s">
        <v>56</v>
      </c>
      <c r="F35">
        <v>20</v>
      </c>
      <c r="G35">
        <v>8</v>
      </c>
      <c r="H35" t="s">
        <v>64</v>
      </c>
      <c r="I35">
        <v>34</v>
      </c>
    </row>
    <row r="36" spans="1:9" x14ac:dyDescent="0.25">
      <c r="A36" t="s">
        <v>30</v>
      </c>
      <c r="B36" t="s">
        <v>148</v>
      </c>
      <c r="C36" t="s">
        <v>53</v>
      </c>
      <c r="D36" t="s">
        <v>58</v>
      </c>
      <c r="E36" t="s">
        <v>60</v>
      </c>
      <c r="H36" t="s">
        <v>64</v>
      </c>
      <c r="I36">
        <v>35</v>
      </c>
    </row>
    <row r="37" spans="1:9" x14ac:dyDescent="0.25">
      <c r="A37" t="s">
        <v>30</v>
      </c>
      <c r="B37" t="s">
        <v>149</v>
      </c>
      <c r="C37" t="s">
        <v>53</v>
      </c>
      <c r="D37" t="s">
        <v>150</v>
      </c>
      <c r="E37" t="s">
        <v>55</v>
      </c>
      <c r="F37">
        <v>15</v>
      </c>
      <c r="H37" t="s">
        <v>64</v>
      </c>
      <c r="I37">
        <v>36</v>
      </c>
    </row>
    <row r="38" spans="1:9" x14ac:dyDescent="0.25">
      <c r="A38" t="s">
        <v>30</v>
      </c>
      <c r="B38" t="s">
        <v>151</v>
      </c>
      <c r="C38" t="s">
        <v>53</v>
      </c>
      <c r="D38" t="s">
        <v>152</v>
      </c>
      <c r="E38" t="s">
        <v>56</v>
      </c>
      <c r="F38">
        <v>9</v>
      </c>
      <c r="G38">
        <v>3</v>
      </c>
      <c r="H38" t="s">
        <v>64</v>
      </c>
      <c r="I38">
        <v>37</v>
      </c>
    </row>
    <row r="39" spans="1:9" x14ac:dyDescent="0.25">
      <c r="A39" t="s">
        <v>30</v>
      </c>
      <c r="B39" t="s">
        <v>153</v>
      </c>
      <c r="C39" t="s">
        <v>53</v>
      </c>
      <c r="D39" t="s">
        <v>152</v>
      </c>
      <c r="E39" t="s">
        <v>56</v>
      </c>
      <c r="F39">
        <v>9</v>
      </c>
      <c r="G39">
        <v>3</v>
      </c>
      <c r="H39" t="s">
        <v>64</v>
      </c>
      <c r="I39">
        <v>38</v>
      </c>
    </row>
    <row r="40" spans="1:9" x14ac:dyDescent="0.25">
      <c r="A40" t="s">
        <v>30</v>
      </c>
      <c r="B40" t="s">
        <v>154</v>
      </c>
      <c r="C40" t="s">
        <v>53</v>
      </c>
      <c r="D40" t="s">
        <v>110</v>
      </c>
      <c r="E40" t="s">
        <v>56</v>
      </c>
      <c r="F40">
        <v>20</v>
      </c>
      <c r="G40">
        <v>8</v>
      </c>
      <c r="H40" t="s">
        <v>90</v>
      </c>
      <c r="I40">
        <v>39</v>
      </c>
    </row>
    <row r="41" spans="1:9" x14ac:dyDescent="0.25">
      <c r="A41" t="s">
        <v>30</v>
      </c>
      <c r="B41" t="s">
        <v>155</v>
      </c>
      <c r="C41" t="s">
        <v>53</v>
      </c>
      <c r="D41" t="s">
        <v>110</v>
      </c>
      <c r="E41" t="s">
        <v>56</v>
      </c>
      <c r="F41">
        <v>20</v>
      </c>
      <c r="G41">
        <v>8</v>
      </c>
      <c r="H41" t="s">
        <v>90</v>
      </c>
      <c r="I41">
        <v>40</v>
      </c>
    </row>
    <row r="42" spans="1:9" x14ac:dyDescent="0.25">
      <c r="A42" t="s">
        <v>30</v>
      </c>
      <c r="B42" t="s">
        <v>156</v>
      </c>
      <c r="C42" t="s">
        <v>53</v>
      </c>
      <c r="D42" t="s">
        <v>110</v>
      </c>
      <c r="E42" t="s">
        <v>56</v>
      </c>
      <c r="F42">
        <v>20</v>
      </c>
      <c r="G42">
        <v>8</v>
      </c>
      <c r="H42" t="s">
        <v>90</v>
      </c>
      <c r="I42">
        <v>41</v>
      </c>
    </row>
    <row r="43" spans="1:9" x14ac:dyDescent="0.25">
      <c r="A43" t="s">
        <v>30</v>
      </c>
      <c r="B43" t="s">
        <v>157</v>
      </c>
      <c r="C43" t="s">
        <v>53</v>
      </c>
      <c r="D43" t="s">
        <v>110</v>
      </c>
      <c r="E43" t="s">
        <v>56</v>
      </c>
      <c r="F43">
        <v>20</v>
      </c>
      <c r="G43">
        <v>8</v>
      </c>
      <c r="H43" t="s">
        <v>90</v>
      </c>
      <c r="I43">
        <v>42</v>
      </c>
    </row>
    <row r="44" spans="1:9" x14ac:dyDescent="0.25">
      <c r="A44" t="s">
        <v>30</v>
      </c>
      <c r="B44" t="s">
        <v>158</v>
      </c>
      <c r="C44" t="s">
        <v>53</v>
      </c>
      <c r="D44" t="s">
        <v>110</v>
      </c>
      <c r="E44" t="s">
        <v>56</v>
      </c>
      <c r="F44">
        <v>20</v>
      </c>
      <c r="G44">
        <v>8</v>
      </c>
      <c r="H44" t="s">
        <v>90</v>
      </c>
      <c r="I44">
        <v>43</v>
      </c>
    </row>
    <row r="45" spans="1:9" x14ac:dyDescent="0.25">
      <c r="A45" t="s">
        <v>30</v>
      </c>
      <c r="B45" t="s">
        <v>159</v>
      </c>
      <c r="C45" t="s">
        <v>53</v>
      </c>
      <c r="D45" t="s">
        <v>110</v>
      </c>
      <c r="E45" t="s">
        <v>56</v>
      </c>
      <c r="F45">
        <v>20</v>
      </c>
      <c r="G45">
        <v>8</v>
      </c>
      <c r="H45" t="s">
        <v>64</v>
      </c>
      <c r="I45">
        <v>44</v>
      </c>
    </row>
    <row r="46" spans="1:9" x14ac:dyDescent="0.25">
      <c r="A46" t="s">
        <v>30</v>
      </c>
      <c r="B46" t="s">
        <v>160</v>
      </c>
      <c r="C46" t="s">
        <v>53</v>
      </c>
      <c r="D46" t="s">
        <v>110</v>
      </c>
      <c r="E46" t="s">
        <v>56</v>
      </c>
      <c r="F46">
        <v>20</v>
      </c>
      <c r="G46">
        <v>8</v>
      </c>
      <c r="H46" t="s">
        <v>64</v>
      </c>
      <c r="I46">
        <v>45</v>
      </c>
    </row>
    <row r="47" spans="1:9" x14ac:dyDescent="0.25">
      <c r="A47" t="s">
        <v>30</v>
      </c>
      <c r="B47" t="s">
        <v>161</v>
      </c>
      <c r="C47" t="s">
        <v>53</v>
      </c>
      <c r="D47" t="s">
        <v>110</v>
      </c>
      <c r="E47" t="s">
        <v>56</v>
      </c>
      <c r="F47">
        <v>20</v>
      </c>
      <c r="G47">
        <v>8</v>
      </c>
      <c r="H47" t="s">
        <v>64</v>
      </c>
      <c r="I47">
        <v>46</v>
      </c>
    </row>
    <row r="48" spans="1:9" x14ac:dyDescent="0.25">
      <c r="A48" t="s">
        <v>30</v>
      </c>
      <c r="B48" t="s">
        <v>162</v>
      </c>
      <c r="C48" t="s">
        <v>53</v>
      </c>
      <c r="D48" t="s">
        <v>110</v>
      </c>
      <c r="E48" t="s">
        <v>56</v>
      </c>
      <c r="F48">
        <v>20</v>
      </c>
      <c r="G48">
        <v>8</v>
      </c>
      <c r="H48" t="s">
        <v>64</v>
      </c>
      <c r="I48">
        <v>47</v>
      </c>
    </row>
    <row r="49" spans="1:9" x14ac:dyDescent="0.25">
      <c r="A49" t="s">
        <v>30</v>
      </c>
      <c r="B49" t="s">
        <v>163</v>
      </c>
      <c r="C49" t="s">
        <v>53</v>
      </c>
      <c r="D49" t="s">
        <v>110</v>
      </c>
      <c r="E49" t="s">
        <v>56</v>
      </c>
      <c r="F49">
        <v>20</v>
      </c>
      <c r="G49">
        <v>8</v>
      </c>
      <c r="H49" t="s">
        <v>64</v>
      </c>
      <c r="I49">
        <v>48</v>
      </c>
    </row>
    <row r="50" spans="1:9" x14ac:dyDescent="0.25">
      <c r="A50" t="s">
        <v>30</v>
      </c>
      <c r="B50" t="s">
        <v>164</v>
      </c>
      <c r="C50" t="s">
        <v>53</v>
      </c>
      <c r="D50" t="s">
        <v>110</v>
      </c>
      <c r="E50" t="s">
        <v>56</v>
      </c>
      <c r="F50">
        <v>20</v>
      </c>
      <c r="G50">
        <v>8</v>
      </c>
      <c r="H50" t="s">
        <v>64</v>
      </c>
      <c r="I50">
        <v>49</v>
      </c>
    </row>
    <row r="51" spans="1:9" x14ac:dyDescent="0.25">
      <c r="A51" t="s">
        <v>30</v>
      </c>
      <c r="B51" t="s">
        <v>165</v>
      </c>
      <c r="C51" t="s">
        <v>53</v>
      </c>
      <c r="D51" t="s">
        <v>110</v>
      </c>
      <c r="E51" t="s">
        <v>56</v>
      </c>
      <c r="F51">
        <v>20</v>
      </c>
      <c r="G51">
        <v>8</v>
      </c>
      <c r="H51" t="s">
        <v>64</v>
      </c>
      <c r="I51">
        <v>50</v>
      </c>
    </row>
    <row r="52" spans="1:9" x14ac:dyDescent="0.25">
      <c r="A52" t="s">
        <v>30</v>
      </c>
      <c r="B52" t="s">
        <v>166</v>
      </c>
      <c r="C52" t="s">
        <v>53</v>
      </c>
      <c r="D52" t="s">
        <v>110</v>
      </c>
      <c r="E52" t="s">
        <v>56</v>
      </c>
      <c r="F52">
        <v>20</v>
      </c>
      <c r="G52">
        <v>8</v>
      </c>
      <c r="H52" t="s">
        <v>64</v>
      </c>
      <c r="I52">
        <v>51</v>
      </c>
    </row>
    <row r="53" spans="1:9" x14ac:dyDescent="0.25">
      <c r="A53" t="s">
        <v>30</v>
      </c>
      <c r="B53" t="s">
        <v>167</v>
      </c>
      <c r="C53" t="s">
        <v>53</v>
      </c>
      <c r="D53" t="s">
        <v>110</v>
      </c>
      <c r="E53" t="s">
        <v>56</v>
      </c>
      <c r="F53">
        <v>20</v>
      </c>
      <c r="G53">
        <v>8</v>
      </c>
      <c r="H53" t="s">
        <v>64</v>
      </c>
      <c r="I53">
        <v>52</v>
      </c>
    </row>
    <row r="54" spans="1:9" x14ac:dyDescent="0.25">
      <c r="A54" t="s">
        <v>30</v>
      </c>
      <c r="B54" t="s">
        <v>168</v>
      </c>
      <c r="C54" t="s">
        <v>53</v>
      </c>
      <c r="D54" t="s">
        <v>110</v>
      </c>
      <c r="E54" t="s">
        <v>56</v>
      </c>
      <c r="F54">
        <v>20</v>
      </c>
      <c r="G54">
        <v>8</v>
      </c>
      <c r="H54" t="s">
        <v>64</v>
      </c>
      <c r="I54">
        <v>53</v>
      </c>
    </row>
    <row r="55" spans="1:9" x14ac:dyDescent="0.25">
      <c r="A55" t="s">
        <v>30</v>
      </c>
      <c r="B55" t="s">
        <v>169</v>
      </c>
      <c r="C55" t="s">
        <v>53</v>
      </c>
      <c r="D55" t="s">
        <v>170</v>
      </c>
      <c r="E55" t="s">
        <v>60</v>
      </c>
      <c r="H55" t="s">
        <v>90</v>
      </c>
      <c r="I55">
        <v>54</v>
      </c>
    </row>
    <row r="56" spans="1:9" x14ac:dyDescent="0.25">
      <c r="A56" t="s">
        <v>30</v>
      </c>
      <c r="B56" t="s">
        <v>171</v>
      </c>
      <c r="C56" t="s">
        <v>53</v>
      </c>
      <c r="D56" t="s">
        <v>172</v>
      </c>
      <c r="E56" t="s">
        <v>124</v>
      </c>
      <c r="H56" t="s">
        <v>90</v>
      </c>
      <c r="I56">
        <v>55</v>
      </c>
    </row>
    <row r="57" spans="1:9" x14ac:dyDescent="0.25">
      <c r="A57" t="s">
        <v>30</v>
      </c>
      <c r="B57" t="s">
        <v>173</v>
      </c>
      <c r="C57" t="s">
        <v>53</v>
      </c>
      <c r="D57" t="s">
        <v>174</v>
      </c>
      <c r="E57" t="s">
        <v>175</v>
      </c>
      <c r="H57" t="s">
        <v>90</v>
      </c>
      <c r="I57">
        <v>56</v>
      </c>
    </row>
    <row r="58" spans="1:9" x14ac:dyDescent="0.25">
      <c r="A58" t="s">
        <v>30</v>
      </c>
      <c r="B58" t="s">
        <v>176</v>
      </c>
      <c r="C58" t="s">
        <v>53</v>
      </c>
      <c r="D58" t="s">
        <v>177</v>
      </c>
      <c r="E58" t="s">
        <v>55</v>
      </c>
      <c r="F58">
        <v>128</v>
      </c>
      <c r="H58" t="s">
        <v>90</v>
      </c>
      <c r="I58">
        <v>57</v>
      </c>
    </row>
    <row r="59" spans="1:9" x14ac:dyDescent="0.25">
      <c r="A59" t="s">
        <v>30</v>
      </c>
      <c r="B59" t="s">
        <v>178</v>
      </c>
      <c r="C59" t="s">
        <v>53</v>
      </c>
      <c r="D59" t="s">
        <v>177</v>
      </c>
      <c r="E59" t="s">
        <v>55</v>
      </c>
      <c r="F59">
        <v>128</v>
      </c>
      <c r="H59" t="s">
        <v>90</v>
      </c>
      <c r="I59">
        <v>58</v>
      </c>
    </row>
    <row r="60" spans="1:9" x14ac:dyDescent="0.25">
      <c r="A60" t="s">
        <v>30</v>
      </c>
      <c r="B60" t="s">
        <v>179</v>
      </c>
      <c r="C60" t="s">
        <v>53</v>
      </c>
      <c r="D60" t="s">
        <v>172</v>
      </c>
      <c r="E60" t="s">
        <v>124</v>
      </c>
      <c r="H60" t="s">
        <v>90</v>
      </c>
      <c r="I60">
        <v>59</v>
      </c>
    </row>
    <row r="61" spans="1:9" x14ac:dyDescent="0.25">
      <c r="A61" t="s">
        <v>30</v>
      </c>
      <c r="B61" t="s">
        <v>180</v>
      </c>
      <c r="C61" t="s">
        <v>53</v>
      </c>
      <c r="D61" t="s">
        <v>170</v>
      </c>
      <c r="E61" t="s">
        <v>60</v>
      </c>
      <c r="H61" t="s">
        <v>90</v>
      </c>
      <c r="I61">
        <v>60</v>
      </c>
    </row>
    <row r="62" spans="1:9" x14ac:dyDescent="0.25">
      <c r="A62" t="s">
        <v>30</v>
      </c>
      <c r="B62" t="s">
        <v>181</v>
      </c>
      <c r="C62" t="s">
        <v>53</v>
      </c>
      <c r="D62" t="s">
        <v>99</v>
      </c>
      <c r="E62" t="s">
        <v>95</v>
      </c>
      <c r="H62" t="s">
        <v>90</v>
      </c>
      <c r="I62">
        <v>61</v>
      </c>
    </row>
    <row r="63" spans="1:9" x14ac:dyDescent="0.25">
      <c r="A63" t="s">
        <v>30</v>
      </c>
      <c r="B63" t="s">
        <v>182</v>
      </c>
      <c r="C63" t="s">
        <v>53</v>
      </c>
      <c r="D63" t="s">
        <v>183</v>
      </c>
      <c r="E63" t="s">
        <v>95</v>
      </c>
      <c r="H63" t="s">
        <v>90</v>
      </c>
      <c r="I63">
        <v>62</v>
      </c>
    </row>
    <row r="64" spans="1:9" x14ac:dyDescent="0.25">
      <c r="A64" t="s">
        <v>30</v>
      </c>
      <c r="B64" t="s">
        <v>184</v>
      </c>
      <c r="C64" t="s">
        <v>53</v>
      </c>
      <c r="D64" t="s">
        <v>58</v>
      </c>
      <c r="E64" t="s">
        <v>60</v>
      </c>
      <c r="H64" t="s">
        <v>64</v>
      </c>
      <c r="I64">
        <v>63</v>
      </c>
    </row>
    <row r="65" spans="1:15" x14ac:dyDescent="0.25">
      <c r="A65" t="s">
        <v>30</v>
      </c>
      <c r="B65" t="s">
        <v>185</v>
      </c>
      <c r="C65" t="s">
        <v>53</v>
      </c>
      <c r="D65" t="s">
        <v>99</v>
      </c>
      <c r="E65" t="s">
        <v>95</v>
      </c>
      <c r="H65" t="s">
        <v>64</v>
      </c>
      <c r="I65">
        <v>64</v>
      </c>
    </row>
    <row r="66" spans="1:15" x14ac:dyDescent="0.25">
      <c r="A66" t="s">
        <v>30</v>
      </c>
      <c r="B66" t="s">
        <v>186</v>
      </c>
      <c r="C66" t="s">
        <v>53</v>
      </c>
      <c r="D66" t="s">
        <v>187</v>
      </c>
      <c r="E66" t="s">
        <v>55</v>
      </c>
      <c r="F66">
        <v>7</v>
      </c>
      <c r="H66" t="s">
        <v>64</v>
      </c>
      <c r="I66">
        <v>65</v>
      </c>
    </row>
    <row r="67" spans="1:15" x14ac:dyDescent="0.25">
      <c r="A67" t="s">
        <v>30</v>
      </c>
      <c r="B67" t="s">
        <v>188</v>
      </c>
      <c r="C67" t="s">
        <v>53</v>
      </c>
      <c r="D67" t="s">
        <v>189</v>
      </c>
      <c r="E67" t="s">
        <v>55</v>
      </c>
      <c r="F67">
        <v>30</v>
      </c>
      <c r="H67" t="s">
        <v>64</v>
      </c>
      <c r="I67">
        <v>66</v>
      </c>
    </row>
    <row r="68" spans="1:15" x14ac:dyDescent="0.25">
      <c r="A68" t="s">
        <v>30</v>
      </c>
      <c r="B68" t="s">
        <v>190</v>
      </c>
      <c r="C68" t="s">
        <v>53</v>
      </c>
      <c r="D68" t="s">
        <v>58</v>
      </c>
      <c r="E68" t="s">
        <v>60</v>
      </c>
      <c r="H68" t="s">
        <v>90</v>
      </c>
      <c r="I68">
        <v>67</v>
      </c>
    </row>
    <row r="69" spans="1:15" x14ac:dyDescent="0.25">
      <c r="A69" t="s">
        <v>30</v>
      </c>
      <c r="B69" t="s">
        <v>191</v>
      </c>
      <c r="C69" t="s">
        <v>53</v>
      </c>
      <c r="D69" t="s">
        <v>192</v>
      </c>
      <c r="E69" t="s">
        <v>56</v>
      </c>
      <c r="F69">
        <v>6</v>
      </c>
      <c r="G69">
        <v>3</v>
      </c>
      <c r="H69" t="s">
        <v>64</v>
      </c>
      <c r="I69">
        <v>68</v>
      </c>
    </row>
    <row r="70" spans="1:15" x14ac:dyDescent="0.25">
      <c r="A70" t="s">
        <v>30</v>
      </c>
      <c r="B70" t="s">
        <v>193</v>
      </c>
      <c r="C70" t="s">
        <v>53</v>
      </c>
      <c r="D70" t="s">
        <v>194</v>
      </c>
      <c r="E70" t="s">
        <v>55</v>
      </c>
      <c r="F70">
        <v>8</v>
      </c>
      <c r="H70" t="s">
        <v>64</v>
      </c>
      <c r="I70">
        <v>69</v>
      </c>
    </row>
    <row r="71" spans="1:15" s="21" customFormat="1" x14ac:dyDescent="0.25">
      <c r="A71" s="21" t="s">
        <v>30</v>
      </c>
      <c r="B71" s="21" t="s">
        <v>32</v>
      </c>
      <c r="C71" s="21" t="s">
        <v>53</v>
      </c>
      <c r="D71" s="21" t="s">
        <v>55</v>
      </c>
      <c r="E71" s="21" t="s">
        <v>55</v>
      </c>
      <c r="F71" s="21">
        <v>100</v>
      </c>
      <c r="H71" s="21" t="s">
        <v>64</v>
      </c>
      <c r="I71" s="21">
        <v>70</v>
      </c>
      <c r="J71" s="21" t="s">
        <v>66</v>
      </c>
      <c r="K71" s="21" t="s">
        <v>70</v>
      </c>
      <c r="L71" s="21" t="s">
        <v>75</v>
      </c>
    </row>
    <row r="72" spans="1:15" s="21" customFormat="1" x14ac:dyDescent="0.25">
      <c r="A72" s="21" t="s">
        <v>30</v>
      </c>
      <c r="B72" s="21" t="s">
        <v>33</v>
      </c>
      <c r="C72" s="21" t="s">
        <v>53</v>
      </c>
      <c r="D72" s="21" t="s">
        <v>56</v>
      </c>
      <c r="E72" s="21" t="s">
        <v>56</v>
      </c>
      <c r="F72" s="21">
        <v>12</v>
      </c>
      <c r="G72" s="21">
        <v>6</v>
      </c>
      <c r="H72" s="21" t="s">
        <v>64</v>
      </c>
      <c r="I72" s="21">
        <v>71</v>
      </c>
      <c r="J72" s="21" t="s">
        <v>67</v>
      </c>
      <c r="K72" s="21" t="s">
        <v>71</v>
      </c>
      <c r="L72" s="21" t="s">
        <v>76</v>
      </c>
    </row>
    <row r="73" spans="1:15" s="21" customFormat="1" x14ac:dyDescent="0.25">
      <c r="A73" s="21" t="s">
        <v>30</v>
      </c>
      <c r="B73" s="21" t="s">
        <v>34</v>
      </c>
      <c r="C73" s="21" t="s">
        <v>53</v>
      </c>
      <c r="D73" s="21" t="s">
        <v>56</v>
      </c>
      <c r="E73" s="21" t="s">
        <v>56</v>
      </c>
      <c r="F73" s="21">
        <v>12</v>
      </c>
      <c r="G73" s="21">
        <v>6</v>
      </c>
      <c r="H73" s="21" t="s">
        <v>64</v>
      </c>
      <c r="I73" s="21">
        <v>72</v>
      </c>
      <c r="J73" s="21" t="s">
        <v>67</v>
      </c>
      <c r="K73" s="21" t="s">
        <v>71</v>
      </c>
      <c r="L73" s="21" t="s">
        <v>76</v>
      </c>
    </row>
    <row r="74" spans="1:15" s="21" customFormat="1" x14ac:dyDescent="0.25">
      <c r="A74" s="21" t="s">
        <v>30</v>
      </c>
      <c r="B74" s="21" t="s">
        <v>35</v>
      </c>
      <c r="C74" s="21" t="s">
        <v>53</v>
      </c>
      <c r="D74" s="21" t="s">
        <v>56</v>
      </c>
      <c r="E74" s="21" t="s">
        <v>56</v>
      </c>
      <c r="F74" s="21">
        <v>12</v>
      </c>
      <c r="G74" s="21">
        <v>6</v>
      </c>
      <c r="H74" s="21" t="s">
        <v>64</v>
      </c>
      <c r="I74" s="21">
        <v>73</v>
      </c>
      <c r="J74" s="21" t="s">
        <v>67</v>
      </c>
      <c r="K74" s="21" t="s">
        <v>71</v>
      </c>
      <c r="L74" s="21" t="s">
        <v>76</v>
      </c>
      <c r="M74" s="21" t="s">
        <v>69</v>
      </c>
      <c r="N74" s="21" t="s">
        <v>74</v>
      </c>
    </row>
    <row r="75" spans="1:15" s="21" customFormat="1" x14ac:dyDescent="0.25">
      <c r="A75" s="21" t="s">
        <v>30</v>
      </c>
      <c r="B75" s="21" t="s">
        <v>36</v>
      </c>
      <c r="C75" s="21" t="s">
        <v>53</v>
      </c>
      <c r="D75" s="21" t="s">
        <v>56</v>
      </c>
      <c r="E75" s="21" t="s">
        <v>56</v>
      </c>
      <c r="F75" s="21">
        <v>12</v>
      </c>
      <c r="G75" s="21">
        <v>6</v>
      </c>
      <c r="H75" s="21" t="s">
        <v>64</v>
      </c>
      <c r="I75" s="21">
        <v>74</v>
      </c>
      <c r="J75" s="21" t="s">
        <v>66</v>
      </c>
      <c r="K75" s="21" t="s">
        <v>70</v>
      </c>
      <c r="L75" s="21" t="s">
        <v>75</v>
      </c>
    </row>
    <row r="76" spans="1:15" s="21" customFormat="1" x14ac:dyDescent="0.25">
      <c r="A76" s="21" t="s">
        <v>30</v>
      </c>
      <c r="B76" s="21" t="s">
        <v>37</v>
      </c>
      <c r="C76" s="21" t="s">
        <v>53</v>
      </c>
      <c r="D76" s="21" t="s">
        <v>56</v>
      </c>
      <c r="E76" s="21" t="s">
        <v>56</v>
      </c>
      <c r="F76" s="21">
        <v>12</v>
      </c>
      <c r="G76" s="21">
        <v>6</v>
      </c>
      <c r="H76" s="21" t="s">
        <v>64</v>
      </c>
      <c r="I76" s="21">
        <v>75</v>
      </c>
      <c r="J76" s="21" t="s">
        <v>67</v>
      </c>
      <c r="K76" s="21" t="s">
        <v>71</v>
      </c>
      <c r="L76" s="21" t="s">
        <v>76</v>
      </c>
      <c r="M76" s="21" t="s">
        <v>66</v>
      </c>
      <c r="N76" s="21" t="s">
        <v>70</v>
      </c>
      <c r="O76" s="21" t="s">
        <v>75</v>
      </c>
    </row>
    <row r="77" spans="1:15" s="21" customFormat="1" x14ac:dyDescent="0.25">
      <c r="A77" s="21" t="s">
        <v>30</v>
      </c>
      <c r="B77" s="21" t="s">
        <v>38</v>
      </c>
      <c r="C77" s="21" t="s">
        <v>53</v>
      </c>
      <c r="D77" s="21" t="s">
        <v>56</v>
      </c>
      <c r="E77" s="21" t="s">
        <v>56</v>
      </c>
      <c r="F77" s="21">
        <v>12</v>
      </c>
      <c r="G77" s="21">
        <v>6</v>
      </c>
      <c r="H77" s="21" t="s">
        <v>64</v>
      </c>
      <c r="I77" s="21">
        <v>76</v>
      </c>
      <c r="J77" s="21" t="s">
        <v>67</v>
      </c>
      <c r="K77" s="21" t="s">
        <v>71</v>
      </c>
      <c r="L77" s="21" t="s">
        <v>76</v>
      </c>
    </row>
    <row r="78" spans="1:15" s="21" customFormat="1" x14ac:dyDescent="0.25">
      <c r="A78" s="21" t="s">
        <v>30</v>
      </c>
      <c r="B78" s="21" t="s">
        <v>39</v>
      </c>
      <c r="C78" s="21" t="s">
        <v>53</v>
      </c>
      <c r="D78" s="21" t="s">
        <v>56</v>
      </c>
      <c r="E78" s="21" t="s">
        <v>56</v>
      </c>
      <c r="F78" s="21">
        <v>12</v>
      </c>
      <c r="G78" s="21">
        <v>6</v>
      </c>
      <c r="H78" s="21" t="s">
        <v>64</v>
      </c>
      <c r="I78" s="21">
        <v>77</v>
      </c>
      <c r="J78" s="21" t="s">
        <v>67</v>
      </c>
      <c r="K78" s="21" t="s">
        <v>71</v>
      </c>
      <c r="L78" s="21" t="s">
        <v>76</v>
      </c>
    </row>
    <row r="79" spans="1:15" s="170" customFormat="1" x14ac:dyDescent="0.25">
      <c r="A79" s="170" t="s">
        <v>30</v>
      </c>
      <c r="B79" s="170" t="s">
        <v>40</v>
      </c>
      <c r="C79" s="170" t="s">
        <v>53</v>
      </c>
      <c r="D79" s="170" t="s">
        <v>55</v>
      </c>
      <c r="E79" s="170" t="s">
        <v>55</v>
      </c>
      <c r="F79" s="170">
        <v>100</v>
      </c>
      <c r="H79" s="170" t="s">
        <v>64</v>
      </c>
      <c r="I79" s="170">
        <v>78</v>
      </c>
    </row>
    <row r="80" spans="1:15" s="21" customFormat="1" x14ac:dyDescent="0.25">
      <c r="A80" s="21" t="s">
        <v>30</v>
      </c>
      <c r="B80" s="21" t="s">
        <v>41</v>
      </c>
      <c r="C80" s="21" t="s">
        <v>53</v>
      </c>
      <c r="D80" s="21" t="s">
        <v>55</v>
      </c>
      <c r="E80" s="21" t="s">
        <v>55</v>
      </c>
      <c r="F80" s="21">
        <v>100</v>
      </c>
      <c r="H80" s="21" t="s">
        <v>64</v>
      </c>
      <c r="I80" s="21">
        <v>79</v>
      </c>
      <c r="J80" s="21" t="s">
        <v>67</v>
      </c>
    </row>
    <row r="81" spans="1:10" s="21" customFormat="1" x14ac:dyDescent="0.25">
      <c r="A81" s="21" t="s">
        <v>30</v>
      </c>
      <c r="B81" s="21" t="s">
        <v>42</v>
      </c>
      <c r="C81" s="21" t="s">
        <v>53</v>
      </c>
      <c r="D81" s="21" t="s">
        <v>56</v>
      </c>
      <c r="E81" s="21" t="s">
        <v>56</v>
      </c>
      <c r="F81" s="21">
        <v>12</v>
      </c>
      <c r="G81" s="21">
        <v>6</v>
      </c>
      <c r="H81" s="21" t="s">
        <v>64</v>
      </c>
      <c r="I81" s="21">
        <v>80</v>
      </c>
    </row>
    <row r="82" spans="1:10" s="21" customFormat="1" x14ac:dyDescent="0.25">
      <c r="A82" s="21" t="s">
        <v>30</v>
      </c>
      <c r="B82" s="21" t="s">
        <v>43</v>
      </c>
      <c r="C82" s="21" t="s">
        <v>53</v>
      </c>
      <c r="D82" s="21" t="s">
        <v>55</v>
      </c>
      <c r="E82" s="21" t="s">
        <v>55</v>
      </c>
      <c r="F82" s="21">
        <v>100</v>
      </c>
      <c r="H82" s="21" t="s">
        <v>64</v>
      </c>
      <c r="I82" s="21">
        <v>81</v>
      </c>
    </row>
    <row r="83" spans="1:10" s="21" customFormat="1" x14ac:dyDescent="0.25">
      <c r="A83" s="21" t="s">
        <v>30</v>
      </c>
      <c r="B83" s="21" t="s">
        <v>44</v>
      </c>
      <c r="C83" s="21" t="s">
        <v>53</v>
      </c>
      <c r="D83" s="21" t="s">
        <v>55</v>
      </c>
      <c r="E83" s="21" t="s">
        <v>55</v>
      </c>
      <c r="F83" s="21">
        <v>100</v>
      </c>
      <c r="H83" s="21" t="s">
        <v>64</v>
      </c>
      <c r="I83" s="21">
        <v>82</v>
      </c>
    </row>
    <row r="84" spans="1:10" s="21" customFormat="1" x14ac:dyDescent="0.25">
      <c r="A84" s="21" t="s">
        <v>30</v>
      </c>
      <c r="B84" s="21" t="s">
        <v>45</v>
      </c>
      <c r="C84" s="21" t="s">
        <v>53</v>
      </c>
      <c r="D84" s="21" t="s">
        <v>57</v>
      </c>
      <c r="E84" s="21" t="s">
        <v>57</v>
      </c>
      <c r="H84" s="21" t="s">
        <v>64</v>
      </c>
      <c r="I84" s="21">
        <v>83</v>
      </c>
      <c r="J84" s="21" t="s">
        <v>67</v>
      </c>
    </row>
    <row r="85" spans="1:10" s="21" customFormat="1" x14ac:dyDescent="0.25">
      <c r="A85" s="21" t="s">
        <v>30</v>
      </c>
      <c r="B85" s="21" t="s">
        <v>46</v>
      </c>
      <c r="C85" s="21" t="s">
        <v>53</v>
      </c>
      <c r="D85" s="21" t="s">
        <v>56</v>
      </c>
      <c r="E85" s="21" t="s">
        <v>56</v>
      </c>
      <c r="F85" s="21">
        <v>12</v>
      </c>
      <c r="G85" s="21">
        <v>6</v>
      </c>
      <c r="H85" s="21" t="s">
        <v>64</v>
      </c>
      <c r="I85" s="21">
        <v>85</v>
      </c>
    </row>
    <row r="86" spans="1:10" s="21" customFormat="1" x14ac:dyDescent="0.25">
      <c r="A86" s="21" t="s">
        <v>30</v>
      </c>
      <c r="B86" s="21" t="s">
        <v>47</v>
      </c>
      <c r="C86" s="21" t="s">
        <v>53</v>
      </c>
      <c r="D86" s="21" t="s">
        <v>56</v>
      </c>
      <c r="E86" s="21" t="s">
        <v>56</v>
      </c>
      <c r="F86" s="21">
        <v>12</v>
      </c>
      <c r="G86" s="21">
        <v>6</v>
      </c>
      <c r="H86" s="21" t="s">
        <v>64</v>
      </c>
      <c r="I86" s="21">
        <v>86</v>
      </c>
    </row>
    <row r="87" spans="1:10" s="21" customFormat="1" x14ac:dyDescent="0.25">
      <c r="A87" s="21" t="s">
        <v>30</v>
      </c>
      <c r="B87" s="21" t="s">
        <v>48</v>
      </c>
      <c r="C87" s="21" t="s">
        <v>53</v>
      </c>
      <c r="D87" s="21" t="s">
        <v>56</v>
      </c>
      <c r="E87" s="21" t="s">
        <v>56</v>
      </c>
      <c r="F87" s="21">
        <v>12</v>
      </c>
      <c r="G87" s="21">
        <v>6</v>
      </c>
      <c r="H87" s="21" t="s">
        <v>64</v>
      </c>
      <c r="I87" s="21">
        <v>87</v>
      </c>
    </row>
    <row r="88" spans="1:10" s="21" customFormat="1" x14ac:dyDescent="0.25">
      <c r="A88" s="21" t="s">
        <v>30</v>
      </c>
      <c r="B88" s="21" t="s">
        <v>49</v>
      </c>
      <c r="C88" s="21" t="s">
        <v>53</v>
      </c>
      <c r="D88" s="21" t="s">
        <v>55</v>
      </c>
      <c r="E88" s="21" t="s">
        <v>55</v>
      </c>
      <c r="F88" s="21">
        <v>100</v>
      </c>
      <c r="H88" s="21" t="s">
        <v>64</v>
      </c>
      <c r="I88" s="21">
        <v>88</v>
      </c>
    </row>
    <row r="89" spans="1:10" s="21" customFormat="1" x14ac:dyDescent="0.25">
      <c r="A89" s="21" t="s">
        <v>30</v>
      </c>
      <c r="B89" s="21" t="s">
        <v>50</v>
      </c>
      <c r="C89" s="21" t="s">
        <v>53</v>
      </c>
      <c r="D89" s="21" t="s">
        <v>58</v>
      </c>
      <c r="E89" s="21" t="s">
        <v>60</v>
      </c>
      <c r="H89" s="21" t="s">
        <v>64</v>
      </c>
      <c r="I89" s="21">
        <v>89</v>
      </c>
    </row>
    <row r="90" spans="1:10" s="21" customFormat="1" x14ac:dyDescent="0.25">
      <c r="A90" s="21" t="s">
        <v>30</v>
      </c>
      <c r="B90" s="21" t="s">
        <v>195</v>
      </c>
      <c r="C90" s="21" t="s">
        <v>53</v>
      </c>
      <c r="D90" s="21" t="s">
        <v>55</v>
      </c>
      <c r="E90" s="21" t="s">
        <v>55</v>
      </c>
      <c r="F90" s="21">
        <v>100</v>
      </c>
      <c r="H90" s="21" t="s">
        <v>64</v>
      </c>
      <c r="I90" s="21">
        <v>90</v>
      </c>
    </row>
    <row r="91" spans="1:10" s="21" customFormat="1" x14ac:dyDescent="0.25">
      <c r="A91" s="21" t="s">
        <v>30</v>
      </c>
      <c r="B91" s="21" t="s">
        <v>51</v>
      </c>
      <c r="C91" s="21" t="s">
        <v>53</v>
      </c>
      <c r="D91" s="21" t="s">
        <v>55</v>
      </c>
      <c r="E91" s="21" t="s">
        <v>55</v>
      </c>
      <c r="F91" s="21">
        <v>100</v>
      </c>
      <c r="H91" s="21" t="s">
        <v>64</v>
      </c>
      <c r="I91" s="21">
        <v>91</v>
      </c>
    </row>
    <row r="92" spans="1:10" x14ac:dyDescent="0.25">
      <c r="A92" t="s">
        <v>30</v>
      </c>
      <c r="B92" t="s">
        <v>196</v>
      </c>
      <c r="C92" t="s">
        <v>53</v>
      </c>
      <c r="D92" t="s">
        <v>197</v>
      </c>
      <c r="E92" t="s">
        <v>56</v>
      </c>
      <c r="F92">
        <v>19</v>
      </c>
      <c r="G92">
        <v>8</v>
      </c>
      <c r="H92" t="s">
        <v>64</v>
      </c>
      <c r="I92">
        <v>92</v>
      </c>
    </row>
    <row r="93" spans="1:10" s="21" customFormat="1" x14ac:dyDescent="0.25">
      <c r="A93" s="21" t="s">
        <v>30</v>
      </c>
      <c r="B93" s="21" t="s">
        <v>198</v>
      </c>
      <c r="C93" s="21" t="s">
        <v>53</v>
      </c>
      <c r="D93" s="21" t="s">
        <v>55</v>
      </c>
      <c r="E93" s="21" t="s">
        <v>55</v>
      </c>
      <c r="F93" s="21">
        <v>3</v>
      </c>
      <c r="H93" s="21" t="s">
        <v>64</v>
      </c>
      <c r="I93" s="21">
        <v>94</v>
      </c>
    </row>
    <row r="94" spans="1:10" s="21" customFormat="1" x14ac:dyDescent="0.25">
      <c r="A94" s="21" t="s">
        <v>30</v>
      </c>
      <c r="B94" s="21" t="s">
        <v>199</v>
      </c>
      <c r="C94" s="21" t="s">
        <v>53</v>
      </c>
      <c r="D94" s="21" t="s">
        <v>55</v>
      </c>
      <c r="E94" s="21" t="s">
        <v>55</v>
      </c>
      <c r="F94" s="21">
        <v>3</v>
      </c>
      <c r="H94" s="21" t="s">
        <v>64</v>
      </c>
      <c r="I94" s="21">
        <v>95</v>
      </c>
    </row>
    <row r="95" spans="1:10" s="21" customFormat="1" x14ac:dyDescent="0.25">
      <c r="A95" s="21" t="s">
        <v>30</v>
      </c>
      <c r="B95" s="21" t="s">
        <v>200</v>
      </c>
      <c r="C95" s="21" t="s">
        <v>53</v>
      </c>
      <c r="D95" s="21" t="s">
        <v>55</v>
      </c>
      <c r="E95" s="21" t="s">
        <v>55</v>
      </c>
      <c r="F95" s="21">
        <v>3</v>
      </c>
      <c r="H95" s="21" t="s">
        <v>64</v>
      </c>
      <c r="I95" s="21">
        <v>96</v>
      </c>
    </row>
    <row r="96" spans="1:10" s="21" customFormat="1" x14ac:dyDescent="0.25">
      <c r="A96" s="21" t="s">
        <v>30</v>
      </c>
      <c r="B96" s="21" t="s">
        <v>201</v>
      </c>
      <c r="C96" s="21" t="s">
        <v>53</v>
      </c>
      <c r="D96" s="21" t="s">
        <v>55</v>
      </c>
      <c r="E96" s="21" t="s">
        <v>55</v>
      </c>
      <c r="F96" s="21">
        <v>3</v>
      </c>
      <c r="H96" s="21" t="s">
        <v>64</v>
      </c>
      <c r="I96" s="21">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
  <sheetViews>
    <sheetView zoomScale="90" zoomScaleNormal="90" workbookViewId="0">
      <selection activeCell="F24" sqref="F24"/>
    </sheetView>
  </sheetViews>
  <sheetFormatPr defaultRowHeight="15" x14ac:dyDescent="0.25"/>
  <cols>
    <col min="1" max="1" width="24.7109375" customWidth="1"/>
  </cols>
  <sheetData>
    <row r="1" spans="1:20" ht="18.75" customHeight="1" x14ac:dyDescent="0.3">
      <c r="A1" s="15" t="s">
        <v>0</v>
      </c>
      <c r="B1" s="15"/>
      <c r="C1" s="15"/>
      <c r="D1" s="15"/>
      <c r="E1" s="15"/>
      <c r="F1" s="15"/>
      <c r="G1" s="15"/>
      <c r="H1" s="15"/>
      <c r="I1" s="15"/>
      <c r="J1" s="15"/>
      <c r="K1" s="15"/>
      <c r="L1" s="15"/>
      <c r="M1" s="15"/>
      <c r="N1" s="15"/>
      <c r="O1" s="15"/>
      <c r="P1" s="15"/>
      <c r="Q1" s="15"/>
      <c r="R1" s="15"/>
      <c r="S1" s="15"/>
      <c r="T1" s="15"/>
    </row>
    <row r="2" spans="1:20" ht="165" customHeight="1" x14ac:dyDescent="0.25">
      <c r="A2" s="171" t="s">
        <v>1</v>
      </c>
      <c r="B2" s="172"/>
      <c r="C2" s="172"/>
      <c r="D2" s="172"/>
      <c r="E2" s="172"/>
      <c r="F2" s="172"/>
      <c r="G2" s="172"/>
      <c r="H2" s="172"/>
      <c r="I2" s="172"/>
      <c r="J2" s="172"/>
      <c r="K2" s="172"/>
      <c r="L2" s="172"/>
    </row>
    <row r="4" spans="1:20" ht="15.75" customHeight="1" x14ac:dyDescent="0.25">
      <c r="A4" s="16" t="str">
        <f>HYPERLINK("https://www.boardflare.com/python-functions/data/basic_chart","Function Documentation (link to website)")</f>
        <v>Function Documentation (link to website)</v>
      </c>
    </row>
    <row r="6" spans="1:20" x14ac:dyDescent="0.25">
      <c r="A6" s="17" t="s">
        <v>2</v>
      </c>
    </row>
    <row r="7" spans="1:20" x14ac:dyDescent="0.25">
      <c r="A7" t="s">
        <v>3</v>
      </c>
      <c r="B7">
        <v>4</v>
      </c>
      <c r="C7">
        <v>6</v>
      </c>
    </row>
    <row r="8" spans="1:20" x14ac:dyDescent="0.25">
      <c r="B8">
        <v>5</v>
      </c>
      <c r="C8">
        <v>8</v>
      </c>
    </row>
    <row r="9" spans="1:20" x14ac:dyDescent="0.25">
      <c r="B9">
        <v>3</v>
      </c>
      <c r="C9">
        <v>8</v>
      </c>
    </row>
    <row r="10" spans="1:20" x14ac:dyDescent="0.25">
      <c r="B10">
        <v>4</v>
      </c>
      <c r="C10">
        <v>16</v>
      </c>
    </row>
    <row r="11" spans="1:20" x14ac:dyDescent="0.25">
      <c r="A11" t="s">
        <v>4</v>
      </c>
      <c r="B11" t="s">
        <v>5</v>
      </c>
    </row>
    <row r="12" spans="1:20" x14ac:dyDescent="0.25">
      <c r="A12" t="s">
        <v>6</v>
      </c>
      <c r="B12" t="s">
        <v>7</v>
      </c>
    </row>
    <row r="13" spans="1:20" x14ac:dyDescent="0.25">
      <c r="A13" t="s">
        <v>8</v>
      </c>
      <c r="B13" t="s">
        <v>9</v>
      </c>
    </row>
    <row r="14" spans="1:20" x14ac:dyDescent="0.25">
      <c r="A14" t="s">
        <v>10</v>
      </c>
      <c r="B14" t="s">
        <v>11</v>
      </c>
    </row>
    <row r="16" spans="1:20" x14ac:dyDescent="0.25">
      <c r="A16" s="17" t="s">
        <v>12</v>
      </c>
    </row>
  </sheetData>
  <mergeCells count="1">
    <mergeCell ref="A2:L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B1:J48"/>
  <sheetViews>
    <sheetView showGridLines="0" zoomScale="90" zoomScaleNormal="90" workbookViewId="0">
      <pane xSplit="2" ySplit="4" topLeftCell="C41" activePane="bottomRight" state="frozen"/>
      <selection activeCell="A102" sqref="A102"/>
      <selection pane="topRight" activeCell="A102" sqref="A102"/>
      <selection pane="bottomLeft" activeCell="A102" sqref="A102"/>
      <selection pane="bottomRight" activeCell="A102" sqref="A102"/>
    </sheetView>
  </sheetViews>
  <sheetFormatPr defaultRowHeight="15" x14ac:dyDescent="0.25"/>
  <cols>
    <col min="1" max="1" width="1.7109375" customWidth="1"/>
    <col min="3" max="3" width="17.7109375" customWidth="1"/>
    <col min="4" max="4" width="35.7109375" customWidth="1"/>
    <col min="5" max="5" width="62.7109375" customWidth="1"/>
    <col min="6" max="6" width="78.85546875" customWidth="1"/>
    <col min="7" max="7" width="35.7109375" customWidth="1"/>
    <col min="8" max="8" width="55.140625" customWidth="1"/>
    <col min="9" max="9" width="45.7109375" customWidth="1"/>
    <col min="10" max="10" width="38.42578125" customWidth="1"/>
  </cols>
  <sheetData>
    <row r="1" spans="2:10" ht="15.75" customHeight="1" thickBot="1" x14ac:dyDescent="0.3"/>
    <row r="2" spans="2:10" ht="19.5" customHeight="1" thickBot="1" x14ac:dyDescent="0.35">
      <c r="C2" s="198" t="s">
        <v>750</v>
      </c>
      <c r="D2" s="199"/>
    </row>
    <row r="4" spans="2:10" x14ac:dyDescent="0.25">
      <c r="B4" s="156" t="s">
        <v>751</v>
      </c>
      <c r="C4" s="157" t="s">
        <v>623</v>
      </c>
      <c r="D4" s="157" t="s">
        <v>752</v>
      </c>
      <c r="E4" s="157" t="s">
        <v>753</v>
      </c>
      <c r="F4" s="157" t="s">
        <v>754</v>
      </c>
      <c r="G4" s="157" t="s">
        <v>566</v>
      </c>
      <c r="H4" s="157" t="s">
        <v>755</v>
      </c>
      <c r="I4" s="157" t="s">
        <v>756</v>
      </c>
      <c r="J4" s="157" t="s">
        <v>757</v>
      </c>
    </row>
    <row r="5" spans="2:10" ht="60" customHeight="1" x14ac:dyDescent="0.25">
      <c r="B5" s="158">
        <v>1</v>
      </c>
      <c r="C5" s="159" t="s">
        <v>758</v>
      </c>
      <c r="D5" s="160" t="s">
        <v>759</v>
      </c>
      <c r="E5" s="160" t="s">
        <v>760</v>
      </c>
      <c r="F5" s="160" t="s">
        <v>761</v>
      </c>
      <c r="G5" s="160"/>
      <c r="H5" s="161" t="s">
        <v>762</v>
      </c>
      <c r="I5" s="161" t="s">
        <v>763</v>
      </c>
      <c r="J5" s="20" t="s">
        <v>764</v>
      </c>
    </row>
    <row r="6" spans="2:10" ht="90" customHeight="1" x14ac:dyDescent="0.25">
      <c r="B6" s="158"/>
      <c r="C6" s="162"/>
      <c r="D6" s="160" t="s">
        <v>765</v>
      </c>
      <c r="E6" s="160" t="s">
        <v>766</v>
      </c>
      <c r="F6" s="160" t="s">
        <v>767</v>
      </c>
      <c r="G6" s="163"/>
      <c r="H6" s="20" t="s">
        <v>768</v>
      </c>
      <c r="I6" s="19"/>
      <c r="J6" s="20"/>
    </row>
    <row r="7" spans="2:10" ht="150" customHeight="1" x14ac:dyDescent="0.25">
      <c r="B7" s="158"/>
      <c r="C7" s="162"/>
      <c r="D7" s="160" t="s">
        <v>769</v>
      </c>
      <c r="E7" s="160" t="s">
        <v>770</v>
      </c>
      <c r="F7" s="160" t="s">
        <v>771</v>
      </c>
      <c r="G7" s="163"/>
      <c r="H7" s="20" t="s">
        <v>772</v>
      </c>
      <c r="I7" s="19"/>
      <c r="J7" s="20"/>
    </row>
    <row r="8" spans="2:10" ht="204" customHeight="1" x14ac:dyDescent="0.25">
      <c r="B8" s="158"/>
      <c r="C8" s="162"/>
      <c r="D8" s="160" t="s">
        <v>773</v>
      </c>
      <c r="E8" s="160" t="s">
        <v>774</v>
      </c>
      <c r="F8" s="160" t="s">
        <v>775</v>
      </c>
      <c r="G8" s="163"/>
      <c r="H8" s="20" t="s">
        <v>776</v>
      </c>
      <c r="I8" s="19"/>
      <c r="J8" s="20"/>
    </row>
    <row r="9" spans="2:10" ht="79.5" customHeight="1" x14ac:dyDescent="0.25">
      <c r="B9" s="158"/>
      <c r="C9" s="162"/>
      <c r="D9" s="160" t="s">
        <v>777</v>
      </c>
      <c r="E9" s="160" t="s">
        <v>778</v>
      </c>
      <c r="F9" s="160"/>
      <c r="G9" s="163"/>
      <c r="H9" s="164"/>
      <c r="I9" s="19"/>
      <c r="J9" s="20"/>
    </row>
    <row r="10" spans="2:10" ht="116.25" customHeight="1" x14ac:dyDescent="0.25">
      <c r="B10" s="158"/>
      <c r="C10" s="160"/>
      <c r="D10" s="160" t="s">
        <v>779</v>
      </c>
      <c r="E10" s="160" t="s">
        <v>780</v>
      </c>
      <c r="F10" s="160" t="s">
        <v>781</v>
      </c>
      <c r="G10" s="163"/>
      <c r="H10" s="164"/>
      <c r="I10" s="19"/>
      <c r="J10" s="20"/>
    </row>
    <row r="11" spans="2:10" ht="117" customHeight="1" x14ac:dyDescent="0.25">
      <c r="B11" s="158"/>
      <c r="C11" s="160"/>
      <c r="D11" s="165" t="s">
        <v>782</v>
      </c>
      <c r="E11" s="160" t="s">
        <v>783</v>
      </c>
      <c r="F11" s="160" t="s">
        <v>784</v>
      </c>
      <c r="G11" s="163"/>
      <c r="H11" s="164"/>
      <c r="I11" s="19"/>
      <c r="J11" s="20"/>
    </row>
    <row r="12" spans="2:10" ht="121.5" customHeight="1" x14ac:dyDescent="0.25">
      <c r="B12" s="158"/>
      <c r="C12" s="160"/>
      <c r="D12" s="160" t="s">
        <v>785</v>
      </c>
      <c r="E12" s="160" t="s">
        <v>786</v>
      </c>
      <c r="F12" s="160" t="s">
        <v>787</v>
      </c>
      <c r="G12" s="163" t="s">
        <v>788</v>
      </c>
      <c r="H12" s="20" t="s">
        <v>789</v>
      </c>
      <c r="I12" s="20" t="s">
        <v>790</v>
      </c>
      <c r="J12" s="20"/>
    </row>
    <row r="13" spans="2:10" ht="90" customHeight="1" x14ac:dyDescent="0.25">
      <c r="B13" s="158">
        <v>2</v>
      </c>
      <c r="C13" s="159" t="s">
        <v>791</v>
      </c>
      <c r="D13" s="160" t="s">
        <v>792</v>
      </c>
      <c r="E13" s="160" t="s">
        <v>793</v>
      </c>
      <c r="F13" s="160" t="s">
        <v>794</v>
      </c>
      <c r="G13" s="163"/>
      <c r="H13" s="20" t="s">
        <v>795</v>
      </c>
      <c r="I13" s="19"/>
      <c r="J13" s="20"/>
    </row>
    <row r="14" spans="2:10" ht="360" customHeight="1" x14ac:dyDescent="0.25">
      <c r="B14" s="158">
        <v>3</v>
      </c>
      <c r="C14" s="159" t="s">
        <v>796</v>
      </c>
      <c r="D14" s="160" t="s">
        <v>797</v>
      </c>
      <c r="E14" s="160" t="s">
        <v>798</v>
      </c>
      <c r="F14" s="160" t="s">
        <v>799</v>
      </c>
      <c r="G14" s="163"/>
      <c r="H14" s="20" t="s">
        <v>800</v>
      </c>
      <c r="I14" s="19"/>
      <c r="J14" s="20"/>
    </row>
    <row r="15" spans="2:10" ht="143.25" customHeight="1" x14ac:dyDescent="0.25">
      <c r="B15" s="158"/>
      <c r="C15" s="160"/>
      <c r="D15" s="160" t="s">
        <v>801</v>
      </c>
      <c r="E15" s="160" t="s">
        <v>802</v>
      </c>
      <c r="F15" s="160" t="s">
        <v>803</v>
      </c>
      <c r="G15" s="163"/>
      <c r="H15" s="20" t="s">
        <v>804</v>
      </c>
      <c r="I15" s="19"/>
      <c r="J15" s="20"/>
    </row>
    <row r="16" spans="2:10" ht="60" customHeight="1" x14ac:dyDescent="0.25">
      <c r="B16" s="158"/>
      <c r="C16" s="160"/>
      <c r="D16" s="160" t="s">
        <v>805</v>
      </c>
      <c r="F16" s="160"/>
      <c r="G16" s="163" t="s">
        <v>806</v>
      </c>
      <c r="H16" s="164"/>
      <c r="I16" s="19"/>
      <c r="J16" s="20"/>
    </row>
    <row r="17" spans="2:10" ht="139.5" customHeight="1" x14ac:dyDescent="0.25">
      <c r="B17" s="158"/>
      <c r="C17" s="160"/>
      <c r="D17" s="160" t="s">
        <v>807</v>
      </c>
      <c r="E17" s="160" t="s">
        <v>808</v>
      </c>
      <c r="F17" s="160" t="s">
        <v>809</v>
      </c>
      <c r="G17" s="163"/>
      <c r="H17" s="20" t="s">
        <v>810</v>
      </c>
      <c r="I17" s="19"/>
      <c r="J17" s="20"/>
    </row>
    <row r="18" spans="2:10" ht="212.25" customHeight="1" x14ac:dyDescent="0.25">
      <c r="B18" s="158">
        <v>4</v>
      </c>
      <c r="C18" s="159" t="s">
        <v>811</v>
      </c>
      <c r="D18" s="160" t="s">
        <v>812</v>
      </c>
      <c r="E18" s="160" t="s">
        <v>813</v>
      </c>
      <c r="F18" s="160" t="s">
        <v>814</v>
      </c>
      <c r="G18" s="163" t="s">
        <v>815</v>
      </c>
      <c r="H18" s="20" t="s">
        <v>816</v>
      </c>
      <c r="I18" s="19"/>
      <c r="J18" s="20"/>
    </row>
    <row r="19" spans="2:10" ht="245.25" customHeight="1" x14ac:dyDescent="0.25">
      <c r="B19" s="158"/>
      <c r="C19" s="160"/>
      <c r="D19" s="160" t="s">
        <v>817</v>
      </c>
      <c r="E19" s="160" t="s">
        <v>818</v>
      </c>
      <c r="F19" s="160" t="s">
        <v>819</v>
      </c>
      <c r="G19" s="163"/>
      <c r="H19" s="20" t="s">
        <v>820</v>
      </c>
      <c r="I19" s="19"/>
      <c r="J19" s="20"/>
    </row>
    <row r="20" spans="2:10" ht="78" customHeight="1" x14ac:dyDescent="0.25">
      <c r="B20" s="158"/>
      <c r="C20" s="160"/>
      <c r="D20" s="160" t="s">
        <v>821</v>
      </c>
      <c r="E20" s="160" t="s">
        <v>822</v>
      </c>
      <c r="F20" s="160" t="s">
        <v>823</v>
      </c>
      <c r="G20" s="163"/>
      <c r="H20" s="20" t="s">
        <v>824</v>
      </c>
      <c r="I20" s="19"/>
      <c r="J20" s="20"/>
    </row>
    <row r="21" spans="2:10" ht="234" customHeight="1" x14ac:dyDescent="0.25">
      <c r="B21" s="158"/>
      <c r="C21" s="160"/>
      <c r="D21" s="160" t="s">
        <v>825</v>
      </c>
      <c r="E21" s="160" t="s">
        <v>826</v>
      </c>
      <c r="F21" s="160" t="s">
        <v>827</v>
      </c>
      <c r="G21" s="163"/>
      <c r="H21" s="20" t="s">
        <v>828</v>
      </c>
      <c r="I21" s="19"/>
      <c r="J21" s="20"/>
    </row>
    <row r="22" spans="2:10" ht="74.25" customHeight="1" x14ac:dyDescent="0.25">
      <c r="B22" s="158"/>
      <c r="C22" s="160"/>
      <c r="D22" s="160" t="s">
        <v>829</v>
      </c>
      <c r="E22" s="160" t="s">
        <v>830</v>
      </c>
      <c r="F22" s="160" t="s">
        <v>831</v>
      </c>
      <c r="G22" s="163"/>
      <c r="H22" s="20" t="s">
        <v>824</v>
      </c>
      <c r="I22" s="19"/>
      <c r="J22" s="20"/>
    </row>
    <row r="23" spans="2:10" ht="300" customHeight="1" x14ac:dyDescent="0.25">
      <c r="B23" s="158"/>
      <c r="C23" s="160"/>
      <c r="D23" s="160" t="s">
        <v>832</v>
      </c>
      <c r="E23" s="160" t="s">
        <v>833</v>
      </c>
      <c r="F23" s="160" t="s">
        <v>834</v>
      </c>
      <c r="G23" s="163"/>
      <c r="H23" s="20" t="s">
        <v>835</v>
      </c>
      <c r="I23" s="19"/>
      <c r="J23" s="20"/>
    </row>
    <row r="24" spans="2:10" ht="149.25" customHeight="1" x14ac:dyDescent="0.25">
      <c r="B24" s="158"/>
      <c r="C24" s="160"/>
      <c r="D24" s="160" t="s">
        <v>836</v>
      </c>
      <c r="E24" s="160" t="s">
        <v>837</v>
      </c>
      <c r="F24" s="160" t="s">
        <v>838</v>
      </c>
      <c r="G24" s="163"/>
      <c r="H24" s="20" t="s">
        <v>828</v>
      </c>
      <c r="I24" s="19"/>
      <c r="J24" s="20"/>
    </row>
    <row r="25" spans="2:10" ht="285" customHeight="1" x14ac:dyDescent="0.25">
      <c r="B25" s="158"/>
      <c r="C25" s="160"/>
      <c r="D25" s="160" t="s">
        <v>839</v>
      </c>
      <c r="E25" s="160" t="s">
        <v>840</v>
      </c>
      <c r="F25" s="160" t="s">
        <v>841</v>
      </c>
      <c r="G25" s="163"/>
      <c r="H25" s="20" t="s">
        <v>842</v>
      </c>
      <c r="I25" s="19"/>
      <c r="J25" s="20"/>
    </row>
    <row r="26" spans="2:10" ht="89.25" customHeight="1" x14ac:dyDescent="0.25">
      <c r="B26" s="158">
        <v>5</v>
      </c>
      <c r="C26" s="159" t="s">
        <v>843</v>
      </c>
      <c r="D26" s="160" t="s">
        <v>844</v>
      </c>
      <c r="E26" s="160" t="s">
        <v>845</v>
      </c>
      <c r="F26" s="160" t="s">
        <v>846</v>
      </c>
      <c r="G26" s="163"/>
      <c r="H26" s="20" t="s">
        <v>847</v>
      </c>
      <c r="I26" s="19"/>
      <c r="J26" s="20"/>
    </row>
    <row r="27" spans="2:10" ht="45" customHeight="1" x14ac:dyDescent="0.25">
      <c r="B27" s="158"/>
      <c r="C27" s="159"/>
      <c r="D27" s="160" t="s">
        <v>848</v>
      </c>
      <c r="E27" s="160" t="s">
        <v>849</v>
      </c>
      <c r="F27" s="160" t="s">
        <v>850</v>
      </c>
      <c r="G27" s="163"/>
      <c r="H27" s="164"/>
      <c r="I27" s="19"/>
      <c r="J27" s="20"/>
    </row>
    <row r="28" spans="2:10" ht="108.75" customHeight="1" x14ac:dyDescent="0.25">
      <c r="B28" s="158"/>
      <c r="C28" s="160"/>
      <c r="D28" s="160" t="s">
        <v>851</v>
      </c>
      <c r="E28" s="160" t="s">
        <v>852</v>
      </c>
      <c r="F28" s="160" t="s">
        <v>853</v>
      </c>
      <c r="G28" s="163"/>
      <c r="H28" s="20" t="s">
        <v>854</v>
      </c>
      <c r="I28" s="19"/>
      <c r="J28" s="20"/>
    </row>
    <row r="29" spans="2:10" ht="84" customHeight="1" x14ac:dyDescent="0.25">
      <c r="B29" s="158"/>
      <c r="C29" s="160"/>
      <c r="D29" s="160" t="s">
        <v>855</v>
      </c>
      <c r="E29" s="160" t="s">
        <v>856</v>
      </c>
      <c r="F29" s="160" t="s">
        <v>857</v>
      </c>
      <c r="G29" s="163"/>
      <c r="H29" s="20" t="s">
        <v>858</v>
      </c>
      <c r="I29" s="19"/>
      <c r="J29" s="20"/>
    </row>
    <row r="30" spans="2:10" ht="259.5" customHeight="1" x14ac:dyDescent="0.25">
      <c r="B30" s="158"/>
      <c r="C30" s="160"/>
      <c r="D30" s="160" t="s">
        <v>859</v>
      </c>
      <c r="E30" s="160" t="s">
        <v>860</v>
      </c>
      <c r="F30" s="160" t="s">
        <v>861</v>
      </c>
      <c r="G30" s="163"/>
      <c r="H30" s="20" t="s">
        <v>862</v>
      </c>
      <c r="I30" s="20" t="s">
        <v>863</v>
      </c>
      <c r="J30" s="20"/>
    </row>
    <row r="31" spans="2:10" ht="240" customHeight="1" x14ac:dyDescent="0.25">
      <c r="B31" s="158">
        <v>6</v>
      </c>
      <c r="C31" s="159" t="s">
        <v>864</v>
      </c>
      <c r="D31" s="166" t="s">
        <v>865</v>
      </c>
      <c r="E31" s="160" t="s">
        <v>866</v>
      </c>
      <c r="F31" s="160" t="s">
        <v>867</v>
      </c>
      <c r="G31" s="163"/>
      <c r="H31" s="20" t="s">
        <v>868</v>
      </c>
      <c r="I31" s="19"/>
      <c r="J31" s="20"/>
    </row>
    <row r="32" spans="2:10" ht="240" customHeight="1" x14ac:dyDescent="0.25">
      <c r="B32" s="158"/>
      <c r="C32" s="160"/>
      <c r="D32" s="166" t="s">
        <v>869</v>
      </c>
      <c r="E32" s="160" t="s">
        <v>870</v>
      </c>
      <c r="F32" s="160" t="s">
        <v>871</v>
      </c>
      <c r="G32" s="163"/>
      <c r="H32" s="20" t="s">
        <v>872</v>
      </c>
      <c r="I32" s="19"/>
      <c r="J32" s="20"/>
    </row>
    <row r="33" spans="2:10" ht="345" customHeight="1" x14ac:dyDescent="0.25">
      <c r="B33" s="158"/>
      <c r="C33" s="160"/>
      <c r="D33" s="160" t="s">
        <v>873</v>
      </c>
      <c r="E33" s="160" t="s">
        <v>874</v>
      </c>
      <c r="F33" s="160" t="s">
        <v>875</v>
      </c>
      <c r="G33" s="163"/>
      <c r="H33" s="20" t="s">
        <v>876</v>
      </c>
      <c r="I33" s="19"/>
      <c r="J33" s="20"/>
    </row>
    <row r="34" spans="2:10" ht="195" customHeight="1" x14ac:dyDescent="0.25">
      <c r="B34" s="158"/>
      <c r="C34" s="160"/>
      <c r="D34" s="160" t="s">
        <v>877</v>
      </c>
      <c r="E34" s="160" t="s">
        <v>878</v>
      </c>
      <c r="F34" s="160" t="s">
        <v>879</v>
      </c>
      <c r="G34" s="163"/>
      <c r="H34" s="20" t="s">
        <v>880</v>
      </c>
      <c r="I34" s="19"/>
      <c r="J34" s="20"/>
    </row>
    <row r="35" spans="2:10" ht="180" customHeight="1" x14ac:dyDescent="0.25">
      <c r="B35" s="158">
        <v>7</v>
      </c>
      <c r="C35" s="159" t="s">
        <v>881</v>
      </c>
      <c r="D35" s="160" t="s">
        <v>882</v>
      </c>
      <c r="E35" s="160" t="s">
        <v>883</v>
      </c>
      <c r="F35" s="160" t="s">
        <v>884</v>
      </c>
      <c r="G35" s="163"/>
      <c r="H35" s="20" t="s">
        <v>885</v>
      </c>
      <c r="I35" s="19"/>
      <c r="J35" s="20"/>
    </row>
    <row r="36" spans="2:10" ht="45" customHeight="1" x14ac:dyDescent="0.25">
      <c r="B36" s="158"/>
      <c r="C36" s="160"/>
      <c r="D36" s="160" t="s">
        <v>886</v>
      </c>
      <c r="E36" s="160" t="s">
        <v>887</v>
      </c>
      <c r="F36" s="160"/>
      <c r="G36" s="163"/>
      <c r="H36" s="20" t="s">
        <v>888</v>
      </c>
      <c r="I36" s="19"/>
      <c r="J36" s="20"/>
    </row>
    <row r="37" spans="2:10" ht="90" customHeight="1" x14ac:dyDescent="0.25">
      <c r="B37" s="158"/>
      <c r="C37" s="160"/>
      <c r="D37" s="160" t="s">
        <v>889</v>
      </c>
      <c r="E37" s="160" t="s">
        <v>890</v>
      </c>
      <c r="F37" s="160" t="s">
        <v>891</v>
      </c>
      <c r="G37" s="163"/>
      <c r="H37" s="20" t="s">
        <v>892</v>
      </c>
      <c r="I37" s="19"/>
      <c r="J37" s="20"/>
    </row>
    <row r="38" spans="2:10" ht="165" customHeight="1" x14ac:dyDescent="0.25">
      <c r="B38" s="158"/>
      <c r="C38" s="160"/>
      <c r="D38" s="160" t="s">
        <v>893</v>
      </c>
      <c r="E38" s="160" t="s">
        <v>894</v>
      </c>
      <c r="F38" s="160"/>
      <c r="G38" s="163"/>
      <c r="H38" s="164"/>
      <c r="I38" s="19"/>
      <c r="J38" s="20"/>
    </row>
    <row r="39" spans="2:10" ht="45" customHeight="1" x14ac:dyDescent="0.25">
      <c r="B39" s="158">
        <v>8</v>
      </c>
      <c r="C39" s="159" t="s">
        <v>895</v>
      </c>
      <c r="D39" s="160" t="s">
        <v>896</v>
      </c>
      <c r="E39" s="160" t="s">
        <v>897</v>
      </c>
      <c r="F39" s="160" t="s">
        <v>898</v>
      </c>
      <c r="G39" s="163"/>
      <c r="H39" s="20" t="s">
        <v>899</v>
      </c>
      <c r="I39" s="19"/>
      <c r="J39" s="20"/>
    </row>
    <row r="40" spans="2:10" ht="150" customHeight="1" x14ac:dyDescent="0.25">
      <c r="B40" s="158"/>
      <c r="C40" s="160"/>
      <c r="D40" s="160" t="s">
        <v>900</v>
      </c>
      <c r="E40" s="160" t="s">
        <v>901</v>
      </c>
      <c r="F40" s="160" t="s">
        <v>902</v>
      </c>
      <c r="G40" s="163"/>
      <c r="H40" s="20" t="s">
        <v>903</v>
      </c>
      <c r="I40" s="19"/>
      <c r="J40" s="20"/>
    </row>
    <row r="41" spans="2:10" ht="195" customHeight="1" x14ac:dyDescent="0.25">
      <c r="B41" s="158"/>
      <c r="C41" s="160"/>
      <c r="D41" s="160" t="s">
        <v>904</v>
      </c>
      <c r="E41" s="160" t="s">
        <v>905</v>
      </c>
      <c r="F41" s="160" t="s">
        <v>906</v>
      </c>
      <c r="G41" s="163"/>
      <c r="H41" s="164"/>
      <c r="I41" s="19"/>
      <c r="J41" s="20"/>
    </row>
    <row r="42" spans="2:10" ht="45" customHeight="1" x14ac:dyDescent="0.25">
      <c r="B42" s="158"/>
      <c r="C42" s="160"/>
      <c r="D42" s="160" t="s">
        <v>907</v>
      </c>
      <c r="E42" s="160" t="s">
        <v>908</v>
      </c>
      <c r="F42" s="160" t="s">
        <v>909</v>
      </c>
      <c r="G42" s="163"/>
      <c r="H42" s="20" t="s">
        <v>810</v>
      </c>
      <c r="I42" s="19"/>
      <c r="J42" s="20"/>
    </row>
    <row r="43" spans="2:10" ht="150" customHeight="1" x14ac:dyDescent="0.25">
      <c r="B43" s="158"/>
      <c r="C43" s="160"/>
      <c r="D43" s="160" t="s">
        <v>910</v>
      </c>
      <c r="E43" s="160" t="s">
        <v>911</v>
      </c>
      <c r="F43" s="160" t="s">
        <v>912</v>
      </c>
      <c r="G43" s="163"/>
      <c r="H43" s="20" t="s">
        <v>913</v>
      </c>
      <c r="I43" s="19"/>
      <c r="J43" s="20"/>
    </row>
    <row r="44" spans="2:10" ht="255" customHeight="1" x14ac:dyDescent="0.25">
      <c r="B44" s="158"/>
      <c r="C44" s="160"/>
      <c r="D44" s="160" t="s">
        <v>914</v>
      </c>
      <c r="E44" s="160" t="s">
        <v>915</v>
      </c>
      <c r="F44" s="160" t="s">
        <v>916</v>
      </c>
      <c r="G44" s="163"/>
      <c r="H44" s="20" t="s">
        <v>917</v>
      </c>
      <c r="I44" s="19"/>
      <c r="J44" s="20"/>
    </row>
    <row r="45" spans="2:10" ht="90" customHeight="1" x14ac:dyDescent="0.25">
      <c r="B45" s="158"/>
      <c r="C45" s="160"/>
      <c r="D45" s="160" t="s">
        <v>918</v>
      </c>
      <c r="E45" s="160" t="s">
        <v>919</v>
      </c>
      <c r="F45" s="160"/>
      <c r="G45" s="163"/>
      <c r="H45" s="20" t="s">
        <v>920</v>
      </c>
      <c r="I45" s="19"/>
      <c r="J45" s="20"/>
    </row>
    <row r="46" spans="2:10" ht="30" customHeight="1" x14ac:dyDescent="0.25">
      <c r="B46" s="158"/>
      <c r="C46" s="160"/>
      <c r="D46" s="160" t="s">
        <v>921</v>
      </c>
      <c r="E46" s="160" t="s">
        <v>922</v>
      </c>
      <c r="F46" s="160"/>
      <c r="G46" s="163"/>
      <c r="H46" s="20" t="s">
        <v>923</v>
      </c>
      <c r="I46" s="19"/>
      <c r="J46" s="20"/>
    </row>
    <row r="47" spans="2:10" x14ac:dyDescent="0.25">
      <c r="B47" s="158"/>
      <c r="C47" s="160"/>
      <c r="D47" s="160"/>
      <c r="E47" s="160"/>
      <c r="F47" s="160"/>
      <c r="G47" s="163"/>
      <c r="H47" s="164"/>
      <c r="I47" s="19"/>
      <c r="J47" s="20"/>
    </row>
    <row r="48" spans="2:10" ht="15.75" customHeight="1" thickBot="1" x14ac:dyDescent="0.3">
      <c r="B48" s="167"/>
      <c r="C48" s="168"/>
      <c r="D48" s="168"/>
      <c r="E48" s="168"/>
      <c r="F48" s="168"/>
      <c r="G48" s="169"/>
      <c r="H48" s="19"/>
      <c r="I48" s="19"/>
      <c r="J48" s="20"/>
    </row>
  </sheetData>
  <mergeCells count="1">
    <mergeCell ref="C2:D2"/>
  </mergeCells>
  <hyperlinks>
    <hyperlink ref="H5" r:id="rId1" xr:uid="{00000000-0004-0000-0D00-000000000000}"/>
    <hyperlink ref="I5" r:id="rId2" xr:uid="{00000000-0004-0000-0D00-000001000000}"/>
    <hyperlink ref="J5" r:id="rId3" xr:uid="{00000000-0004-0000-0D00-000002000000}"/>
    <hyperlink ref="H6" r:id="rId4" xr:uid="{00000000-0004-0000-0D00-000003000000}"/>
    <hyperlink ref="H7" r:id="rId5" xr:uid="{00000000-0004-0000-0D00-000004000000}"/>
    <hyperlink ref="H8" r:id="rId6" xr:uid="{00000000-0004-0000-0D00-000005000000}"/>
    <hyperlink ref="H12" r:id="rId7" xr:uid="{00000000-0004-0000-0D00-000006000000}"/>
    <hyperlink ref="I12" r:id="rId8" xr:uid="{00000000-0004-0000-0D00-000007000000}"/>
    <hyperlink ref="H13" r:id="rId9" xr:uid="{00000000-0004-0000-0D00-000008000000}"/>
    <hyperlink ref="H14" r:id="rId10" xr:uid="{00000000-0004-0000-0D00-000009000000}"/>
    <hyperlink ref="H15" r:id="rId11" xr:uid="{00000000-0004-0000-0D00-00000A000000}"/>
    <hyperlink ref="H17" r:id="rId12" xr:uid="{00000000-0004-0000-0D00-00000B000000}"/>
    <hyperlink ref="H18" r:id="rId13" xr:uid="{00000000-0004-0000-0D00-00000C000000}"/>
    <hyperlink ref="H19" r:id="rId14" xr:uid="{00000000-0004-0000-0D00-00000D000000}"/>
    <hyperlink ref="H20" r:id="rId15" xr:uid="{00000000-0004-0000-0D00-00000E000000}"/>
    <hyperlink ref="H21" r:id="rId16" xr:uid="{00000000-0004-0000-0D00-00000F000000}"/>
    <hyperlink ref="H22" r:id="rId17" xr:uid="{00000000-0004-0000-0D00-000010000000}"/>
    <hyperlink ref="H23" r:id="rId18" xr:uid="{00000000-0004-0000-0D00-000011000000}"/>
    <hyperlink ref="H24" r:id="rId19" xr:uid="{00000000-0004-0000-0D00-000012000000}"/>
    <hyperlink ref="H25" r:id="rId20" xr:uid="{00000000-0004-0000-0D00-000013000000}"/>
    <hyperlink ref="H26" r:id="rId21" xr:uid="{00000000-0004-0000-0D00-000014000000}"/>
    <hyperlink ref="H28" r:id="rId22" xr:uid="{00000000-0004-0000-0D00-000015000000}"/>
    <hyperlink ref="H29" r:id="rId23" xr:uid="{00000000-0004-0000-0D00-000016000000}"/>
    <hyperlink ref="H30" r:id="rId24" xr:uid="{00000000-0004-0000-0D00-000017000000}"/>
    <hyperlink ref="I30" r:id="rId25" xr:uid="{00000000-0004-0000-0D00-000018000000}"/>
    <hyperlink ref="H31" r:id="rId26" xr:uid="{00000000-0004-0000-0D00-000019000000}"/>
    <hyperlink ref="H32" r:id="rId27" xr:uid="{00000000-0004-0000-0D00-00001A000000}"/>
    <hyperlink ref="H33" r:id="rId28" xr:uid="{00000000-0004-0000-0D00-00001B000000}"/>
    <hyperlink ref="H34" r:id="rId29" xr:uid="{00000000-0004-0000-0D00-00001C000000}"/>
    <hyperlink ref="H35" r:id="rId30" xr:uid="{00000000-0004-0000-0D00-00001D000000}"/>
    <hyperlink ref="H36" r:id="rId31" xr:uid="{00000000-0004-0000-0D00-00001E000000}"/>
    <hyperlink ref="H37" r:id="rId32" xr:uid="{00000000-0004-0000-0D00-00001F000000}"/>
    <hyperlink ref="H39" r:id="rId33" xr:uid="{00000000-0004-0000-0D00-000020000000}"/>
    <hyperlink ref="H40" r:id="rId34" xr:uid="{00000000-0004-0000-0D00-000021000000}"/>
    <hyperlink ref="H42" r:id="rId35" xr:uid="{00000000-0004-0000-0D00-000022000000}"/>
    <hyperlink ref="H43" r:id="rId36" xr:uid="{00000000-0004-0000-0D00-000023000000}"/>
    <hyperlink ref="H44" r:id="rId37" xr:uid="{00000000-0004-0000-0D00-000024000000}"/>
    <hyperlink ref="H45" r:id="rId38" xr:uid="{00000000-0004-0000-0D00-000025000000}"/>
    <hyperlink ref="H46" r:id="rId39" xr:uid="{00000000-0004-0000-0D00-000026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M131"/>
  <sheetViews>
    <sheetView showGridLines="0" zoomScale="90" zoomScaleNormal="90" workbookViewId="0">
      <pane ySplit="4" topLeftCell="A100" activePane="bottomLeft" state="frozen"/>
      <selection activeCell="D23" sqref="D23"/>
      <selection pane="bottomLeft" activeCell="D23" sqref="D23"/>
    </sheetView>
  </sheetViews>
  <sheetFormatPr defaultRowHeight="15" x14ac:dyDescent="0.25"/>
  <cols>
    <col min="1" max="1" width="19.7109375" style="25" customWidth="1"/>
    <col min="2" max="2" width="17.140625" style="25" bestFit="1" customWidth="1"/>
    <col min="3" max="3" width="38.28515625" style="25" bestFit="1" customWidth="1"/>
    <col min="4" max="4" width="24.42578125" style="25" bestFit="1" customWidth="1"/>
    <col min="5" max="5" width="48.28515625" style="25" bestFit="1" customWidth="1"/>
    <col min="6" max="6" width="40.28515625" style="25" bestFit="1" customWidth="1"/>
    <col min="7" max="7" width="5.7109375" style="25" customWidth="1"/>
    <col min="8" max="8" width="24" style="25" customWidth="1"/>
    <col min="9" max="9" width="10.85546875" style="25" bestFit="1" customWidth="1"/>
    <col min="10" max="11" width="10" style="25" bestFit="1" customWidth="1"/>
    <col min="12" max="12" width="69" style="25" bestFit="1" customWidth="1"/>
    <col min="13" max="13" width="35.7109375" style="25" customWidth="1"/>
    <col min="14" max="15" width="9.140625" style="25" customWidth="1"/>
    <col min="16" max="16384" width="9.140625" style="25"/>
  </cols>
  <sheetData>
    <row r="1" spans="1:13" ht="15" customHeight="1" x14ac:dyDescent="0.25">
      <c r="A1" s="24"/>
      <c r="B1" s="24"/>
      <c r="C1" s="24"/>
      <c r="D1" s="24"/>
      <c r="E1" s="24"/>
      <c r="F1" s="24"/>
      <c r="G1" s="24"/>
      <c r="H1" s="22"/>
    </row>
    <row r="2" spans="1:13" ht="36" customHeight="1" x14ac:dyDescent="0.25">
      <c r="A2" s="177" t="s">
        <v>207</v>
      </c>
      <c r="B2" s="178"/>
      <c r="C2" s="178"/>
      <c r="D2" s="182" t="s">
        <v>208</v>
      </c>
      <c r="E2" s="178"/>
      <c r="F2" s="182" t="s">
        <v>209</v>
      </c>
      <c r="G2" s="178"/>
      <c r="H2" s="24"/>
    </row>
    <row r="3" spans="1:13" x14ac:dyDescent="0.25">
      <c r="A3" s="192" t="s">
        <v>210</v>
      </c>
      <c r="B3" s="178"/>
      <c r="C3" s="178"/>
      <c r="D3" s="178"/>
      <c r="E3" s="178"/>
      <c r="F3" s="178"/>
      <c r="G3" s="178"/>
      <c r="H3" s="22"/>
      <c r="I3" s="28"/>
      <c r="J3" s="28"/>
      <c r="K3" s="28"/>
      <c r="L3" s="27"/>
    </row>
    <row r="4" spans="1:13" ht="15.75" customHeight="1" thickBot="1" x14ac:dyDescent="0.3">
      <c r="A4" s="24"/>
      <c r="B4" s="24"/>
      <c r="C4" s="24"/>
      <c r="E4" s="27" t="s">
        <v>211</v>
      </c>
    </row>
    <row r="5" spans="1:13" ht="15.75" customHeight="1" thickBot="1" x14ac:dyDescent="0.3">
      <c r="A5" s="29" t="s">
        <v>212</v>
      </c>
      <c r="B5" s="30" t="s">
        <v>213</v>
      </c>
      <c r="C5" s="30" t="s">
        <v>214</v>
      </c>
      <c r="D5" s="30" t="s">
        <v>215</v>
      </c>
      <c r="E5" s="30" t="s">
        <v>216</v>
      </c>
      <c r="F5" s="30"/>
      <c r="G5" s="30" t="s">
        <v>217</v>
      </c>
      <c r="H5" s="30" t="s">
        <v>218</v>
      </c>
      <c r="I5" s="30" t="s">
        <v>219</v>
      </c>
      <c r="J5" s="30" t="s">
        <v>220</v>
      </c>
      <c r="K5" s="31" t="s">
        <v>220</v>
      </c>
      <c r="L5" s="27"/>
    </row>
    <row r="6" spans="1:13" ht="150" customHeight="1" x14ac:dyDescent="0.25">
      <c r="A6" s="179" t="s">
        <v>221</v>
      </c>
      <c r="B6" s="180" t="s">
        <v>222</v>
      </c>
      <c r="C6" s="32" t="s">
        <v>223</v>
      </c>
      <c r="D6" s="32" t="s">
        <v>224</v>
      </c>
      <c r="E6" s="32" t="s">
        <v>225</v>
      </c>
      <c r="F6" s="32" t="s">
        <v>226</v>
      </c>
      <c r="G6" s="32">
        <v>42</v>
      </c>
      <c r="H6" s="33" t="s">
        <v>227</v>
      </c>
      <c r="I6" s="32" t="s">
        <v>228</v>
      </c>
      <c r="J6" s="180" t="s">
        <v>229</v>
      </c>
      <c r="K6" s="34" t="s">
        <v>229</v>
      </c>
      <c r="L6" s="35" t="s">
        <v>223</v>
      </c>
    </row>
    <row r="7" spans="1:13" x14ac:dyDescent="0.25">
      <c r="A7" s="174"/>
      <c r="B7" s="178"/>
      <c r="C7" s="25" t="s">
        <v>230</v>
      </c>
      <c r="D7" s="25" t="s">
        <v>231</v>
      </c>
      <c r="E7" s="25" t="s">
        <v>232</v>
      </c>
      <c r="F7" s="25" t="s">
        <v>233</v>
      </c>
      <c r="G7" s="25">
        <v>43</v>
      </c>
      <c r="I7" s="25">
        <v>50</v>
      </c>
      <c r="J7" s="178"/>
      <c r="K7" s="22"/>
      <c r="L7" s="37" t="s">
        <v>230</v>
      </c>
    </row>
    <row r="8" spans="1:13" s="38" customFormat="1" x14ac:dyDescent="0.25">
      <c r="A8" s="174"/>
      <c r="B8" s="181"/>
      <c r="C8" s="38" t="s">
        <v>234</v>
      </c>
      <c r="D8" s="38" t="s">
        <v>235</v>
      </c>
      <c r="E8" s="38" t="s">
        <v>236</v>
      </c>
      <c r="F8" s="38" t="s">
        <v>237</v>
      </c>
      <c r="G8" s="38">
        <v>43.5</v>
      </c>
      <c r="J8" s="181"/>
      <c r="K8" s="22"/>
      <c r="L8" s="39"/>
    </row>
    <row r="9" spans="1:13" s="38" customFormat="1" x14ac:dyDescent="0.25">
      <c r="A9" s="174"/>
      <c r="B9" s="181"/>
      <c r="C9" s="38" t="s">
        <v>238</v>
      </c>
      <c r="D9" s="38" t="s">
        <v>239</v>
      </c>
      <c r="E9" s="38" t="s">
        <v>240</v>
      </c>
      <c r="F9" s="38" t="s">
        <v>241</v>
      </c>
      <c r="G9" s="38">
        <v>43.75</v>
      </c>
      <c r="H9" s="38" t="s">
        <v>242</v>
      </c>
      <c r="J9" s="181"/>
      <c r="K9" s="22"/>
      <c r="L9" s="39"/>
    </row>
    <row r="10" spans="1:13" x14ac:dyDescent="0.25">
      <c r="A10" s="174"/>
      <c r="B10" s="178"/>
      <c r="C10" s="40" t="s">
        <v>243</v>
      </c>
      <c r="D10" s="40" t="s">
        <v>244</v>
      </c>
      <c r="E10" s="25" t="s">
        <v>245</v>
      </c>
      <c r="F10" s="25" t="s">
        <v>246</v>
      </c>
      <c r="G10" s="25">
        <v>44</v>
      </c>
      <c r="I10" s="25">
        <v>100</v>
      </c>
      <c r="J10" s="178"/>
      <c r="K10" s="22"/>
      <c r="L10" s="41" t="s">
        <v>243</v>
      </c>
    </row>
    <row r="11" spans="1:13" x14ac:dyDescent="0.25">
      <c r="A11" s="174"/>
      <c r="B11" s="178"/>
      <c r="C11" s="25" t="s">
        <v>247</v>
      </c>
      <c r="D11" s="25" t="s">
        <v>248</v>
      </c>
      <c r="E11" s="25" t="s">
        <v>249</v>
      </c>
      <c r="F11" s="25" t="s">
        <v>250</v>
      </c>
      <c r="G11" s="25">
        <v>45</v>
      </c>
      <c r="I11" s="25">
        <v>15</v>
      </c>
      <c r="J11" s="178"/>
      <c r="K11" s="22"/>
      <c r="L11" s="37" t="s">
        <v>247</v>
      </c>
    </row>
    <row r="12" spans="1:13" x14ac:dyDescent="0.25">
      <c r="A12" s="174"/>
      <c r="B12" s="178"/>
      <c r="C12" s="25" t="s">
        <v>251</v>
      </c>
      <c r="D12" s="25" t="s">
        <v>252</v>
      </c>
      <c r="E12" s="25" t="s">
        <v>253</v>
      </c>
      <c r="F12" s="25" t="s">
        <v>254</v>
      </c>
      <c r="G12" s="25">
        <v>46</v>
      </c>
      <c r="I12" s="25">
        <v>15</v>
      </c>
      <c r="J12" s="178"/>
      <c r="K12" s="22"/>
      <c r="L12" s="37" t="s">
        <v>251</v>
      </c>
    </row>
    <row r="13" spans="1:13" x14ac:dyDescent="0.25">
      <c r="A13" s="174"/>
      <c r="B13" s="178"/>
      <c r="C13" s="25" t="s">
        <v>255</v>
      </c>
      <c r="D13" s="25" t="s">
        <v>256</v>
      </c>
      <c r="E13" s="25" t="s">
        <v>257</v>
      </c>
      <c r="F13" s="25" t="s">
        <v>258</v>
      </c>
      <c r="G13" s="25">
        <v>47</v>
      </c>
      <c r="I13" s="25">
        <v>15</v>
      </c>
      <c r="J13" s="178"/>
      <c r="K13" s="22"/>
      <c r="L13" s="37" t="s">
        <v>255</v>
      </c>
    </row>
    <row r="14" spans="1:13" x14ac:dyDescent="0.25">
      <c r="A14" s="174"/>
      <c r="B14" s="178"/>
      <c r="C14" s="25" t="s">
        <v>259</v>
      </c>
      <c r="D14" s="25" t="s">
        <v>260</v>
      </c>
      <c r="E14" s="25" t="s">
        <v>261</v>
      </c>
      <c r="F14" s="25" t="s">
        <v>262</v>
      </c>
      <c r="G14" s="25">
        <v>49</v>
      </c>
      <c r="I14" s="25">
        <v>100</v>
      </c>
      <c r="J14" s="178"/>
      <c r="K14" s="22"/>
      <c r="L14" s="37" t="s">
        <v>259</v>
      </c>
    </row>
    <row r="15" spans="1:13" x14ac:dyDescent="0.25">
      <c r="A15" s="174"/>
      <c r="B15" s="178"/>
      <c r="C15" s="25" t="s">
        <v>263</v>
      </c>
      <c r="D15" s="25" t="s">
        <v>264</v>
      </c>
      <c r="E15" s="25" t="s">
        <v>265</v>
      </c>
      <c r="F15" s="25" t="s">
        <v>266</v>
      </c>
      <c r="G15" s="25">
        <v>50</v>
      </c>
      <c r="H15" s="25" t="s">
        <v>267</v>
      </c>
      <c r="I15" s="25">
        <v>20</v>
      </c>
      <c r="J15" s="178"/>
      <c r="K15" s="22"/>
      <c r="L15" s="37" t="s">
        <v>263</v>
      </c>
    </row>
    <row r="16" spans="1:13" ht="75" customHeight="1" x14ac:dyDescent="0.25">
      <c r="A16" s="174"/>
      <c r="B16" s="178"/>
      <c r="C16" s="42" t="s">
        <v>268</v>
      </c>
      <c r="D16" s="42" t="s">
        <v>269</v>
      </c>
      <c r="E16" s="42" t="s">
        <v>270</v>
      </c>
      <c r="F16" s="42" t="s">
        <v>271</v>
      </c>
      <c r="G16" s="42"/>
      <c r="H16" s="43" t="s">
        <v>272</v>
      </c>
      <c r="I16" s="42"/>
      <c r="J16" s="42"/>
      <c r="K16" s="22"/>
      <c r="L16" s="44"/>
      <c r="M16" s="44"/>
    </row>
    <row r="17" spans="1:13" x14ac:dyDescent="0.25">
      <c r="A17" s="174"/>
      <c r="B17" s="178"/>
      <c r="C17" s="25" t="s">
        <v>273</v>
      </c>
      <c r="D17" s="25" t="s">
        <v>274</v>
      </c>
      <c r="F17" s="25" t="s">
        <v>275</v>
      </c>
      <c r="H17" s="26"/>
      <c r="K17" s="22"/>
      <c r="L17" s="37"/>
    </row>
    <row r="18" spans="1:13" x14ac:dyDescent="0.25">
      <c r="A18" s="174"/>
      <c r="B18" s="178"/>
      <c r="C18" s="25" t="s">
        <v>276</v>
      </c>
      <c r="D18" s="25" t="s">
        <v>277</v>
      </c>
      <c r="E18" s="22" t="s">
        <v>278</v>
      </c>
      <c r="F18" s="25" t="s">
        <v>279</v>
      </c>
      <c r="H18" s="26" t="s">
        <v>280</v>
      </c>
      <c r="K18" s="22"/>
      <c r="L18" s="37"/>
    </row>
    <row r="19" spans="1:13" x14ac:dyDescent="0.25">
      <c r="A19" s="174"/>
      <c r="B19" s="178"/>
      <c r="C19" s="25" t="s">
        <v>281</v>
      </c>
      <c r="D19" s="25" t="s">
        <v>282</v>
      </c>
      <c r="E19" s="22" t="s">
        <v>283</v>
      </c>
      <c r="F19" s="25" t="s">
        <v>284</v>
      </c>
      <c r="H19" s="25" t="s">
        <v>280</v>
      </c>
      <c r="J19" s="36"/>
      <c r="K19" s="22"/>
      <c r="L19" s="37"/>
    </row>
    <row r="20" spans="1:13" ht="15.75" customHeight="1" thickBot="1" x14ac:dyDescent="0.3">
      <c r="A20" s="174"/>
      <c r="B20" s="178"/>
      <c r="C20" s="25" t="s">
        <v>285</v>
      </c>
      <c r="D20" s="25" t="s">
        <v>286</v>
      </c>
      <c r="E20" s="22" t="s">
        <v>287</v>
      </c>
      <c r="F20" s="25" t="s">
        <v>288</v>
      </c>
      <c r="H20" s="25" t="s">
        <v>280</v>
      </c>
      <c r="J20" s="36"/>
      <c r="K20" s="22"/>
      <c r="L20" s="37"/>
    </row>
    <row r="21" spans="1:13" ht="15.75" customHeight="1" thickBot="1" x14ac:dyDescent="0.3">
      <c r="A21" s="45" t="s">
        <v>212</v>
      </c>
      <c r="B21" s="46" t="s">
        <v>213</v>
      </c>
      <c r="C21" s="46" t="s">
        <v>214</v>
      </c>
      <c r="D21" s="46" t="s">
        <v>215</v>
      </c>
      <c r="E21" s="46" t="s">
        <v>216</v>
      </c>
      <c r="F21" s="46"/>
      <c r="G21" s="46" t="s">
        <v>217</v>
      </c>
      <c r="H21" s="46" t="s">
        <v>218</v>
      </c>
      <c r="I21" s="46" t="s">
        <v>219</v>
      </c>
      <c r="J21" s="46" t="s">
        <v>220</v>
      </c>
      <c r="K21" s="34"/>
      <c r="L21" s="47"/>
    </row>
    <row r="22" spans="1:13" ht="150" customHeight="1" x14ac:dyDescent="0.25">
      <c r="A22" s="173" t="s">
        <v>289</v>
      </c>
      <c r="B22" s="188" t="s">
        <v>290</v>
      </c>
      <c r="C22" s="48" t="s">
        <v>223</v>
      </c>
      <c r="D22" s="48" t="s">
        <v>224</v>
      </c>
      <c r="E22" s="48" t="s">
        <v>225</v>
      </c>
      <c r="F22" s="48" t="s">
        <v>226</v>
      </c>
      <c r="G22" s="48">
        <v>62</v>
      </c>
      <c r="H22" s="49" t="s">
        <v>291</v>
      </c>
      <c r="I22" s="32" t="s">
        <v>228</v>
      </c>
      <c r="J22" s="180" t="s">
        <v>229</v>
      </c>
      <c r="K22" s="34"/>
      <c r="L22" s="35"/>
    </row>
    <row r="23" spans="1:13" x14ac:dyDescent="0.25">
      <c r="A23" s="174"/>
      <c r="B23" s="178"/>
      <c r="C23" s="50" t="s">
        <v>230</v>
      </c>
      <c r="D23" s="50" t="s">
        <v>231</v>
      </c>
      <c r="E23" s="50" t="s">
        <v>232</v>
      </c>
      <c r="F23" s="50" t="s">
        <v>233</v>
      </c>
      <c r="G23" s="50">
        <v>63</v>
      </c>
      <c r="H23" s="50"/>
      <c r="I23" s="25">
        <v>50</v>
      </c>
      <c r="J23" s="178"/>
      <c r="K23" s="22"/>
      <c r="L23" s="37"/>
    </row>
    <row r="24" spans="1:13" s="38" customFormat="1" x14ac:dyDescent="0.25">
      <c r="A24" s="174"/>
      <c r="B24" s="181"/>
      <c r="C24" s="38" t="s">
        <v>234</v>
      </c>
      <c r="D24" s="38" t="s">
        <v>235</v>
      </c>
      <c r="E24" s="38" t="s">
        <v>236</v>
      </c>
      <c r="F24" s="38" t="s">
        <v>237</v>
      </c>
      <c r="G24" s="38">
        <v>43.5</v>
      </c>
      <c r="J24" s="181"/>
      <c r="K24" s="22"/>
      <c r="L24" s="39"/>
    </row>
    <row r="25" spans="1:13" s="38" customFormat="1" x14ac:dyDescent="0.25">
      <c r="A25" s="174"/>
      <c r="B25" s="181"/>
      <c r="C25" s="38" t="s">
        <v>238</v>
      </c>
      <c r="D25" s="38" t="s">
        <v>239</v>
      </c>
      <c r="E25" s="38" t="s">
        <v>292</v>
      </c>
      <c r="F25" s="38" t="s">
        <v>293</v>
      </c>
      <c r="G25" s="38">
        <v>43.75</v>
      </c>
      <c r="H25" s="38" t="s">
        <v>242</v>
      </c>
      <c r="J25" s="181"/>
      <c r="K25" s="22"/>
      <c r="L25" s="39"/>
    </row>
    <row r="26" spans="1:13" x14ac:dyDescent="0.25">
      <c r="A26" s="174"/>
      <c r="B26" s="178"/>
      <c r="C26" s="50" t="s">
        <v>243</v>
      </c>
      <c r="D26" s="50" t="s">
        <v>244</v>
      </c>
      <c r="E26" s="50" t="s">
        <v>294</v>
      </c>
      <c r="F26" s="50" t="s">
        <v>246</v>
      </c>
      <c r="G26" s="50">
        <v>64</v>
      </c>
      <c r="H26" s="50"/>
      <c r="I26" s="25">
        <v>100</v>
      </c>
      <c r="J26" s="178"/>
      <c r="K26" s="22"/>
      <c r="L26" s="37"/>
    </row>
    <row r="27" spans="1:13" x14ac:dyDescent="0.25">
      <c r="A27" s="174"/>
      <c r="B27" s="178"/>
      <c r="C27" s="50" t="s">
        <v>247</v>
      </c>
      <c r="D27" s="50" t="s">
        <v>248</v>
      </c>
      <c r="E27" s="50" t="s">
        <v>295</v>
      </c>
      <c r="F27" s="50" t="s">
        <v>250</v>
      </c>
      <c r="G27" s="50">
        <v>65</v>
      </c>
      <c r="H27" s="50"/>
      <c r="I27" s="25">
        <v>15</v>
      </c>
      <c r="J27" s="178"/>
      <c r="K27" s="22"/>
      <c r="L27" s="37"/>
    </row>
    <row r="28" spans="1:13" x14ac:dyDescent="0.25">
      <c r="A28" s="174"/>
      <c r="B28" s="178"/>
      <c r="C28" s="50" t="s">
        <v>251</v>
      </c>
      <c r="D28" s="50" t="s">
        <v>252</v>
      </c>
      <c r="E28" s="50" t="s">
        <v>296</v>
      </c>
      <c r="F28" s="50" t="s">
        <v>254</v>
      </c>
      <c r="G28" s="50">
        <v>66</v>
      </c>
      <c r="H28" s="50"/>
      <c r="I28" s="25">
        <v>15</v>
      </c>
      <c r="J28" s="178"/>
      <c r="K28" s="22"/>
      <c r="L28" s="37"/>
    </row>
    <row r="29" spans="1:13" x14ac:dyDescent="0.25">
      <c r="A29" s="174"/>
      <c r="B29" s="178"/>
      <c r="C29" s="50" t="s">
        <v>255</v>
      </c>
      <c r="D29" s="50" t="s">
        <v>256</v>
      </c>
      <c r="E29" s="50" t="s">
        <v>297</v>
      </c>
      <c r="F29" s="50" t="s">
        <v>258</v>
      </c>
      <c r="G29" s="50">
        <v>67</v>
      </c>
      <c r="H29" s="50"/>
      <c r="I29" s="25">
        <v>15</v>
      </c>
      <c r="J29" s="178"/>
      <c r="K29" s="22"/>
      <c r="L29" s="37"/>
    </row>
    <row r="30" spans="1:13" x14ac:dyDescent="0.25">
      <c r="A30" s="174"/>
      <c r="B30" s="178"/>
      <c r="C30" s="50" t="s">
        <v>263</v>
      </c>
      <c r="D30" s="50" t="s">
        <v>264</v>
      </c>
      <c r="E30" s="50" t="s">
        <v>265</v>
      </c>
      <c r="F30" s="50" t="s">
        <v>266</v>
      </c>
      <c r="G30" s="50">
        <v>69</v>
      </c>
      <c r="H30" s="50" t="s">
        <v>267</v>
      </c>
      <c r="I30" s="25">
        <v>20</v>
      </c>
      <c r="J30" s="178"/>
      <c r="K30" s="22"/>
      <c r="L30" s="37"/>
    </row>
    <row r="31" spans="1:13" ht="75" customHeight="1" x14ac:dyDescent="0.25">
      <c r="A31" s="174"/>
      <c r="B31" s="178"/>
      <c r="C31" s="50" t="s">
        <v>268</v>
      </c>
      <c r="D31" s="50" t="s">
        <v>269</v>
      </c>
      <c r="E31" s="50" t="s">
        <v>270</v>
      </c>
      <c r="F31" s="50" t="s">
        <v>271</v>
      </c>
      <c r="G31" s="50"/>
      <c r="H31" s="51" t="s">
        <v>272</v>
      </c>
      <c r="I31" s="42"/>
      <c r="J31" s="42"/>
      <c r="K31" s="22"/>
      <c r="L31" s="44"/>
      <c r="M31" s="42"/>
    </row>
    <row r="32" spans="1:13" x14ac:dyDescent="0.25">
      <c r="A32" s="174"/>
      <c r="B32" s="178"/>
      <c r="C32" s="50" t="s">
        <v>273</v>
      </c>
      <c r="D32" s="25" t="s">
        <v>274</v>
      </c>
      <c r="E32" s="50" t="s">
        <v>298</v>
      </c>
      <c r="F32" s="25" t="s">
        <v>275</v>
      </c>
      <c r="G32" s="50"/>
      <c r="H32" s="50"/>
      <c r="K32" s="22"/>
      <c r="L32" s="37"/>
    </row>
    <row r="33" spans="1:12" x14ac:dyDescent="0.25">
      <c r="A33" s="174"/>
      <c r="B33" s="178"/>
      <c r="C33" s="50" t="s">
        <v>276</v>
      </c>
      <c r="D33" s="25" t="s">
        <v>277</v>
      </c>
      <c r="E33" s="50" t="s">
        <v>278</v>
      </c>
      <c r="F33" s="25" t="s">
        <v>279</v>
      </c>
      <c r="G33" s="50"/>
      <c r="H33" s="50" t="s">
        <v>280</v>
      </c>
      <c r="K33" s="22"/>
      <c r="L33" s="37"/>
    </row>
    <row r="34" spans="1:12" x14ac:dyDescent="0.25">
      <c r="A34" s="174"/>
      <c r="B34" s="178"/>
      <c r="C34" s="50" t="s">
        <v>281</v>
      </c>
      <c r="D34" s="25" t="s">
        <v>282</v>
      </c>
      <c r="E34" s="50" t="s">
        <v>283</v>
      </c>
      <c r="F34" s="25" t="s">
        <v>284</v>
      </c>
      <c r="G34" s="50"/>
      <c r="H34" s="50" t="s">
        <v>280</v>
      </c>
      <c r="J34" s="36"/>
      <c r="K34" s="22"/>
      <c r="L34" s="37"/>
    </row>
    <row r="35" spans="1:12" ht="15.75" customHeight="1" thickBot="1" x14ac:dyDescent="0.3">
      <c r="A35" s="175"/>
      <c r="B35" s="186"/>
      <c r="C35" s="52" t="s">
        <v>285</v>
      </c>
      <c r="D35" s="52" t="s">
        <v>286</v>
      </c>
      <c r="E35" s="52" t="s">
        <v>287</v>
      </c>
      <c r="F35" s="53" t="s">
        <v>288</v>
      </c>
      <c r="G35" s="52"/>
      <c r="H35" s="52" t="s">
        <v>280</v>
      </c>
      <c r="I35" s="53"/>
      <c r="J35" s="54"/>
      <c r="K35" s="55"/>
      <c r="L35" s="56"/>
    </row>
    <row r="36" spans="1:12" ht="15.75" customHeight="1" thickBot="1" x14ac:dyDescent="0.3">
      <c r="A36" s="45" t="s">
        <v>212</v>
      </c>
      <c r="B36" s="46" t="s">
        <v>213</v>
      </c>
      <c r="C36" s="46" t="s">
        <v>214</v>
      </c>
      <c r="D36" s="46" t="s">
        <v>215</v>
      </c>
      <c r="E36" s="46" t="s">
        <v>216</v>
      </c>
      <c r="F36" s="46"/>
      <c r="G36" s="46" t="s">
        <v>217</v>
      </c>
      <c r="H36" s="46" t="s">
        <v>218</v>
      </c>
      <c r="I36" s="46" t="s">
        <v>219</v>
      </c>
      <c r="J36" s="46" t="s">
        <v>220</v>
      </c>
      <c r="K36" s="34"/>
      <c r="L36" s="47"/>
    </row>
    <row r="37" spans="1:12" x14ac:dyDescent="0.25">
      <c r="A37" s="187" t="s">
        <v>299</v>
      </c>
      <c r="B37" s="190" t="s">
        <v>222</v>
      </c>
      <c r="C37" s="32" t="s">
        <v>223</v>
      </c>
      <c r="D37" s="32" t="s">
        <v>224</v>
      </c>
      <c r="E37" s="32" t="s">
        <v>225</v>
      </c>
      <c r="F37" s="32" t="s">
        <v>226</v>
      </c>
      <c r="G37" s="32">
        <v>70</v>
      </c>
      <c r="H37" s="32" t="s">
        <v>300</v>
      </c>
      <c r="I37" s="32" t="s">
        <v>228</v>
      </c>
      <c r="J37" s="180" t="s">
        <v>229</v>
      </c>
      <c r="K37" s="34"/>
      <c r="L37" s="35" t="s">
        <v>301</v>
      </c>
    </row>
    <row r="38" spans="1:12" x14ac:dyDescent="0.25">
      <c r="A38" s="174"/>
      <c r="B38" s="178"/>
      <c r="C38" s="25" t="s">
        <v>230</v>
      </c>
      <c r="D38" s="25" t="s">
        <v>231</v>
      </c>
      <c r="E38" s="25" t="s">
        <v>232</v>
      </c>
      <c r="F38" s="25" t="s">
        <v>233</v>
      </c>
      <c r="G38" s="25">
        <v>71</v>
      </c>
      <c r="I38" s="25">
        <v>50</v>
      </c>
      <c r="J38" s="178"/>
      <c r="K38" s="22"/>
      <c r="L38" s="37"/>
    </row>
    <row r="39" spans="1:12" s="38" customFormat="1" x14ac:dyDescent="0.25">
      <c r="A39" s="174"/>
      <c r="B39" s="181"/>
      <c r="C39" s="38" t="s">
        <v>302</v>
      </c>
      <c r="D39" s="38" t="s">
        <v>235</v>
      </c>
      <c r="E39" s="38" t="s">
        <v>236</v>
      </c>
      <c r="F39" s="38" t="s">
        <v>237</v>
      </c>
      <c r="G39" s="38">
        <v>43.5</v>
      </c>
      <c r="J39" s="181"/>
      <c r="K39" s="22"/>
      <c r="L39" s="39"/>
    </row>
    <row r="40" spans="1:12" s="38" customFormat="1" x14ac:dyDescent="0.25">
      <c r="A40" s="174"/>
      <c r="B40" s="181"/>
      <c r="C40" s="38" t="s">
        <v>238</v>
      </c>
      <c r="D40" s="38" t="s">
        <v>239</v>
      </c>
      <c r="E40" s="38" t="s">
        <v>292</v>
      </c>
      <c r="F40" s="38" t="s">
        <v>293</v>
      </c>
      <c r="G40" s="38">
        <v>43.75</v>
      </c>
      <c r="H40" s="38" t="s">
        <v>242</v>
      </c>
      <c r="J40" s="181"/>
      <c r="K40" s="22"/>
      <c r="L40" s="39"/>
    </row>
    <row r="41" spans="1:12" x14ac:dyDescent="0.25">
      <c r="A41" s="174"/>
      <c r="B41" s="178"/>
      <c r="C41" s="25" t="s">
        <v>243</v>
      </c>
      <c r="D41" s="25" t="s">
        <v>244</v>
      </c>
      <c r="E41" s="25" t="s">
        <v>294</v>
      </c>
      <c r="F41" s="25" t="s">
        <v>246</v>
      </c>
      <c r="G41" s="25">
        <v>72</v>
      </c>
      <c r="I41" s="25">
        <v>100</v>
      </c>
      <c r="J41" s="178"/>
      <c r="K41" s="22"/>
      <c r="L41" s="37"/>
    </row>
    <row r="42" spans="1:12" x14ac:dyDescent="0.25">
      <c r="A42" s="174"/>
      <c r="B42" s="178"/>
      <c r="C42" s="25" t="s">
        <v>247</v>
      </c>
      <c r="D42" s="25" t="s">
        <v>248</v>
      </c>
      <c r="E42" s="25" t="s">
        <v>295</v>
      </c>
      <c r="F42" s="25" t="s">
        <v>250</v>
      </c>
      <c r="G42" s="25">
        <v>73</v>
      </c>
      <c r="I42" s="25">
        <v>15</v>
      </c>
      <c r="J42" s="178"/>
      <c r="K42" s="22"/>
      <c r="L42" s="37"/>
    </row>
    <row r="43" spans="1:12" x14ac:dyDescent="0.25">
      <c r="A43" s="174"/>
      <c r="B43" s="178"/>
      <c r="C43" s="25" t="s">
        <v>251</v>
      </c>
      <c r="D43" s="25" t="s">
        <v>252</v>
      </c>
      <c r="E43" s="25" t="s">
        <v>296</v>
      </c>
      <c r="F43" s="25" t="s">
        <v>254</v>
      </c>
      <c r="G43" s="25">
        <v>74</v>
      </c>
      <c r="I43" s="25">
        <v>15</v>
      </c>
      <c r="J43" s="178"/>
      <c r="K43" s="22"/>
      <c r="L43" s="37"/>
    </row>
    <row r="44" spans="1:12" x14ac:dyDescent="0.25">
      <c r="A44" s="174"/>
      <c r="B44" s="178"/>
      <c r="C44" s="25" t="s">
        <v>303</v>
      </c>
      <c r="D44" s="25" t="s">
        <v>304</v>
      </c>
      <c r="E44" s="57" t="s">
        <v>305</v>
      </c>
      <c r="F44" s="25" t="s">
        <v>306</v>
      </c>
      <c r="G44" s="25">
        <v>75</v>
      </c>
      <c r="H44" s="182" t="s">
        <v>307</v>
      </c>
      <c r="I44" s="25">
        <v>15</v>
      </c>
      <c r="J44" s="178"/>
      <c r="K44" s="22"/>
      <c r="L44" s="37"/>
    </row>
    <row r="45" spans="1:12" x14ac:dyDescent="0.25">
      <c r="A45" s="174"/>
      <c r="B45" s="178"/>
      <c r="C45" s="25" t="s">
        <v>308</v>
      </c>
      <c r="D45" s="25" t="s">
        <v>309</v>
      </c>
      <c r="E45" s="57" t="s">
        <v>310</v>
      </c>
      <c r="F45" s="25" t="s">
        <v>311</v>
      </c>
      <c r="G45" s="25">
        <v>76</v>
      </c>
      <c r="H45" s="178"/>
      <c r="I45" s="25">
        <v>15</v>
      </c>
      <c r="J45" s="178"/>
      <c r="K45" s="22"/>
      <c r="L45" s="37"/>
    </row>
    <row r="46" spans="1:12" x14ac:dyDescent="0.25">
      <c r="A46" s="174"/>
      <c r="B46" s="178"/>
      <c r="C46" s="25" t="s">
        <v>312</v>
      </c>
      <c r="D46" s="25" t="s">
        <v>313</v>
      </c>
      <c r="E46" s="57" t="s">
        <v>314</v>
      </c>
      <c r="F46" s="25" t="s">
        <v>315</v>
      </c>
      <c r="G46" s="25">
        <v>77</v>
      </c>
      <c r="H46" s="178"/>
      <c r="I46" s="25">
        <v>15</v>
      </c>
      <c r="K46" s="22"/>
      <c r="L46" s="37"/>
    </row>
    <row r="47" spans="1:12" x14ac:dyDescent="0.25">
      <c r="A47" s="174"/>
      <c r="B47" s="178"/>
      <c r="C47" s="25" t="s">
        <v>255</v>
      </c>
      <c r="D47" s="25" t="s">
        <v>256</v>
      </c>
      <c r="E47" s="25" t="s">
        <v>297</v>
      </c>
      <c r="F47" s="25" t="s">
        <v>258</v>
      </c>
      <c r="G47" s="25">
        <v>75</v>
      </c>
      <c r="I47" s="25">
        <v>20</v>
      </c>
      <c r="K47" s="22"/>
      <c r="L47" s="37"/>
    </row>
    <row r="48" spans="1:12" x14ac:dyDescent="0.25">
      <c r="A48" s="174"/>
      <c r="B48" s="178"/>
      <c r="C48" s="25" t="s">
        <v>316</v>
      </c>
      <c r="D48" s="25" t="s">
        <v>264</v>
      </c>
      <c r="E48" s="25" t="s">
        <v>265</v>
      </c>
      <c r="F48" s="25" t="s">
        <v>266</v>
      </c>
      <c r="G48" s="25">
        <v>77</v>
      </c>
      <c r="H48" s="25" t="s">
        <v>267</v>
      </c>
      <c r="K48" s="22"/>
      <c r="L48" s="37"/>
    </row>
    <row r="49" spans="1:13" ht="75" customHeight="1" x14ac:dyDescent="0.25">
      <c r="A49" s="174"/>
      <c r="B49" s="178"/>
      <c r="C49" s="42" t="s">
        <v>268</v>
      </c>
      <c r="D49" s="42" t="s">
        <v>269</v>
      </c>
      <c r="E49" s="42" t="s">
        <v>270</v>
      </c>
      <c r="F49" s="42"/>
      <c r="G49" s="42"/>
      <c r="H49" s="43" t="s">
        <v>272</v>
      </c>
      <c r="I49" s="42"/>
      <c r="J49" s="42"/>
      <c r="K49" s="36"/>
      <c r="L49" s="44"/>
      <c r="M49" s="44"/>
    </row>
    <row r="50" spans="1:13" x14ac:dyDescent="0.25">
      <c r="A50" s="174"/>
      <c r="B50" s="178"/>
      <c r="C50" s="25" t="s">
        <v>273</v>
      </c>
      <c r="D50" s="25" t="s">
        <v>274</v>
      </c>
      <c r="E50" s="25" t="s">
        <v>298</v>
      </c>
      <c r="H50" s="26"/>
      <c r="L50" s="37"/>
    </row>
    <row r="51" spans="1:13" x14ac:dyDescent="0.25">
      <c r="A51" s="174"/>
      <c r="B51" s="178"/>
      <c r="C51" s="25" t="s">
        <v>276</v>
      </c>
      <c r="D51" s="25" t="s">
        <v>277</v>
      </c>
      <c r="E51" s="22" t="s">
        <v>278</v>
      </c>
      <c r="H51" s="26" t="s">
        <v>280</v>
      </c>
      <c r="L51" s="37"/>
    </row>
    <row r="52" spans="1:13" x14ac:dyDescent="0.25">
      <c r="A52" s="174"/>
      <c r="B52" s="178"/>
      <c r="C52" s="25" t="s">
        <v>281</v>
      </c>
      <c r="D52" s="25" t="s">
        <v>282</v>
      </c>
      <c r="E52" s="22" t="s">
        <v>283</v>
      </c>
      <c r="H52" s="25" t="s">
        <v>280</v>
      </c>
      <c r="J52" s="36"/>
      <c r="K52" s="36"/>
      <c r="L52" s="37"/>
    </row>
    <row r="53" spans="1:13" ht="15.75" customHeight="1" thickBot="1" x14ac:dyDescent="0.3">
      <c r="A53" s="175"/>
      <c r="B53" s="186"/>
      <c r="C53" s="53" t="s">
        <v>285</v>
      </c>
      <c r="D53" s="53" t="s">
        <v>286</v>
      </c>
      <c r="E53" s="55" t="s">
        <v>287</v>
      </c>
      <c r="F53" s="53"/>
      <c r="G53" s="53"/>
      <c r="H53" s="53" t="s">
        <v>280</v>
      </c>
      <c r="I53" s="53"/>
      <c r="J53" s="54"/>
      <c r="K53" s="54"/>
      <c r="L53" s="56"/>
    </row>
    <row r="54" spans="1:13" ht="15.75" customHeight="1" thickBot="1" x14ac:dyDescent="0.3">
      <c r="A54" s="27" t="s">
        <v>212</v>
      </c>
      <c r="B54" s="27" t="s">
        <v>213</v>
      </c>
      <c r="C54" s="27" t="s">
        <v>214</v>
      </c>
      <c r="D54" s="27" t="s">
        <v>215</v>
      </c>
      <c r="E54" s="27" t="s">
        <v>216</v>
      </c>
      <c r="F54" s="27"/>
      <c r="G54" s="27" t="s">
        <v>217</v>
      </c>
      <c r="H54" s="27" t="s">
        <v>218</v>
      </c>
      <c r="I54" s="27" t="s">
        <v>219</v>
      </c>
      <c r="J54" s="27"/>
      <c r="K54" s="27" t="s">
        <v>220</v>
      </c>
      <c r="L54" s="27"/>
    </row>
    <row r="55" spans="1:13" ht="135" customHeight="1" x14ac:dyDescent="0.25">
      <c r="A55" s="176" t="s">
        <v>317</v>
      </c>
      <c r="B55" s="184" t="s">
        <v>318</v>
      </c>
      <c r="C55" s="58" t="s">
        <v>223</v>
      </c>
      <c r="D55" s="58" t="s">
        <v>224</v>
      </c>
      <c r="E55" s="58" t="s">
        <v>225</v>
      </c>
      <c r="F55" s="58" t="s">
        <v>226</v>
      </c>
      <c r="G55" s="58"/>
      <c r="H55" s="59" t="s">
        <v>319</v>
      </c>
      <c r="I55" s="58" t="s">
        <v>320</v>
      </c>
      <c r="J55" s="58"/>
      <c r="K55" s="191" t="s">
        <v>321</v>
      </c>
      <c r="L55" s="59" t="s">
        <v>322</v>
      </c>
      <c r="M55" s="60" t="s">
        <v>323</v>
      </c>
    </row>
    <row r="56" spans="1:13" x14ac:dyDescent="0.25">
      <c r="A56" s="174"/>
      <c r="B56" s="178"/>
      <c r="C56" s="42" t="s">
        <v>230</v>
      </c>
      <c r="D56" s="42" t="s">
        <v>231</v>
      </c>
      <c r="E56" s="42" t="s">
        <v>232</v>
      </c>
      <c r="F56" s="42" t="s">
        <v>233</v>
      </c>
      <c r="G56" s="42"/>
      <c r="H56" s="42"/>
      <c r="I56" s="42" t="s">
        <v>228</v>
      </c>
      <c r="J56" s="42"/>
      <c r="K56" s="178"/>
      <c r="L56" s="42"/>
      <c r="M56" s="44"/>
    </row>
    <row r="57" spans="1:13" s="61" customFormat="1" x14ac:dyDescent="0.25">
      <c r="A57" s="174"/>
      <c r="B57" s="185"/>
      <c r="C57" s="38" t="s">
        <v>234</v>
      </c>
      <c r="D57" s="38" t="s">
        <v>235</v>
      </c>
      <c r="E57" s="38" t="s">
        <v>236</v>
      </c>
      <c r="F57" s="38" t="s">
        <v>237</v>
      </c>
      <c r="G57" s="38">
        <v>43.5</v>
      </c>
      <c r="H57" s="38"/>
      <c r="I57" s="38"/>
      <c r="J57" s="25"/>
      <c r="K57" s="185"/>
      <c r="L57" s="38"/>
      <c r="M57" s="39"/>
    </row>
    <row r="58" spans="1:13" s="61" customFormat="1" x14ac:dyDescent="0.25">
      <c r="A58" s="174"/>
      <c r="B58" s="185"/>
      <c r="C58" s="38" t="s">
        <v>238</v>
      </c>
      <c r="D58" s="38" t="s">
        <v>239</v>
      </c>
      <c r="E58" s="38" t="s">
        <v>292</v>
      </c>
      <c r="F58" s="38" t="s">
        <v>293</v>
      </c>
      <c r="G58" s="38">
        <v>43.75</v>
      </c>
      <c r="H58" s="38" t="s">
        <v>242</v>
      </c>
      <c r="I58" s="38"/>
      <c r="J58" s="25"/>
      <c r="K58" s="185"/>
      <c r="L58" s="38"/>
      <c r="M58" s="39"/>
    </row>
    <row r="59" spans="1:13" x14ac:dyDescent="0.25">
      <c r="A59" s="174"/>
      <c r="B59" s="178"/>
      <c r="C59" s="42" t="s">
        <v>247</v>
      </c>
      <c r="D59" s="42" t="s">
        <v>248</v>
      </c>
      <c r="E59" s="42" t="s">
        <v>295</v>
      </c>
      <c r="F59" s="42" t="s">
        <v>250</v>
      </c>
      <c r="G59" s="42"/>
      <c r="H59" s="42" t="s">
        <v>324</v>
      </c>
      <c r="I59" s="42">
        <v>50</v>
      </c>
      <c r="J59" s="42"/>
      <c r="K59" s="178"/>
      <c r="L59" s="42"/>
      <c r="M59" s="44"/>
    </row>
    <row r="60" spans="1:13" x14ac:dyDescent="0.25">
      <c r="A60" s="174"/>
      <c r="B60" s="178"/>
      <c r="C60" s="42" t="s">
        <v>251</v>
      </c>
      <c r="D60" s="42" t="s">
        <v>252</v>
      </c>
      <c r="E60" s="42" t="s">
        <v>296</v>
      </c>
      <c r="F60" s="42" t="s">
        <v>254</v>
      </c>
      <c r="G60" s="42"/>
      <c r="H60" s="42" t="s">
        <v>324</v>
      </c>
      <c r="I60" s="42">
        <v>100</v>
      </c>
      <c r="J60" s="42"/>
      <c r="K60" s="178"/>
      <c r="L60" s="42"/>
      <c r="M60" s="44"/>
    </row>
    <row r="61" spans="1:13" x14ac:dyDescent="0.25">
      <c r="A61" s="174"/>
      <c r="B61" s="178"/>
      <c r="C61" s="42" t="s">
        <v>325</v>
      </c>
      <c r="D61" s="42" t="s">
        <v>326</v>
      </c>
      <c r="E61" s="42" t="s">
        <v>327</v>
      </c>
      <c r="F61" s="42" t="s">
        <v>328</v>
      </c>
      <c r="G61" s="42"/>
      <c r="H61" s="42"/>
      <c r="I61" s="42">
        <v>15</v>
      </c>
      <c r="J61" s="42"/>
      <c r="K61" s="178"/>
      <c r="L61" s="42"/>
      <c r="M61" s="44"/>
    </row>
    <row r="62" spans="1:13" x14ac:dyDescent="0.25">
      <c r="A62" s="174"/>
      <c r="B62" s="178"/>
      <c r="C62" s="42" t="s">
        <v>329</v>
      </c>
      <c r="D62" s="42" t="s">
        <v>330</v>
      </c>
      <c r="E62" s="42" t="s">
        <v>327</v>
      </c>
      <c r="F62" s="42" t="s">
        <v>331</v>
      </c>
      <c r="G62" s="42"/>
      <c r="H62" s="42"/>
      <c r="I62" s="42">
        <v>15</v>
      </c>
      <c r="J62" s="42"/>
      <c r="K62" s="178"/>
      <c r="L62" s="42"/>
      <c r="M62" s="44"/>
    </row>
    <row r="63" spans="1:13" x14ac:dyDescent="0.25">
      <c r="A63" s="174"/>
      <c r="B63" s="178"/>
      <c r="C63" s="42" t="s">
        <v>332</v>
      </c>
      <c r="D63" s="42" t="s">
        <v>333</v>
      </c>
      <c r="E63" s="42" t="s">
        <v>327</v>
      </c>
      <c r="F63" s="42" t="s">
        <v>334</v>
      </c>
      <c r="G63" s="42"/>
      <c r="H63" s="42"/>
      <c r="I63" s="42">
        <v>15</v>
      </c>
      <c r="J63" s="42"/>
      <c r="K63" s="178"/>
      <c r="L63" s="42"/>
      <c r="M63" s="44"/>
    </row>
    <row r="64" spans="1:13" x14ac:dyDescent="0.25">
      <c r="A64" s="174"/>
      <c r="B64" s="178"/>
      <c r="C64" s="42" t="s">
        <v>335</v>
      </c>
      <c r="D64" s="42" t="s">
        <v>336</v>
      </c>
      <c r="E64" s="42" t="s">
        <v>327</v>
      </c>
      <c r="F64" s="42" t="s">
        <v>337</v>
      </c>
      <c r="G64" s="42"/>
      <c r="H64" s="42"/>
      <c r="I64" s="42">
        <v>100</v>
      </c>
      <c r="J64" s="42"/>
      <c r="K64" s="178"/>
      <c r="L64" s="42"/>
      <c r="M64" s="44"/>
    </row>
    <row r="65" spans="1:13" x14ac:dyDescent="0.25">
      <c r="A65" s="174"/>
      <c r="B65" s="178"/>
      <c r="C65" s="42" t="s">
        <v>338</v>
      </c>
      <c r="D65" s="42" t="s">
        <v>339</v>
      </c>
      <c r="E65" s="42" t="s">
        <v>327</v>
      </c>
      <c r="F65" s="42" t="s">
        <v>340</v>
      </c>
      <c r="G65" s="42"/>
      <c r="H65" s="42"/>
      <c r="I65" s="42">
        <v>20</v>
      </c>
      <c r="J65" s="42"/>
      <c r="K65" s="178"/>
      <c r="L65" s="42"/>
      <c r="M65" s="44"/>
    </row>
    <row r="66" spans="1:13" ht="45" customHeight="1" x14ac:dyDescent="0.25">
      <c r="A66" s="174"/>
      <c r="B66" s="178"/>
      <c r="C66" s="42" t="s">
        <v>341</v>
      </c>
      <c r="D66" s="42" t="s">
        <v>342</v>
      </c>
      <c r="E66" s="43" t="s">
        <v>343</v>
      </c>
      <c r="F66" s="42" t="s">
        <v>344</v>
      </c>
      <c r="G66" s="42"/>
      <c r="H66" s="43" t="s">
        <v>345</v>
      </c>
      <c r="I66" s="42"/>
      <c r="J66" s="42"/>
      <c r="K66" s="178"/>
      <c r="L66" s="42"/>
      <c r="M66" s="44"/>
    </row>
    <row r="67" spans="1:13" x14ac:dyDescent="0.25">
      <c r="A67" s="174"/>
      <c r="B67" s="178"/>
      <c r="C67" s="42" t="s">
        <v>346</v>
      </c>
      <c r="D67" s="42" t="s">
        <v>346</v>
      </c>
      <c r="E67" s="42" t="s">
        <v>347</v>
      </c>
      <c r="F67" s="42" t="s">
        <v>348</v>
      </c>
      <c r="G67" s="42"/>
      <c r="H67" s="42" t="s">
        <v>349</v>
      </c>
      <c r="I67" s="42">
        <v>20</v>
      </c>
      <c r="J67" s="42"/>
      <c r="K67" s="178"/>
      <c r="L67" s="42"/>
      <c r="M67" s="44"/>
    </row>
    <row r="68" spans="1:13" x14ac:dyDescent="0.25">
      <c r="A68" s="174"/>
      <c r="B68" s="178"/>
      <c r="C68" s="62" t="s">
        <v>350</v>
      </c>
      <c r="D68" s="62" t="s">
        <v>350</v>
      </c>
      <c r="E68" s="62" t="s">
        <v>265</v>
      </c>
      <c r="F68" s="42" t="s">
        <v>351</v>
      </c>
      <c r="G68" s="42"/>
      <c r="H68" s="42" t="s">
        <v>352</v>
      </c>
      <c r="I68" s="42">
        <v>20</v>
      </c>
      <c r="J68" s="42"/>
      <c r="K68" s="178"/>
      <c r="L68" s="42"/>
      <c r="M68" s="44"/>
    </row>
    <row r="69" spans="1:13" x14ac:dyDescent="0.25">
      <c r="A69" s="174"/>
      <c r="B69" s="178"/>
      <c r="C69" s="62" t="s">
        <v>353</v>
      </c>
      <c r="D69" s="62" t="s">
        <v>353</v>
      </c>
      <c r="E69" s="62" t="s">
        <v>265</v>
      </c>
      <c r="F69" s="42" t="s">
        <v>354</v>
      </c>
      <c r="G69" s="42"/>
      <c r="H69" s="42"/>
      <c r="I69" s="42">
        <v>20</v>
      </c>
      <c r="J69" s="42"/>
      <c r="K69" s="178"/>
      <c r="L69" s="42"/>
      <c r="M69" s="44"/>
    </row>
    <row r="70" spans="1:13" x14ac:dyDescent="0.25">
      <c r="A70" s="174"/>
      <c r="B70" s="178"/>
      <c r="C70" s="42" t="s">
        <v>243</v>
      </c>
      <c r="D70" s="42" t="s">
        <v>355</v>
      </c>
      <c r="E70" s="42" t="s">
        <v>294</v>
      </c>
      <c r="F70" s="42" t="s">
        <v>246</v>
      </c>
      <c r="G70" s="42"/>
      <c r="H70" s="42"/>
      <c r="I70" s="42">
        <v>100</v>
      </c>
      <c r="J70" s="42"/>
      <c r="K70" s="178"/>
      <c r="L70" s="42" t="s">
        <v>243</v>
      </c>
      <c r="M70" s="44"/>
    </row>
    <row r="71" spans="1:13" ht="75" customHeight="1" x14ac:dyDescent="0.25">
      <c r="A71" s="174"/>
      <c r="B71" s="178"/>
      <c r="C71" s="42" t="s">
        <v>268</v>
      </c>
      <c r="D71" s="42" t="s">
        <v>269</v>
      </c>
      <c r="E71" s="42" t="s">
        <v>356</v>
      </c>
      <c r="F71" s="42"/>
      <c r="G71" s="42"/>
      <c r="H71" s="43" t="s">
        <v>272</v>
      </c>
      <c r="I71" s="42"/>
      <c r="J71" s="42"/>
      <c r="K71" s="178"/>
      <c r="L71" s="42"/>
      <c r="M71" s="44"/>
    </row>
    <row r="72" spans="1:13" ht="15.75" customHeight="1" thickBot="1" x14ac:dyDescent="0.3">
      <c r="A72" s="175"/>
      <c r="B72" s="186"/>
      <c r="C72" s="63" t="s">
        <v>357</v>
      </c>
      <c r="D72" s="63"/>
      <c r="E72" s="63" t="s">
        <v>358</v>
      </c>
      <c r="F72" s="63" t="s">
        <v>331</v>
      </c>
      <c r="G72" s="63"/>
      <c r="H72" s="63" t="s">
        <v>359</v>
      </c>
      <c r="I72" s="63"/>
      <c r="J72" s="63"/>
      <c r="K72" s="186"/>
      <c r="L72" s="63"/>
      <c r="M72" s="64"/>
    </row>
    <row r="73" spans="1:13" ht="15.75" customHeight="1" thickBot="1" x14ac:dyDescent="0.3">
      <c r="A73" s="27" t="s">
        <v>212</v>
      </c>
      <c r="B73" s="27" t="s">
        <v>213</v>
      </c>
      <c r="C73" s="27" t="s">
        <v>214</v>
      </c>
      <c r="D73" s="27" t="s">
        <v>215</v>
      </c>
      <c r="E73" s="27" t="s">
        <v>216</v>
      </c>
      <c r="F73" s="27"/>
      <c r="G73" s="27" t="s">
        <v>217</v>
      </c>
      <c r="H73" s="27" t="s">
        <v>218</v>
      </c>
      <c r="I73" s="27" t="s">
        <v>360</v>
      </c>
      <c r="J73" s="27" t="s">
        <v>361</v>
      </c>
      <c r="K73" s="27" t="s">
        <v>220</v>
      </c>
      <c r="L73" s="27"/>
    </row>
    <row r="74" spans="1:13" x14ac:dyDescent="0.25">
      <c r="A74" s="183" t="s">
        <v>362</v>
      </c>
      <c r="B74" s="189" t="s">
        <v>363</v>
      </c>
      <c r="C74" s="65" t="s">
        <v>364</v>
      </c>
      <c r="D74" s="65"/>
      <c r="E74" s="65" t="s">
        <v>365</v>
      </c>
      <c r="F74" s="66" t="s">
        <v>366</v>
      </c>
      <c r="G74" s="67"/>
      <c r="H74" s="68" t="s">
        <v>367</v>
      </c>
      <c r="I74" s="25">
        <v>150</v>
      </c>
      <c r="J74" s="25">
        <v>5</v>
      </c>
      <c r="K74" s="193" t="s">
        <v>368</v>
      </c>
    </row>
    <row r="75" spans="1:13" x14ac:dyDescent="0.25">
      <c r="A75" s="174"/>
      <c r="B75" s="178"/>
      <c r="C75" s="69" t="s">
        <v>369</v>
      </c>
      <c r="D75" s="69"/>
      <c r="E75" s="69" t="s">
        <v>370</v>
      </c>
      <c r="F75" s="70" t="s">
        <v>371</v>
      </c>
      <c r="G75" s="71"/>
      <c r="H75" s="72"/>
      <c r="I75" s="25">
        <v>150</v>
      </c>
      <c r="J75" s="25" t="s">
        <v>372</v>
      </c>
      <c r="K75" s="178"/>
    </row>
    <row r="76" spans="1:13" x14ac:dyDescent="0.25">
      <c r="A76" s="174"/>
      <c r="B76" s="178"/>
      <c r="C76" s="69" t="s">
        <v>274</v>
      </c>
      <c r="D76" s="69"/>
      <c r="E76" s="69" t="s">
        <v>232</v>
      </c>
      <c r="F76" s="70" t="s">
        <v>373</v>
      </c>
      <c r="G76" s="71"/>
      <c r="H76" s="72"/>
      <c r="I76" s="25">
        <v>30</v>
      </c>
      <c r="J76" s="25" t="s">
        <v>372</v>
      </c>
      <c r="K76" s="178"/>
    </row>
    <row r="77" spans="1:13" x14ac:dyDescent="0.25">
      <c r="A77" s="174"/>
      <c r="B77" s="178"/>
      <c r="C77" s="69" t="s">
        <v>374</v>
      </c>
      <c r="D77" s="69"/>
      <c r="E77" s="69" t="s">
        <v>375</v>
      </c>
      <c r="F77" s="70" t="s">
        <v>376</v>
      </c>
      <c r="G77" s="71"/>
      <c r="H77" s="72"/>
      <c r="I77" s="25">
        <v>10</v>
      </c>
      <c r="J77" s="25" t="s">
        <v>372</v>
      </c>
      <c r="K77" s="178"/>
    </row>
    <row r="78" spans="1:13" x14ac:dyDescent="0.25">
      <c r="A78" s="174"/>
      <c r="B78" s="178"/>
      <c r="C78" s="69" t="s">
        <v>377</v>
      </c>
      <c r="D78" s="69"/>
      <c r="E78" s="69" t="s">
        <v>378</v>
      </c>
      <c r="F78" s="70" t="s">
        <v>379</v>
      </c>
      <c r="G78" s="71"/>
      <c r="H78" s="72"/>
      <c r="I78" s="25">
        <v>4</v>
      </c>
      <c r="J78" s="25" t="s">
        <v>372</v>
      </c>
      <c r="K78" s="178"/>
      <c r="L78" s="26"/>
    </row>
    <row r="79" spans="1:13" x14ac:dyDescent="0.25">
      <c r="A79" s="174"/>
      <c r="B79" s="178"/>
      <c r="C79" s="69" t="s">
        <v>380</v>
      </c>
      <c r="D79" s="69"/>
      <c r="E79" s="69" t="s">
        <v>381</v>
      </c>
      <c r="F79" s="70" t="s">
        <v>382</v>
      </c>
      <c r="G79" s="71"/>
      <c r="H79" s="72"/>
      <c r="I79" s="25">
        <v>150</v>
      </c>
      <c r="J79" s="25">
        <v>150</v>
      </c>
      <c r="K79" s="178"/>
    </row>
    <row r="80" spans="1:13" x14ac:dyDescent="0.25">
      <c r="A80" s="174"/>
      <c r="B80" s="178"/>
      <c r="C80" s="69" t="s">
        <v>383</v>
      </c>
      <c r="D80" s="69"/>
      <c r="E80" s="69" t="s">
        <v>384</v>
      </c>
      <c r="F80" s="70" t="s">
        <v>385</v>
      </c>
      <c r="G80" s="71"/>
      <c r="H80" s="72"/>
      <c r="I80" s="25">
        <v>150</v>
      </c>
      <c r="J80" s="25">
        <v>10</v>
      </c>
      <c r="K80" s="178"/>
    </row>
    <row r="81" spans="1:12" x14ac:dyDescent="0.25">
      <c r="A81" s="174"/>
      <c r="B81" s="178"/>
      <c r="C81" s="69" t="s">
        <v>386</v>
      </c>
      <c r="D81" s="69"/>
      <c r="E81" s="69" t="s">
        <v>387</v>
      </c>
      <c r="F81" s="70" t="s">
        <v>388</v>
      </c>
      <c r="G81" s="71"/>
      <c r="H81" s="72"/>
      <c r="I81" s="25">
        <v>150</v>
      </c>
      <c r="J81" s="25">
        <v>10</v>
      </c>
      <c r="K81" s="178"/>
    </row>
    <row r="82" spans="1:12" x14ac:dyDescent="0.25">
      <c r="A82" s="174"/>
      <c r="B82" s="178"/>
      <c r="C82" s="69" t="s">
        <v>389</v>
      </c>
      <c r="D82" s="69"/>
      <c r="E82" s="69" t="s">
        <v>390</v>
      </c>
      <c r="F82" s="70" t="s">
        <v>391</v>
      </c>
      <c r="G82" s="71"/>
      <c r="H82" s="72"/>
      <c r="I82" s="25">
        <v>150</v>
      </c>
      <c r="J82" s="25">
        <v>10</v>
      </c>
      <c r="K82" s="178"/>
    </row>
    <row r="83" spans="1:12" x14ac:dyDescent="0.25">
      <c r="A83" s="174"/>
      <c r="B83" s="178"/>
      <c r="C83" s="69" t="s">
        <v>392</v>
      </c>
      <c r="D83" s="69"/>
      <c r="E83" s="69" t="s">
        <v>393</v>
      </c>
      <c r="F83" s="70" t="s">
        <v>394</v>
      </c>
      <c r="G83" s="71"/>
      <c r="H83" s="72"/>
      <c r="I83" s="25">
        <v>150</v>
      </c>
      <c r="J83" s="25">
        <v>5</v>
      </c>
      <c r="K83" s="178"/>
    </row>
    <row r="84" spans="1:12" x14ac:dyDescent="0.25">
      <c r="A84" s="174"/>
      <c r="B84" s="178"/>
      <c r="C84" s="69" t="s">
        <v>395</v>
      </c>
      <c r="D84" s="69"/>
      <c r="E84" s="69"/>
      <c r="F84" s="70" t="s">
        <v>396</v>
      </c>
      <c r="G84" s="71"/>
      <c r="H84" s="72"/>
      <c r="I84" s="25">
        <v>150</v>
      </c>
      <c r="J84" s="25">
        <v>15</v>
      </c>
      <c r="K84" s="178"/>
    </row>
    <row r="85" spans="1:12" x14ac:dyDescent="0.25">
      <c r="A85" s="174"/>
      <c r="B85" s="178"/>
      <c r="C85" s="69" t="s">
        <v>397</v>
      </c>
      <c r="D85" s="69"/>
      <c r="E85" s="69" t="s">
        <v>398</v>
      </c>
      <c r="F85" s="70" t="s">
        <v>399</v>
      </c>
      <c r="G85" s="71"/>
      <c r="H85" s="72"/>
      <c r="I85" s="25">
        <v>150</v>
      </c>
      <c r="J85" s="25">
        <v>150</v>
      </c>
      <c r="K85" s="178"/>
    </row>
    <row r="86" spans="1:12" x14ac:dyDescent="0.25">
      <c r="A86" s="174"/>
      <c r="B86" s="178"/>
      <c r="C86" s="69" t="s">
        <v>400</v>
      </c>
      <c r="D86" s="69"/>
      <c r="E86" s="69"/>
      <c r="F86" s="69"/>
      <c r="G86" s="71"/>
      <c r="H86" s="72"/>
      <c r="I86" s="25" t="s">
        <v>372</v>
      </c>
      <c r="J86" s="25" t="s">
        <v>372</v>
      </c>
      <c r="K86" s="178"/>
      <c r="L86" s="25" t="s">
        <v>401</v>
      </c>
    </row>
    <row r="87" spans="1:12" ht="45" customHeight="1" x14ac:dyDescent="0.25">
      <c r="A87" s="174"/>
      <c r="B87" s="178"/>
      <c r="C87" s="69" t="s">
        <v>402</v>
      </c>
      <c r="D87" s="69"/>
      <c r="E87" s="69" t="s">
        <v>403</v>
      </c>
      <c r="F87" s="70" t="s">
        <v>404</v>
      </c>
      <c r="G87" s="71"/>
      <c r="H87" s="72"/>
      <c r="I87" s="25">
        <v>150</v>
      </c>
      <c r="J87" s="25">
        <v>50</v>
      </c>
      <c r="K87" s="178"/>
      <c r="L87" s="26" t="s">
        <v>405</v>
      </c>
    </row>
    <row r="88" spans="1:12" x14ac:dyDescent="0.25">
      <c r="A88" s="174"/>
      <c r="B88" s="178"/>
      <c r="C88" s="69" t="s">
        <v>406</v>
      </c>
      <c r="D88" s="69"/>
      <c r="E88" s="69" t="s">
        <v>407</v>
      </c>
      <c r="F88" s="70" t="s">
        <v>408</v>
      </c>
      <c r="G88" s="71"/>
      <c r="H88" s="72"/>
      <c r="I88" s="25">
        <v>150</v>
      </c>
      <c r="J88" s="25">
        <v>50</v>
      </c>
      <c r="K88" s="178"/>
    </row>
    <row r="89" spans="1:12" x14ac:dyDescent="0.25">
      <c r="A89" s="174"/>
      <c r="B89" s="178"/>
      <c r="C89" s="69" t="s">
        <v>409</v>
      </c>
      <c r="D89" s="69"/>
      <c r="E89" s="69" t="s">
        <v>410</v>
      </c>
      <c r="F89" s="70" t="s">
        <v>411</v>
      </c>
      <c r="G89" s="71"/>
      <c r="H89" s="72"/>
      <c r="I89" s="25">
        <v>150</v>
      </c>
      <c r="J89" s="25">
        <v>20</v>
      </c>
      <c r="K89" s="178"/>
    </row>
    <row r="90" spans="1:12" x14ac:dyDescent="0.25">
      <c r="A90" s="174"/>
      <c r="B90" s="178"/>
      <c r="C90" s="69" t="s">
        <v>412</v>
      </c>
      <c r="D90" s="69"/>
      <c r="E90" s="69" t="s">
        <v>413</v>
      </c>
      <c r="F90" s="70" t="s">
        <v>414</v>
      </c>
      <c r="G90" s="71"/>
      <c r="H90" s="72"/>
      <c r="I90" s="25">
        <v>150</v>
      </c>
      <c r="J90" s="25">
        <v>15</v>
      </c>
      <c r="K90" s="178"/>
    </row>
    <row r="91" spans="1:12" x14ac:dyDescent="0.25">
      <c r="A91" s="174"/>
      <c r="B91" s="178"/>
      <c r="C91" s="69" t="s">
        <v>415</v>
      </c>
      <c r="D91" s="69"/>
      <c r="E91" s="69" t="s">
        <v>416</v>
      </c>
      <c r="F91" s="70" t="s">
        <v>417</v>
      </c>
      <c r="G91" s="71"/>
      <c r="H91" s="72"/>
      <c r="I91" s="25">
        <v>150</v>
      </c>
      <c r="J91" s="25">
        <v>50</v>
      </c>
      <c r="K91" s="178"/>
    </row>
    <row r="92" spans="1:12" x14ac:dyDescent="0.25">
      <c r="A92" s="174"/>
      <c r="B92" s="178"/>
      <c r="C92" s="69" t="s">
        <v>418</v>
      </c>
      <c r="D92" s="69"/>
      <c r="E92" s="69"/>
      <c r="F92" s="69"/>
      <c r="G92" s="71"/>
      <c r="H92" s="72"/>
      <c r="I92" s="25" t="s">
        <v>372</v>
      </c>
      <c r="J92" s="25" t="s">
        <v>372</v>
      </c>
      <c r="K92" s="178"/>
    </row>
    <row r="93" spans="1:12" x14ac:dyDescent="0.25">
      <c r="A93" s="174"/>
      <c r="B93" s="178"/>
      <c r="C93" s="69" t="s">
        <v>419</v>
      </c>
      <c r="D93" s="69"/>
      <c r="E93" s="69" t="s">
        <v>420</v>
      </c>
      <c r="F93" s="70" t="s">
        <v>421</v>
      </c>
      <c r="G93" s="71"/>
      <c r="H93" s="72"/>
      <c r="I93" s="25">
        <v>150</v>
      </c>
      <c r="J93" s="25">
        <v>15</v>
      </c>
      <c r="K93" s="178"/>
    </row>
    <row r="94" spans="1:12" x14ac:dyDescent="0.25">
      <c r="A94" s="174"/>
      <c r="B94" s="178"/>
      <c r="C94" s="69" t="s">
        <v>422</v>
      </c>
      <c r="D94" s="69"/>
      <c r="E94" s="69" t="s">
        <v>423</v>
      </c>
      <c r="F94" s="70" t="s">
        <v>424</v>
      </c>
      <c r="G94" s="71"/>
      <c r="H94" s="72"/>
      <c r="I94" s="25">
        <v>150</v>
      </c>
      <c r="J94" s="25">
        <v>15</v>
      </c>
      <c r="K94" s="178"/>
    </row>
    <row r="95" spans="1:12" x14ac:dyDescent="0.25">
      <c r="A95" s="174"/>
      <c r="B95" s="178"/>
      <c r="C95" s="73" t="s">
        <v>409</v>
      </c>
      <c r="D95" s="74"/>
      <c r="E95" s="73" t="s">
        <v>410</v>
      </c>
      <c r="F95" s="75"/>
      <c r="G95" s="71"/>
      <c r="H95" s="72"/>
      <c r="I95" s="25">
        <v>150</v>
      </c>
      <c r="J95" s="25">
        <v>20</v>
      </c>
      <c r="K95" s="178"/>
    </row>
    <row r="96" spans="1:12" x14ac:dyDescent="0.25">
      <c r="A96" s="174"/>
      <c r="B96" s="178"/>
      <c r="C96" s="69" t="s">
        <v>425</v>
      </c>
      <c r="D96" s="69"/>
      <c r="E96" s="69" t="s">
        <v>426</v>
      </c>
      <c r="F96" s="70" t="s">
        <v>427</v>
      </c>
      <c r="G96" s="71"/>
      <c r="H96" s="72"/>
      <c r="I96" s="25">
        <v>150</v>
      </c>
      <c r="J96" s="25">
        <v>15</v>
      </c>
      <c r="K96" s="178"/>
    </row>
    <row r="97" spans="1:11" x14ac:dyDescent="0.25">
      <c r="A97" s="174"/>
      <c r="B97" s="178"/>
      <c r="C97" s="69" t="s">
        <v>428</v>
      </c>
      <c r="D97" s="69"/>
      <c r="E97" s="69" t="s">
        <v>429</v>
      </c>
      <c r="F97" s="70" t="s">
        <v>430</v>
      </c>
      <c r="G97" s="71"/>
      <c r="H97" s="72"/>
      <c r="I97" s="25">
        <v>150</v>
      </c>
      <c r="J97" s="25">
        <v>10</v>
      </c>
      <c r="K97" s="178"/>
    </row>
    <row r="98" spans="1:11" x14ac:dyDescent="0.25">
      <c r="A98" s="174"/>
      <c r="B98" s="178"/>
      <c r="C98" s="73" t="s">
        <v>415</v>
      </c>
      <c r="D98" s="75"/>
      <c r="E98" s="73" t="s">
        <v>416</v>
      </c>
      <c r="F98" s="75"/>
      <c r="G98" s="71"/>
      <c r="H98" s="72"/>
      <c r="I98" s="25">
        <v>150</v>
      </c>
      <c r="J98" s="25">
        <v>50</v>
      </c>
      <c r="K98" s="178"/>
    </row>
    <row r="99" spans="1:11" ht="15.75" customHeight="1" thickBot="1" x14ac:dyDescent="0.3">
      <c r="A99" s="175"/>
      <c r="B99" s="186"/>
      <c r="C99" s="76" t="s">
        <v>431</v>
      </c>
      <c r="D99" s="77"/>
      <c r="E99" s="76" t="s">
        <v>403</v>
      </c>
      <c r="F99" s="77"/>
      <c r="G99" s="78"/>
      <c r="H99" s="79"/>
      <c r="I99" s="25">
        <v>150</v>
      </c>
      <c r="J99" s="25">
        <v>50</v>
      </c>
      <c r="K99" s="178"/>
    </row>
    <row r="100" spans="1:11" x14ac:dyDescent="0.25">
      <c r="A100" s="50" t="s">
        <v>432</v>
      </c>
      <c r="B100" s="50" t="s">
        <v>433</v>
      </c>
      <c r="C100" s="50" t="s">
        <v>434</v>
      </c>
      <c r="D100" s="50"/>
      <c r="E100" s="50"/>
      <c r="F100" s="50"/>
      <c r="G100" s="50"/>
      <c r="H100" s="50"/>
      <c r="I100" s="50"/>
      <c r="J100" s="50"/>
      <c r="K100" s="50"/>
    </row>
    <row r="101" spans="1:11" x14ac:dyDescent="0.25">
      <c r="A101" s="25" t="s">
        <v>435</v>
      </c>
      <c r="B101" s="25" t="s">
        <v>436</v>
      </c>
      <c r="C101" s="25" t="s">
        <v>437</v>
      </c>
      <c r="E101" s="25" t="s">
        <v>438</v>
      </c>
      <c r="H101" s="25" t="s">
        <v>439</v>
      </c>
    </row>
    <row r="102" spans="1:11" x14ac:dyDescent="0.25">
      <c r="A102" s="25" t="s">
        <v>440</v>
      </c>
      <c r="B102" s="25" t="s">
        <v>441</v>
      </c>
      <c r="C102" s="25" t="s">
        <v>442</v>
      </c>
      <c r="E102" s="25" t="s">
        <v>443</v>
      </c>
    </row>
    <row r="103" spans="1:11" x14ac:dyDescent="0.25">
      <c r="C103" s="25" t="s">
        <v>444</v>
      </c>
      <c r="E103" s="25" t="s">
        <v>445</v>
      </c>
    </row>
    <row r="104" spans="1:11" x14ac:dyDescent="0.25">
      <c r="C104" s="25" t="s">
        <v>446</v>
      </c>
      <c r="E104" s="25" t="s">
        <v>447</v>
      </c>
    </row>
    <row r="105" spans="1:11" x14ac:dyDescent="0.25">
      <c r="C105" s="25" t="s">
        <v>448</v>
      </c>
      <c r="E105" s="25" t="s">
        <v>449</v>
      </c>
    </row>
    <row r="106" spans="1:11" x14ac:dyDescent="0.25">
      <c r="C106" s="25" t="s">
        <v>450</v>
      </c>
      <c r="E106" s="25" t="s">
        <v>451</v>
      </c>
    </row>
    <row r="107" spans="1:11" x14ac:dyDescent="0.25">
      <c r="C107" s="25" t="s">
        <v>452</v>
      </c>
      <c r="E107" s="25" t="s">
        <v>453</v>
      </c>
    </row>
    <row r="108" spans="1:11" x14ac:dyDescent="0.25">
      <c r="C108" s="25" t="s">
        <v>454</v>
      </c>
      <c r="E108" s="25" t="s">
        <v>455</v>
      </c>
    </row>
    <row r="109" spans="1:11" x14ac:dyDescent="0.25">
      <c r="A109" s="25" t="s">
        <v>456</v>
      </c>
      <c r="B109" s="25" t="s">
        <v>457</v>
      </c>
      <c r="C109" s="25" t="s">
        <v>458</v>
      </c>
      <c r="E109" s="25" t="s">
        <v>459</v>
      </c>
      <c r="H109" s="25" t="s">
        <v>460</v>
      </c>
    </row>
    <row r="110" spans="1:11" x14ac:dyDescent="0.25">
      <c r="A110" s="25" t="s">
        <v>461</v>
      </c>
      <c r="B110" s="25" t="s">
        <v>462</v>
      </c>
      <c r="C110" s="25" t="s">
        <v>463</v>
      </c>
      <c r="E110" s="25" t="s">
        <v>464</v>
      </c>
    </row>
    <row r="111" spans="1:11" x14ac:dyDescent="0.25">
      <c r="C111" s="25" t="s">
        <v>465</v>
      </c>
      <c r="E111" s="25" t="s">
        <v>466</v>
      </c>
    </row>
    <row r="112" spans="1:11" x14ac:dyDescent="0.25">
      <c r="C112" s="25" t="s">
        <v>467</v>
      </c>
      <c r="E112" s="25" t="s">
        <v>468</v>
      </c>
    </row>
    <row r="113" spans="1:12" x14ac:dyDescent="0.25">
      <c r="C113" s="25" t="s">
        <v>469</v>
      </c>
      <c r="E113" s="25" t="s">
        <v>470</v>
      </c>
      <c r="H113" s="25" t="s">
        <v>471</v>
      </c>
    </row>
    <row r="114" spans="1:12" x14ac:dyDescent="0.25">
      <c r="C114" s="57" t="s">
        <v>472</v>
      </c>
      <c r="D114" s="57"/>
      <c r="E114" s="25" t="s">
        <v>473</v>
      </c>
    </row>
    <row r="115" spans="1:12" x14ac:dyDescent="0.25">
      <c r="C115" s="80" t="s">
        <v>474</v>
      </c>
      <c r="D115" s="80"/>
      <c r="E115" s="25" t="s">
        <v>475</v>
      </c>
      <c r="H115" s="25" t="s">
        <v>476</v>
      </c>
    </row>
    <row r="116" spans="1:12" x14ac:dyDescent="0.25">
      <c r="C116" s="80" t="s">
        <v>477</v>
      </c>
      <c r="D116" s="80"/>
      <c r="E116" s="25" t="s">
        <v>478</v>
      </c>
    </row>
    <row r="117" spans="1:12" x14ac:dyDescent="0.25">
      <c r="C117" s="80" t="s">
        <v>479</v>
      </c>
      <c r="D117" s="80"/>
      <c r="E117" s="25" t="s">
        <v>438</v>
      </c>
      <c r="H117" s="25" t="s">
        <v>439</v>
      </c>
    </row>
    <row r="118" spans="1:12" x14ac:dyDescent="0.25">
      <c r="C118" s="80" t="s">
        <v>479</v>
      </c>
      <c r="D118" s="80"/>
      <c r="E118" s="25" t="s">
        <v>438</v>
      </c>
      <c r="H118" s="25" t="s">
        <v>480</v>
      </c>
    </row>
    <row r="119" spans="1:12" x14ac:dyDescent="0.25">
      <c r="C119" s="80" t="s">
        <v>481</v>
      </c>
      <c r="D119" s="80"/>
      <c r="E119" s="25" t="s">
        <v>482</v>
      </c>
      <c r="H119" s="25" t="s">
        <v>483</v>
      </c>
    </row>
    <row r="120" spans="1:12" x14ac:dyDescent="0.25">
      <c r="A120" s="25" t="s">
        <v>484</v>
      </c>
      <c r="B120" s="25" t="s">
        <v>485</v>
      </c>
      <c r="E120" s="25" t="s">
        <v>486</v>
      </c>
      <c r="H120" s="25" t="s">
        <v>487</v>
      </c>
      <c r="L120" s="25" t="s">
        <v>488</v>
      </c>
    </row>
    <row r="121" spans="1:12" x14ac:dyDescent="0.25">
      <c r="A121" s="25" t="s">
        <v>461</v>
      </c>
      <c r="B121" s="25" t="s">
        <v>489</v>
      </c>
      <c r="E121" s="25" t="s">
        <v>490</v>
      </c>
      <c r="L121" s="25" t="s">
        <v>488</v>
      </c>
    </row>
    <row r="122" spans="1:12" ht="30" customHeight="1" x14ac:dyDescent="0.25">
      <c r="C122" s="25" t="s">
        <v>491</v>
      </c>
      <c r="E122" s="25" t="s">
        <v>492</v>
      </c>
      <c r="H122" s="25" t="s">
        <v>493</v>
      </c>
      <c r="L122" s="26" t="s">
        <v>494</v>
      </c>
    </row>
    <row r="123" spans="1:12" ht="30" customHeight="1" x14ac:dyDescent="0.25">
      <c r="C123" s="25" t="s">
        <v>495</v>
      </c>
      <c r="E123" s="25" t="s">
        <v>496</v>
      </c>
      <c r="L123" s="26" t="s">
        <v>497</v>
      </c>
    </row>
    <row r="124" spans="1:12" x14ac:dyDescent="0.25">
      <c r="A124" s="25" t="s">
        <v>498</v>
      </c>
      <c r="B124" s="25" t="s">
        <v>499</v>
      </c>
      <c r="C124" s="25" t="s">
        <v>500</v>
      </c>
      <c r="E124" s="25" t="s">
        <v>501</v>
      </c>
    </row>
    <row r="125" spans="1:12" x14ac:dyDescent="0.25">
      <c r="A125" s="25" t="s">
        <v>440</v>
      </c>
      <c r="B125" s="25" t="s">
        <v>502</v>
      </c>
      <c r="C125" s="25" t="s">
        <v>503</v>
      </c>
      <c r="E125" s="25" t="s">
        <v>504</v>
      </c>
    </row>
    <row r="126" spans="1:12" x14ac:dyDescent="0.25">
      <c r="C126" s="25" t="s">
        <v>505</v>
      </c>
      <c r="E126" s="25" t="s">
        <v>506</v>
      </c>
    </row>
    <row r="127" spans="1:12" x14ac:dyDescent="0.25">
      <c r="C127" s="25" t="s">
        <v>507</v>
      </c>
      <c r="E127" s="25" t="s">
        <v>508</v>
      </c>
    </row>
    <row r="128" spans="1:12" x14ac:dyDescent="0.25">
      <c r="C128" s="25" t="s">
        <v>509</v>
      </c>
      <c r="E128" s="25" t="s">
        <v>510</v>
      </c>
    </row>
    <row r="129" spans="3:5" x14ac:dyDescent="0.25">
      <c r="C129" s="25" t="s">
        <v>511</v>
      </c>
      <c r="E129" s="25" t="s">
        <v>512</v>
      </c>
    </row>
    <row r="130" spans="3:5" x14ac:dyDescent="0.25">
      <c r="C130" s="25" t="s">
        <v>513</v>
      </c>
      <c r="E130" s="25" t="s">
        <v>514</v>
      </c>
    </row>
    <row r="131" spans="3:5" x14ac:dyDescent="0.25">
      <c r="C131" s="25" t="s">
        <v>515</v>
      </c>
      <c r="E131" s="25" t="s">
        <v>516</v>
      </c>
    </row>
  </sheetData>
  <autoFilter ref="A5:E48" xr:uid="{00000000-0009-0000-0000-000008000000}"/>
  <mergeCells count="20">
    <mergeCell ref="K55:K72"/>
    <mergeCell ref="A3:G3"/>
    <mergeCell ref="K74:K99"/>
    <mergeCell ref="J37:J45"/>
    <mergeCell ref="A74:A99"/>
    <mergeCell ref="B55:B72"/>
    <mergeCell ref="J6:J15"/>
    <mergeCell ref="A37:A53"/>
    <mergeCell ref="B22:B35"/>
    <mergeCell ref="B6:B20"/>
    <mergeCell ref="H44:H46"/>
    <mergeCell ref="B74:B99"/>
    <mergeCell ref="B37:B53"/>
    <mergeCell ref="A22:A35"/>
    <mergeCell ref="A55:A72"/>
    <mergeCell ref="A2:C2"/>
    <mergeCell ref="A6:A20"/>
    <mergeCell ref="J22:J30"/>
    <mergeCell ref="D2:E2"/>
    <mergeCell ref="F2:G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K136"/>
  <sheetViews>
    <sheetView workbookViewId="0">
      <selection activeCell="D23" sqref="D23"/>
    </sheetView>
  </sheetViews>
  <sheetFormatPr defaultColWidth="75.7109375" defaultRowHeight="15" x14ac:dyDescent="0.25"/>
  <cols>
    <col min="1" max="1" width="17.85546875" bestFit="1" customWidth="1"/>
    <col min="2" max="2" width="16.42578125" bestFit="1" customWidth="1"/>
    <col min="3" max="3" width="55.5703125" bestFit="1" customWidth="1"/>
    <col min="4" max="4" width="9.140625" bestFit="1" customWidth="1"/>
    <col min="5" max="5" width="6.7109375" bestFit="1" customWidth="1"/>
    <col min="6" max="6" width="11.140625" bestFit="1" customWidth="1"/>
    <col min="8" max="8" width="23.85546875" bestFit="1" customWidth="1"/>
    <col min="9" max="9" width="40.28515625" bestFit="1" customWidth="1"/>
    <col min="10" max="10" width="7.42578125" bestFit="1" customWidth="1"/>
    <col min="11" max="11" width="72.7109375" bestFit="1" customWidth="1"/>
  </cols>
  <sheetData>
    <row r="1" spans="1:11" x14ac:dyDescent="0.25">
      <c r="A1" s="81" t="s">
        <v>517</v>
      </c>
      <c r="B1" s="81" t="s">
        <v>518</v>
      </c>
      <c r="C1" s="81" t="s">
        <v>519</v>
      </c>
      <c r="D1" s="81" t="s">
        <v>520</v>
      </c>
      <c r="E1" s="81"/>
      <c r="F1" s="81"/>
    </row>
    <row r="2" spans="1:11" x14ac:dyDescent="0.25">
      <c r="A2" s="81" t="s">
        <v>521</v>
      </c>
      <c r="B2" s="81" t="s">
        <v>522</v>
      </c>
      <c r="C2" s="81" t="s">
        <v>523</v>
      </c>
      <c r="D2" s="81" t="s">
        <v>522</v>
      </c>
      <c r="E2" s="81"/>
      <c r="F2" s="81"/>
    </row>
    <row r="3" spans="1:11" x14ac:dyDescent="0.25">
      <c r="A3" s="81" t="s">
        <v>524</v>
      </c>
      <c r="B3" s="81" t="s">
        <v>525</v>
      </c>
      <c r="C3" s="81" t="s">
        <v>526</v>
      </c>
      <c r="D3" s="81" t="s">
        <v>525</v>
      </c>
      <c r="E3" s="81"/>
      <c r="F3" s="81"/>
    </row>
    <row r="4" spans="1:11" x14ac:dyDescent="0.25">
      <c r="A4" s="81" t="s">
        <v>527</v>
      </c>
      <c r="B4" s="81" t="s">
        <v>528</v>
      </c>
      <c r="C4" s="81" t="s">
        <v>529</v>
      </c>
      <c r="D4" s="81" t="s">
        <v>530</v>
      </c>
      <c r="E4" s="81"/>
      <c r="F4" s="81"/>
    </row>
    <row r="5" spans="1:11" x14ac:dyDescent="0.25">
      <c r="A5" s="81" t="s">
        <v>531</v>
      </c>
      <c r="B5" s="81">
        <v>10</v>
      </c>
      <c r="C5" s="81" t="s">
        <v>532</v>
      </c>
      <c r="D5" s="81" t="s">
        <v>533</v>
      </c>
      <c r="E5" s="81" t="s">
        <v>534</v>
      </c>
      <c r="F5" s="81"/>
      <c r="H5" s="25"/>
      <c r="I5" s="25"/>
    </row>
    <row r="6" spans="1:11" x14ac:dyDescent="0.25">
      <c r="H6" s="50" t="s">
        <v>223</v>
      </c>
      <c r="I6" s="50" t="s">
        <v>225</v>
      </c>
      <c r="J6" s="50" t="s">
        <v>228</v>
      </c>
      <c r="K6" s="50" t="s">
        <v>535</v>
      </c>
    </row>
    <row r="7" spans="1:11" x14ac:dyDescent="0.25">
      <c r="A7" t="s">
        <v>536</v>
      </c>
      <c r="B7" t="s">
        <v>537</v>
      </c>
      <c r="H7" s="50" t="s">
        <v>230</v>
      </c>
      <c r="I7" s="50" t="s">
        <v>232</v>
      </c>
      <c r="J7" s="50">
        <v>50</v>
      </c>
      <c r="K7" s="50"/>
    </row>
    <row r="8" spans="1:11" x14ac:dyDescent="0.25">
      <c r="H8" s="50" t="s">
        <v>247</v>
      </c>
      <c r="I8" s="50" t="s">
        <v>295</v>
      </c>
      <c r="J8" s="50">
        <v>10</v>
      </c>
      <c r="K8" s="50"/>
    </row>
    <row r="9" spans="1:11" x14ac:dyDescent="0.25">
      <c r="H9" s="50" t="s">
        <v>251</v>
      </c>
      <c r="I9" s="50" t="s">
        <v>296</v>
      </c>
      <c r="J9" s="50">
        <v>10</v>
      </c>
      <c r="K9" s="50"/>
    </row>
    <row r="10" spans="1:11" x14ac:dyDescent="0.25">
      <c r="H10" s="50" t="s">
        <v>325</v>
      </c>
      <c r="I10" s="50" t="s">
        <v>538</v>
      </c>
      <c r="J10" s="50">
        <v>20</v>
      </c>
      <c r="K10" s="50"/>
    </row>
    <row r="11" spans="1:11" x14ac:dyDescent="0.25">
      <c r="H11" s="50" t="s">
        <v>329</v>
      </c>
      <c r="I11" s="50" t="s">
        <v>538</v>
      </c>
      <c r="J11" s="50">
        <v>20</v>
      </c>
      <c r="K11" s="50"/>
    </row>
    <row r="12" spans="1:11" x14ac:dyDescent="0.25">
      <c r="H12" s="50" t="s">
        <v>332</v>
      </c>
      <c r="I12" s="50" t="s">
        <v>538</v>
      </c>
      <c r="J12" s="50">
        <v>20</v>
      </c>
      <c r="K12" s="50"/>
    </row>
    <row r="13" spans="1:11" x14ac:dyDescent="0.25">
      <c r="H13" s="50" t="s">
        <v>335</v>
      </c>
      <c r="I13" s="50" t="s">
        <v>538</v>
      </c>
      <c r="J13" s="50">
        <v>20</v>
      </c>
      <c r="K13" s="50"/>
    </row>
    <row r="14" spans="1:11" x14ac:dyDescent="0.25">
      <c r="H14" s="50" t="s">
        <v>338</v>
      </c>
      <c r="I14" s="50" t="s">
        <v>538</v>
      </c>
      <c r="J14" s="50">
        <v>20</v>
      </c>
      <c r="K14" s="50"/>
    </row>
    <row r="15" spans="1:11" ht="30" customHeight="1" x14ac:dyDescent="0.25">
      <c r="H15" s="50" t="s">
        <v>341</v>
      </c>
      <c r="I15" s="50" t="s">
        <v>539</v>
      </c>
      <c r="J15" s="50">
        <v>10</v>
      </c>
      <c r="K15" s="51" t="s">
        <v>540</v>
      </c>
    </row>
    <row r="16" spans="1:11" x14ac:dyDescent="0.25">
      <c r="H16" s="50" t="s">
        <v>346</v>
      </c>
      <c r="I16" s="50" t="s">
        <v>541</v>
      </c>
      <c r="J16" s="50">
        <v>20</v>
      </c>
      <c r="K16" s="50" t="s">
        <v>542</v>
      </c>
    </row>
    <row r="17" spans="2:11" x14ac:dyDescent="0.25">
      <c r="H17" s="50" t="s">
        <v>350</v>
      </c>
      <c r="I17" s="50" t="s">
        <v>265</v>
      </c>
      <c r="J17" s="50">
        <v>20</v>
      </c>
      <c r="K17" s="50"/>
    </row>
    <row r="18" spans="2:11" x14ac:dyDescent="0.25">
      <c r="H18" s="50" t="s">
        <v>353</v>
      </c>
      <c r="I18" s="50" t="s">
        <v>265</v>
      </c>
      <c r="J18" s="50">
        <v>20</v>
      </c>
      <c r="K18" s="50"/>
    </row>
    <row r="19" spans="2:11" x14ac:dyDescent="0.25">
      <c r="H19" s="40" t="s">
        <v>243</v>
      </c>
      <c r="I19" s="25" t="s">
        <v>294</v>
      </c>
      <c r="J19" s="25">
        <v>100</v>
      </c>
      <c r="K19" s="25"/>
    </row>
    <row r="20" spans="2:11" x14ac:dyDescent="0.25">
      <c r="H20" s="50" t="s">
        <v>357</v>
      </c>
      <c r="I20" s="50" t="s">
        <v>358</v>
      </c>
      <c r="J20" s="50"/>
      <c r="K20" s="50" t="s">
        <v>543</v>
      </c>
    </row>
    <row r="23" spans="2:11" x14ac:dyDescent="0.25">
      <c r="F23" t="s">
        <v>544</v>
      </c>
    </row>
    <row r="25" spans="2:11" x14ac:dyDescent="0.25">
      <c r="B25" t="s">
        <v>545</v>
      </c>
    </row>
    <row r="26" spans="2:11" x14ac:dyDescent="0.25">
      <c r="C26" s="82" t="s">
        <v>546</v>
      </c>
    </row>
    <row r="68" spans="2:3" x14ac:dyDescent="0.25">
      <c r="B68" s="83" t="s">
        <v>547</v>
      </c>
    </row>
    <row r="70" spans="2:3" x14ac:dyDescent="0.25">
      <c r="B70" s="25" t="s">
        <v>228</v>
      </c>
      <c r="C70" s="25" t="s">
        <v>223</v>
      </c>
    </row>
    <row r="71" spans="2:3" x14ac:dyDescent="0.25">
      <c r="B71" s="25">
        <v>50</v>
      </c>
      <c r="C71" s="25" t="s">
        <v>230</v>
      </c>
    </row>
    <row r="72" spans="2:3" x14ac:dyDescent="0.25">
      <c r="B72" s="25">
        <v>100</v>
      </c>
      <c r="C72" s="40" t="s">
        <v>243</v>
      </c>
    </row>
    <row r="73" spans="2:3" x14ac:dyDescent="0.25">
      <c r="B73" s="25">
        <v>15</v>
      </c>
      <c r="C73" s="25" t="s">
        <v>548</v>
      </c>
    </row>
    <row r="74" spans="2:3" x14ac:dyDescent="0.25">
      <c r="B74" s="25">
        <v>15</v>
      </c>
      <c r="C74" s="25" t="s">
        <v>549</v>
      </c>
    </row>
    <row r="75" spans="2:3" x14ac:dyDescent="0.25">
      <c r="B75" s="25">
        <v>15</v>
      </c>
      <c r="C75" s="25" t="s">
        <v>255</v>
      </c>
    </row>
    <row r="76" spans="2:3" x14ac:dyDescent="0.25">
      <c r="B76" s="25">
        <v>100</v>
      </c>
      <c r="C76" s="25" t="s">
        <v>259</v>
      </c>
    </row>
    <row r="77" spans="2:3" x14ac:dyDescent="0.25">
      <c r="B77" s="25">
        <v>20</v>
      </c>
      <c r="C77" s="25" t="s">
        <v>263</v>
      </c>
    </row>
    <row r="116" spans="1:3" x14ac:dyDescent="0.25">
      <c r="A116" s="194" t="s">
        <v>550</v>
      </c>
      <c r="B116" t="s">
        <v>223</v>
      </c>
      <c r="C116" t="s">
        <v>371</v>
      </c>
    </row>
    <row r="117" spans="1:3" x14ac:dyDescent="0.25">
      <c r="A117" s="172"/>
      <c r="B117" t="s">
        <v>230</v>
      </c>
      <c r="C117" t="s">
        <v>551</v>
      </c>
    </row>
    <row r="118" spans="1:3" x14ac:dyDescent="0.25">
      <c r="A118" s="172"/>
      <c r="B118" t="s">
        <v>552</v>
      </c>
      <c r="C118" t="s">
        <v>553</v>
      </c>
    </row>
    <row r="119" spans="1:3" x14ac:dyDescent="0.25">
      <c r="A119" s="172"/>
      <c r="B119" t="s">
        <v>554</v>
      </c>
      <c r="C119" t="s">
        <v>555</v>
      </c>
    </row>
    <row r="120" spans="1:3" x14ac:dyDescent="0.25">
      <c r="A120" s="172"/>
      <c r="B120" t="s">
        <v>556</v>
      </c>
      <c r="C120" t="s">
        <v>557</v>
      </c>
    </row>
    <row r="121" spans="1:3" x14ac:dyDescent="0.25">
      <c r="A121" s="172"/>
      <c r="B121" t="s">
        <v>558</v>
      </c>
    </row>
    <row r="122" spans="1:3" x14ac:dyDescent="0.25">
      <c r="A122" s="172"/>
      <c r="B122" t="s">
        <v>559</v>
      </c>
    </row>
    <row r="123" spans="1:3" x14ac:dyDescent="0.25">
      <c r="A123" s="172"/>
      <c r="B123" t="s">
        <v>316</v>
      </c>
      <c r="C123" t="s">
        <v>560</v>
      </c>
    </row>
    <row r="129" spans="1:2" x14ac:dyDescent="0.25">
      <c r="A129" s="178" t="s">
        <v>561</v>
      </c>
      <c r="B129" t="s">
        <v>223</v>
      </c>
    </row>
    <row r="130" spans="1:2" x14ac:dyDescent="0.25">
      <c r="A130" s="172"/>
      <c r="B130" t="s">
        <v>230</v>
      </c>
    </row>
    <row r="131" spans="1:2" x14ac:dyDescent="0.25">
      <c r="A131" s="172"/>
      <c r="B131" t="s">
        <v>552</v>
      </c>
    </row>
    <row r="132" spans="1:2" x14ac:dyDescent="0.25">
      <c r="A132" s="172"/>
      <c r="B132" t="s">
        <v>554</v>
      </c>
    </row>
    <row r="133" spans="1:2" x14ac:dyDescent="0.25">
      <c r="A133" s="172"/>
      <c r="B133" t="s">
        <v>562</v>
      </c>
    </row>
    <row r="134" spans="1:2" x14ac:dyDescent="0.25">
      <c r="A134" s="172"/>
      <c r="B134" t="s">
        <v>563</v>
      </c>
    </row>
    <row r="135" spans="1:2" x14ac:dyDescent="0.25">
      <c r="A135" s="172"/>
      <c r="B135" t="s">
        <v>255</v>
      </c>
    </row>
    <row r="136" spans="1:2" x14ac:dyDescent="0.25">
      <c r="A136" s="172"/>
      <c r="B136" t="s">
        <v>316</v>
      </c>
    </row>
  </sheetData>
  <mergeCells count="2">
    <mergeCell ref="A116:A123"/>
    <mergeCell ref="A129:A136"/>
  </mergeCell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G42"/>
  <sheetViews>
    <sheetView topLeftCell="A15" workbookViewId="0">
      <selection activeCell="D23" sqref="D23"/>
    </sheetView>
  </sheetViews>
  <sheetFormatPr defaultColWidth="36.7109375" defaultRowHeight="15" x14ac:dyDescent="0.25"/>
  <cols>
    <col min="1" max="1" width="15.85546875" style="22" bestFit="1" customWidth="1"/>
    <col min="2" max="2" width="16.85546875" style="22" bestFit="1" customWidth="1"/>
    <col min="3" max="3" width="31.5703125" style="22" bestFit="1" customWidth="1"/>
    <col min="4" max="4" width="36.28515625" style="22" bestFit="1" customWidth="1"/>
    <col min="5" max="5" width="13.28515625" style="22" bestFit="1" customWidth="1"/>
    <col min="6" max="6" width="15.42578125" style="22" bestFit="1" customWidth="1"/>
    <col min="7" max="7" width="17.42578125" style="22" customWidth="1"/>
    <col min="8" max="9" width="36.7109375" style="22" customWidth="1"/>
    <col min="10" max="16384" width="36.7109375" style="22"/>
  </cols>
  <sheetData>
    <row r="1" spans="1:7" x14ac:dyDescent="0.25">
      <c r="A1" s="182" t="s">
        <v>564</v>
      </c>
      <c r="B1" s="195"/>
      <c r="C1" s="195"/>
      <c r="D1" s="195"/>
      <c r="E1" s="195"/>
      <c r="F1" s="195"/>
    </row>
    <row r="2" spans="1:7" x14ac:dyDescent="0.25">
      <c r="A2" s="195"/>
      <c r="B2" s="195"/>
      <c r="C2" s="195"/>
      <c r="D2" s="195"/>
      <c r="E2" s="195"/>
      <c r="F2" s="195"/>
    </row>
    <row r="3" spans="1:7" x14ac:dyDescent="0.25">
      <c r="A3" s="195"/>
      <c r="B3" s="195"/>
      <c r="C3" s="195"/>
      <c r="D3" s="195"/>
      <c r="E3" s="195"/>
      <c r="F3" s="195"/>
    </row>
    <row r="4" spans="1:7" x14ac:dyDescent="0.25">
      <c r="A4" s="195"/>
      <c r="B4" s="195"/>
      <c r="C4" s="195"/>
      <c r="D4" s="195"/>
      <c r="E4" s="195"/>
      <c r="F4" s="195"/>
    </row>
    <row r="5" spans="1:7" x14ac:dyDescent="0.25">
      <c r="A5" s="195"/>
      <c r="B5" s="195"/>
      <c r="C5" s="195"/>
      <c r="D5" s="195"/>
      <c r="E5" s="195"/>
      <c r="F5" s="195"/>
    </row>
    <row r="6" spans="1:7" x14ac:dyDescent="0.25">
      <c r="A6" s="195"/>
      <c r="B6" s="195"/>
      <c r="C6" s="195"/>
      <c r="D6" s="195"/>
      <c r="E6" s="195"/>
      <c r="F6" s="195"/>
    </row>
    <row r="7" spans="1:7" x14ac:dyDescent="0.25">
      <c r="A7" s="195"/>
      <c r="B7" s="195"/>
      <c r="C7" s="195"/>
      <c r="D7" s="195"/>
      <c r="E7" s="195"/>
      <c r="F7" s="195"/>
    </row>
    <row r="8" spans="1:7" x14ac:dyDescent="0.25">
      <c r="A8" s="195"/>
      <c r="B8" s="195"/>
      <c r="C8" s="195"/>
      <c r="D8" s="195"/>
      <c r="E8" s="195"/>
      <c r="F8" s="195"/>
    </row>
    <row r="9" spans="1:7" x14ac:dyDescent="0.25">
      <c r="A9" s="22" t="s">
        <v>212</v>
      </c>
      <c r="B9" s="22" t="s">
        <v>213</v>
      </c>
      <c r="C9" s="22" t="s">
        <v>565</v>
      </c>
      <c r="D9" s="22" t="s">
        <v>566</v>
      </c>
      <c r="E9" s="22" t="s">
        <v>567</v>
      </c>
      <c r="F9" s="22" t="s">
        <v>568</v>
      </c>
      <c r="G9" s="22" t="s">
        <v>569</v>
      </c>
    </row>
    <row r="10" spans="1:7" ht="135" customHeight="1" x14ac:dyDescent="0.25">
      <c r="A10" s="87" t="s">
        <v>570</v>
      </c>
      <c r="B10" s="22" t="s">
        <v>222</v>
      </c>
      <c r="C10" s="24" t="s">
        <v>571</v>
      </c>
      <c r="D10" s="22" t="s">
        <v>572</v>
      </c>
      <c r="E10" s="24" t="s">
        <v>573</v>
      </c>
      <c r="F10" s="22" t="s">
        <v>574</v>
      </c>
    </row>
    <row r="11" spans="1:7" ht="120" customHeight="1" x14ac:dyDescent="0.25">
      <c r="A11" s="87" t="s">
        <v>575</v>
      </c>
      <c r="B11" s="22" t="s">
        <v>290</v>
      </c>
      <c r="C11" s="24" t="s">
        <v>576</v>
      </c>
      <c r="D11" s="22" t="s">
        <v>572</v>
      </c>
      <c r="E11" s="24" t="s">
        <v>573</v>
      </c>
      <c r="F11" s="22" t="s">
        <v>574</v>
      </c>
    </row>
    <row r="12" spans="1:7" ht="120" customHeight="1" x14ac:dyDescent="0.25">
      <c r="A12" s="87" t="s">
        <v>577</v>
      </c>
      <c r="B12" s="22" t="s">
        <v>222</v>
      </c>
      <c r="C12" s="24" t="s">
        <v>576</v>
      </c>
      <c r="D12" s="22" t="s">
        <v>572</v>
      </c>
      <c r="E12" s="24" t="s">
        <v>573</v>
      </c>
      <c r="F12" s="22" t="s">
        <v>574</v>
      </c>
    </row>
    <row r="13" spans="1:7" ht="225" customHeight="1" x14ac:dyDescent="0.25">
      <c r="A13" s="22" t="s">
        <v>317</v>
      </c>
      <c r="B13" s="22" t="s">
        <v>318</v>
      </c>
      <c r="C13" s="24" t="s">
        <v>578</v>
      </c>
      <c r="G13" s="22" t="s">
        <v>321</v>
      </c>
    </row>
    <row r="14" spans="1:7" ht="312" customHeight="1" x14ac:dyDescent="0.25">
      <c r="A14" s="24" t="s">
        <v>362</v>
      </c>
      <c r="B14" s="22" t="s">
        <v>363</v>
      </c>
      <c r="C14" s="88" t="s">
        <v>579</v>
      </c>
      <c r="G14" s="22" t="s">
        <v>580</v>
      </c>
    </row>
    <row r="15" spans="1:7" ht="372" customHeight="1" x14ac:dyDescent="0.25">
      <c r="A15" s="24" t="s">
        <v>581</v>
      </c>
      <c r="B15" s="22" t="s">
        <v>433</v>
      </c>
      <c r="C15" s="88" t="s">
        <v>582</v>
      </c>
      <c r="D15" s="89" t="s">
        <v>583</v>
      </c>
    </row>
    <row r="16" spans="1:7" x14ac:dyDescent="0.25">
      <c r="A16" s="22" t="s">
        <v>584</v>
      </c>
    </row>
    <row r="33" spans="1:3" x14ac:dyDescent="0.25">
      <c r="B33" s="22" t="s">
        <v>580</v>
      </c>
    </row>
    <row r="42" spans="1:3" x14ac:dyDescent="0.25">
      <c r="A42" s="22" t="s">
        <v>585</v>
      </c>
      <c r="B42" s="22" t="s">
        <v>586</v>
      </c>
      <c r="C42" s="22" t="s">
        <v>587</v>
      </c>
    </row>
  </sheetData>
  <mergeCells count="1">
    <mergeCell ref="A1:F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A1:B3"/>
  <sheetViews>
    <sheetView showGridLines="0" workbookViewId="0">
      <selection activeCell="D23" sqref="D23"/>
    </sheetView>
  </sheetViews>
  <sheetFormatPr defaultColWidth="16.140625" defaultRowHeight="15" x14ac:dyDescent="0.25"/>
  <cols>
    <col min="1" max="1" width="53.7109375" customWidth="1"/>
    <col min="2" max="2" width="60.5703125" customWidth="1"/>
  </cols>
  <sheetData>
    <row r="1" spans="1:2" x14ac:dyDescent="0.25">
      <c r="A1" s="19" t="s">
        <v>588</v>
      </c>
      <c r="B1" s="20" t="s">
        <v>589</v>
      </c>
    </row>
    <row r="2" spans="1:2" x14ac:dyDescent="0.25">
      <c r="A2" s="19" t="s">
        <v>590</v>
      </c>
      <c r="B2" s="196" t="s">
        <v>591</v>
      </c>
    </row>
    <row r="3" spans="1:2" x14ac:dyDescent="0.25">
      <c r="A3" s="19" t="s">
        <v>592</v>
      </c>
      <c r="B3" s="197"/>
    </row>
  </sheetData>
  <mergeCells count="1">
    <mergeCell ref="B2:B3"/>
  </mergeCells>
  <hyperlinks>
    <hyperlink ref="B1" r:id="rId1" display="../../../../../../../:x:/s/ERPQuotingProject/EacE5Fk1gORNnR5PSPl_8rYB9MNeiL0lp5_VoGCHV0r4Dw?e=EuQZdE" xr:uid="{00000000-0004-0000-0B00-000000000000}"/>
    <hyperlink ref="B2" r:id="rId2" display="../../../../../../../:x:/s/ERPQuotingProject/Ec41j_SPQlpNm7mApF0UPBkBD_jM269SQ2-zpqxLtqJxqQ?e=8pihD6"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2:N110"/>
  <sheetViews>
    <sheetView workbookViewId="0">
      <selection activeCell="D23" sqref="D23"/>
    </sheetView>
  </sheetViews>
  <sheetFormatPr defaultRowHeight="15" x14ac:dyDescent="0.25"/>
  <cols>
    <col min="1" max="1" width="28.7109375" bestFit="1" customWidth="1"/>
    <col min="2" max="2" width="24.28515625" bestFit="1" customWidth="1"/>
    <col min="3" max="3" width="49" bestFit="1" customWidth="1"/>
    <col min="4" max="4" width="12.85546875" bestFit="1" customWidth="1"/>
    <col min="5" max="5" width="17" bestFit="1" customWidth="1"/>
    <col min="6" max="6" width="5.7109375" bestFit="1" customWidth="1"/>
    <col min="7" max="7" width="8.7109375" bestFit="1" customWidth="1"/>
    <col min="8" max="8" width="7" bestFit="1" customWidth="1"/>
    <col min="9" max="9" width="11" bestFit="1" customWidth="1"/>
    <col min="10" max="10" width="7.28515625" bestFit="1" customWidth="1"/>
    <col min="11" max="11" width="7" bestFit="1" customWidth="1"/>
    <col min="12" max="12" width="12.140625" bestFit="1" customWidth="1"/>
    <col min="13" max="13" width="16.85546875" bestFit="1" customWidth="1"/>
    <col min="14" max="14" width="13.140625" bestFit="1" customWidth="1"/>
  </cols>
  <sheetData>
    <row r="2" spans="1:14" x14ac:dyDescent="0.25">
      <c r="A2" t="s">
        <v>593</v>
      </c>
      <c r="B2" t="s">
        <v>594</v>
      </c>
      <c r="C2" s="22" t="s">
        <v>216</v>
      </c>
      <c r="D2" s="22"/>
      <c r="E2" s="22"/>
      <c r="F2" s="22"/>
      <c r="G2" s="22"/>
      <c r="H2" s="22"/>
      <c r="I2" s="22"/>
      <c r="J2" s="22"/>
      <c r="K2" s="22"/>
      <c r="L2" s="22"/>
      <c r="M2" s="22"/>
      <c r="N2" s="22"/>
    </row>
    <row r="3" spans="1:14" x14ac:dyDescent="0.25">
      <c r="A3" t="s">
        <v>441</v>
      </c>
      <c r="B3" t="s">
        <v>235</v>
      </c>
      <c r="C3" s="22" t="s">
        <v>595</v>
      </c>
    </row>
    <row r="4" spans="1:14" x14ac:dyDescent="0.25">
      <c r="A4" t="s">
        <v>441</v>
      </c>
      <c r="B4" t="s">
        <v>596</v>
      </c>
      <c r="C4" s="22" t="s">
        <v>597</v>
      </c>
    </row>
    <row r="5" spans="1:14" x14ac:dyDescent="0.25">
      <c r="A5" t="s">
        <v>441</v>
      </c>
      <c r="B5" t="s">
        <v>434</v>
      </c>
      <c r="C5" s="22" t="s">
        <v>370</v>
      </c>
    </row>
    <row r="6" spans="1:14" x14ac:dyDescent="0.25">
      <c r="A6" t="s">
        <v>441</v>
      </c>
      <c r="B6" t="s">
        <v>437</v>
      </c>
      <c r="C6" s="22" t="s">
        <v>598</v>
      </c>
    </row>
    <row r="7" spans="1:14" x14ac:dyDescent="0.25">
      <c r="A7" t="s">
        <v>441</v>
      </c>
      <c r="B7" t="s">
        <v>274</v>
      </c>
      <c r="C7" s="22" t="s">
        <v>232</v>
      </c>
    </row>
    <row r="8" spans="1:14" x14ac:dyDescent="0.25">
      <c r="A8" t="s">
        <v>441</v>
      </c>
      <c r="B8" t="s">
        <v>569</v>
      </c>
      <c r="C8" s="22" t="s">
        <v>599</v>
      </c>
    </row>
    <row r="9" spans="1:14" x14ac:dyDescent="0.25">
      <c r="A9" t="s">
        <v>441</v>
      </c>
      <c r="B9" t="s">
        <v>600</v>
      </c>
      <c r="C9" s="22" t="s">
        <v>601</v>
      </c>
    </row>
    <row r="10" spans="1:14" x14ac:dyDescent="0.25">
      <c r="A10" t="s">
        <v>441</v>
      </c>
      <c r="B10" t="s">
        <v>602</v>
      </c>
      <c r="C10" s="22" t="s">
        <v>603</v>
      </c>
    </row>
    <row r="11" spans="1:14" x14ac:dyDescent="0.25">
      <c r="A11" t="s">
        <v>441</v>
      </c>
      <c r="B11" t="s">
        <v>604</v>
      </c>
      <c r="C11" s="22" t="s">
        <v>605</v>
      </c>
    </row>
    <row r="12" spans="1:14" x14ac:dyDescent="0.25">
      <c r="A12" t="s">
        <v>441</v>
      </c>
      <c r="B12" t="s">
        <v>606</v>
      </c>
      <c r="C12" s="22" t="s">
        <v>607</v>
      </c>
    </row>
    <row r="13" spans="1:14" x14ac:dyDescent="0.25">
      <c r="A13" t="s">
        <v>441</v>
      </c>
      <c r="B13" t="s">
        <v>608</v>
      </c>
      <c r="C13" s="22" t="s">
        <v>378</v>
      </c>
    </row>
    <row r="14" spans="1:14" x14ac:dyDescent="0.25">
      <c r="A14" t="s">
        <v>441</v>
      </c>
      <c r="B14" t="s">
        <v>609</v>
      </c>
      <c r="C14" s="22" t="s">
        <v>610</v>
      </c>
    </row>
    <row r="15" spans="1:14" x14ac:dyDescent="0.25">
      <c r="A15" t="s">
        <v>441</v>
      </c>
      <c r="B15" t="s">
        <v>611</v>
      </c>
      <c r="C15" s="22" t="s">
        <v>612</v>
      </c>
    </row>
    <row r="16" spans="1:14" x14ac:dyDescent="0.25">
      <c r="A16" t="s">
        <v>441</v>
      </c>
      <c r="B16" t="s">
        <v>613</v>
      </c>
      <c r="C16" s="22" t="s">
        <v>614</v>
      </c>
    </row>
    <row r="17" spans="1:3" x14ac:dyDescent="0.25">
      <c r="A17" t="s">
        <v>441</v>
      </c>
      <c r="B17" t="s">
        <v>615</v>
      </c>
      <c r="C17" s="22" t="s">
        <v>616</v>
      </c>
    </row>
    <row r="18" spans="1:3" x14ac:dyDescent="0.25">
      <c r="A18" t="s">
        <v>441</v>
      </c>
      <c r="B18" t="s">
        <v>617</v>
      </c>
      <c r="C18" s="22" t="s">
        <v>618</v>
      </c>
    </row>
    <row r="19" spans="1:3" x14ac:dyDescent="0.25">
      <c r="A19" t="s">
        <v>441</v>
      </c>
      <c r="B19" t="s">
        <v>619</v>
      </c>
      <c r="C19" s="22" t="s">
        <v>620</v>
      </c>
    </row>
    <row r="20" spans="1:3" x14ac:dyDescent="0.25">
      <c r="A20" t="s">
        <v>441</v>
      </c>
      <c r="B20" t="s">
        <v>621</v>
      </c>
      <c r="C20" s="22" t="s">
        <v>622</v>
      </c>
    </row>
    <row r="21" spans="1:3" x14ac:dyDescent="0.25">
      <c r="A21" t="s">
        <v>441</v>
      </c>
      <c r="B21" t="s">
        <v>623</v>
      </c>
      <c r="C21" s="22" t="s">
        <v>624</v>
      </c>
    </row>
    <row r="22" spans="1:3" x14ac:dyDescent="0.25">
      <c r="A22" t="s">
        <v>441</v>
      </c>
      <c r="B22" t="s">
        <v>625</v>
      </c>
      <c r="C22" s="22" t="s">
        <v>626</v>
      </c>
    </row>
    <row r="23" spans="1:3" x14ac:dyDescent="0.25">
      <c r="A23" t="s">
        <v>441</v>
      </c>
      <c r="B23" t="s">
        <v>627</v>
      </c>
      <c r="C23" s="22" t="s">
        <v>628</v>
      </c>
    </row>
    <row r="24" spans="1:3" x14ac:dyDescent="0.25">
      <c r="A24" t="s">
        <v>629</v>
      </c>
      <c r="B24" t="s">
        <v>434</v>
      </c>
      <c r="C24" s="22" t="s">
        <v>630</v>
      </c>
    </row>
    <row r="25" spans="1:3" x14ac:dyDescent="0.25">
      <c r="A25" t="s">
        <v>629</v>
      </c>
      <c r="B25" t="s">
        <v>437</v>
      </c>
      <c r="C25" s="22" t="s">
        <v>631</v>
      </c>
    </row>
    <row r="26" spans="1:3" x14ac:dyDescent="0.25">
      <c r="A26" t="s">
        <v>629</v>
      </c>
      <c r="B26" t="s">
        <v>274</v>
      </c>
      <c r="C26" s="22" t="s">
        <v>632</v>
      </c>
    </row>
    <row r="27" spans="1:3" x14ac:dyDescent="0.25">
      <c r="A27" t="s">
        <v>629</v>
      </c>
      <c r="B27" s="23" t="s">
        <v>623</v>
      </c>
      <c r="C27" s="22" t="s">
        <v>633</v>
      </c>
    </row>
    <row r="28" spans="1:3" x14ac:dyDescent="0.25">
      <c r="A28" t="s">
        <v>629</v>
      </c>
      <c r="B28" s="23" t="s">
        <v>634</v>
      </c>
      <c r="C28" s="22" t="s">
        <v>635</v>
      </c>
    </row>
    <row r="29" spans="1:3" x14ac:dyDescent="0.25">
      <c r="A29" t="s">
        <v>629</v>
      </c>
      <c r="B29" t="s">
        <v>636</v>
      </c>
      <c r="C29" s="22" t="s">
        <v>637</v>
      </c>
    </row>
    <row r="30" spans="1:3" x14ac:dyDescent="0.25">
      <c r="A30" t="s">
        <v>629</v>
      </c>
      <c r="B30" t="s">
        <v>638</v>
      </c>
      <c r="C30" s="22" t="s">
        <v>639</v>
      </c>
    </row>
    <row r="31" spans="1:3" x14ac:dyDescent="0.25">
      <c r="A31" t="s">
        <v>629</v>
      </c>
      <c r="B31" t="s">
        <v>640</v>
      </c>
      <c r="C31" s="22" t="s">
        <v>641</v>
      </c>
    </row>
    <row r="32" spans="1:3" x14ac:dyDescent="0.25">
      <c r="A32" t="s">
        <v>629</v>
      </c>
      <c r="B32" t="s">
        <v>642</v>
      </c>
      <c r="C32" s="22" t="s">
        <v>643</v>
      </c>
    </row>
    <row r="33" spans="1:3" x14ac:dyDescent="0.25">
      <c r="A33" t="s">
        <v>644</v>
      </c>
      <c r="B33" t="s">
        <v>274</v>
      </c>
      <c r="C33" s="22" t="s">
        <v>645</v>
      </c>
    </row>
    <row r="34" spans="1:3" x14ac:dyDescent="0.25">
      <c r="A34" t="s">
        <v>644</v>
      </c>
      <c r="B34" t="s">
        <v>434</v>
      </c>
      <c r="C34" s="22" t="s">
        <v>646</v>
      </c>
    </row>
    <row r="35" spans="1:3" x14ac:dyDescent="0.25">
      <c r="A35" t="s">
        <v>644</v>
      </c>
      <c r="B35" t="s">
        <v>437</v>
      </c>
      <c r="C35" s="22" t="s">
        <v>647</v>
      </c>
    </row>
    <row r="36" spans="1:3" x14ac:dyDescent="0.25">
      <c r="A36" t="s">
        <v>644</v>
      </c>
      <c r="B36" t="s">
        <v>623</v>
      </c>
      <c r="C36" s="22" t="s">
        <v>648</v>
      </c>
    </row>
    <row r="37" spans="1:3" x14ac:dyDescent="0.25">
      <c r="A37" t="s">
        <v>644</v>
      </c>
      <c r="B37" t="s">
        <v>636</v>
      </c>
      <c r="C37" s="22" t="s">
        <v>649</v>
      </c>
    </row>
    <row r="38" spans="1:3" x14ac:dyDescent="0.25">
      <c r="A38" t="s">
        <v>644</v>
      </c>
      <c r="B38" t="s">
        <v>638</v>
      </c>
      <c r="C38" s="22" t="s">
        <v>650</v>
      </c>
    </row>
    <row r="39" spans="1:3" x14ac:dyDescent="0.25">
      <c r="A39" t="s">
        <v>644</v>
      </c>
      <c r="B39" t="s">
        <v>651</v>
      </c>
      <c r="C39" s="22" t="s">
        <v>298</v>
      </c>
    </row>
    <row r="40" spans="1:3" x14ac:dyDescent="0.25">
      <c r="A40" t="s">
        <v>644</v>
      </c>
      <c r="B40" t="s">
        <v>652</v>
      </c>
      <c r="C40" s="22" t="s">
        <v>653</v>
      </c>
    </row>
    <row r="41" spans="1:3" x14ac:dyDescent="0.25">
      <c r="A41" t="s">
        <v>644</v>
      </c>
      <c r="B41" t="s">
        <v>654</v>
      </c>
      <c r="C41" s="22" t="s">
        <v>655</v>
      </c>
    </row>
    <row r="42" spans="1:3" x14ac:dyDescent="0.25">
      <c r="A42" t="s">
        <v>644</v>
      </c>
      <c r="B42" t="s">
        <v>239</v>
      </c>
      <c r="C42" s="22" t="s">
        <v>656</v>
      </c>
    </row>
    <row r="43" spans="1:3" x14ac:dyDescent="0.25">
      <c r="A43" t="s">
        <v>644</v>
      </c>
      <c r="B43" t="s">
        <v>657</v>
      </c>
      <c r="C43" s="22" t="s">
        <v>658</v>
      </c>
    </row>
    <row r="44" spans="1:3" x14ac:dyDescent="0.25">
      <c r="A44" t="s">
        <v>644</v>
      </c>
      <c r="B44" t="s">
        <v>659</v>
      </c>
      <c r="C44" s="22" t="s">
        <v>660</v>
      </c>
    </row>
    <row r="45" spans="1:3" x14ac:dyDescent="0.25">
      <c r="A45" t="s">
        <v>644</v>
      </c>
      <c r="B45" t="s">
        <v>661</v>
      </c>
      <c r="C45" s="22" t="s">
        <v>662</v>
      </c>
    </row>
    <row r="46" spans="1:3" x14ac:dyDescent="0.25">
      <c r="A46" t="s">
        <v>644</v>
      </c>
      <c r="B46" t="s">
        <v>663</v>
      </c>
      <c r="C46" s="22" t="s">
        <v>664</v>
      </c>
    </row>
    <row r="47" spans="1:3" x14ac:dyDescent="0.25">
      <c r="A47" t="s">
        <v>644</v>
      </c>
      <c r="B47" t="s">
        <v>665</v>
      </c>
      <c r="C47" s="22" t="s">
        <v>296</v>
      </c>
    </row>
    <row r="48" spans="1:3" x14ac:dyDescent="0.25">
      <c r="A48" t="s">
        <v>644</v>
      </c>
      <c r="B48" t="s">
        <v>666</v>
      </c>
      <c r="C48" s="22" t="s">
        <v>305</v>
      </c>
    </row>
    <row r="49" spans="1:3" x14ac:dyDescent="0.25">
      <c r="A49" t="s">
        <v>644</v>
      </c>
      <c r="B49" t="s">
        <v>667</v>
      </c>
      <c r="C49" s="22" t="s">
        <v>668</v>
      </c>
    </row>
    <row r="50" spans="1:3" x14ac:dyDescent="0.25">
      <c r="A50" t="s">
        <v>644</v>
      </c>
      <c r="B50" t="s">
        <v>669</v>
      </c>
      <c r="C50" s="22" t="s">
        <v>295</v>
      </c>
    </row>
    <row r="51" spans="1:3" x14ac:dyDescent="0.25">
      <c r="A51" t="s">
        <v>644</v>
      </c>
      <c r="B51" t="s">
        <v>670</v>
      </c>
      <c r="C51" s="22" t="s">
        <v>310</v>
      </c>
    </row>
    <row r="52" spans="1:3" x14ac:dyDescent="0.25">
      <c r="A52" t="s">
        <v>644</v>
      </c>
      <c r="B52" t="s">
        <v>671</v>
      </c>
      <c r="C52" s="22" t="s">
        <v>672</v>
      </c>
    </row>
    <row r="53" spans="1:3" x14ac:dyDescent="0.25">
      <c r="A53" t="s">
        <v>644</v>
      </c>
      <c r="B53" t="s">
        <v>673</v>
      </c>
      <c r="C53" s="22" t="s">
        <v>674</v>
      </c>
    </row>
    <row r="54" spans="1:3" x14ac:dyDescent="0.25">
      <c r="A54" t="s">
        <v>644</v>
      </c>
      <c r="B54" t="s">
        <v>675</v>
      </c>
      <c r="C54" s="22" t="s">
        <v>676</v>
      </c>
    </row>
    <row r="55" spans="1:3" x14ac:dyDescent="0.25">
      <c r="A55" t="s">
        <v>644</v>
      </c>
      <c r="B55" t="s">
        <v>677</v>
      </c>
      <c r="C55" s="22" t="s">
        <v>314</v>
      </c>
    </row>
    <row r="56" spans="1:3" x14ac:dyDescent="0.25">
      <c r="A56" t="s">
        <v>644</v>
      </c>
      <c r="B56" t="s">
        <v>678</v>
      </c>
      <c r="C56" s="22" t="s">
        <v>679</v>
      </c>
    </row>
    <row r="57" spans="1:3" x14ac:dyDescent="0.25">
      <c r="A57" t="s">
        <v>644</v>
      </c>
      <c r="B57" t="s">
        <v>558</v>
      </c>
      <c r="C57" s="22" t="s">
        <v>680</v>
      </c>
    </row>
    <row r="58" spans="1:3" x14ac:dyDescent="0.25">
      <c r="A58" t="s">
        <v>644</v>
      </c>
      <c r="B58" t="s">
        <v>681</v>
      </c>
      <c r="C58" s="22" t="s">
        <v>297</v>
      </c>
    </row>
    <row r="59" spans="1:3" x14ac:dyDescent="0.25">
      <c r="A59" t="s">
        <v>644</v>
      </c>
      <c r="B59" t="s">
        <v>682</v>
      </c>
      <c r="C59" s="22" t="s">
        <v>294</v>
      </c>
    </row>
    <row r="60" spans="1:3" x14ac:dyDescent="0.25">
      <c r="A60" t="s">
        <v>644</v>
      </c>
      <c r="B60" t="s">
        <v>683</v>
      </c>
      <c r="C60" s="22" t="s">
        <v>684</v>
      </c>
    </row>
    <row r="61" spans="1:3" x14ac:dyDescent="0.25">
      <c r="A61" t="s">
        <v>644</v>
      </c>
      <c r="B61" t="s">
        <v>685</v>
      </c>
      <c r="C61" s="22" t="s">
        <v>686</v>
      </c>
    </row>
    <row r="62" spans="1:3" x14ac:dyDescent="0.25">
      <c r="A62" t="s">
        <v>644</v>
      </c>
      <c r="B62" t="s">
        <v>687</v>
      </c>
      <c r="C62" s="22" t="s">
        <v>688</v>
      </c>
    </row>
    <row r="63" spans="1:3" x14ac:dyDescent="0.25">
      <c r="A63" t="s">
        <v>644</v>
      </c>
      <c r="B63" t="s">
        <v>689</v>
      </c>
      <c r="C63" s="22" t="s">
        <v>690</v>
      </c>
    </row>
    <row r="64" spans="1:3" x14ac:dyDescent="0.25">
      <c r="A64" t="s">
        <v>644</v>
      </c>
      <c r="B64" t="s">
        <v>691</v>
      </c>
      <c r="C64" s="22" t="s">
        <v>692</v>
      </c>
    </row>
    <row r="65" spans="1:3" x14ac:dyDescent="0.25">
      <c r="A65" t="s">
        <v>644</v>
      </c>
      <c r="B65" t="s">
        <v>693</v>
      </c>
      <c r="C65" s="22" t="s">
        <v>694</v>
      </c>
    </row>
    <row r="66" spans="1:3" x14ac:dyDescent="0.25">
      <c r="A66" t="s">
        <v>644</v>
      </c>
      <c r="B66" t="s">
        <v>695</v>
      </c>
      <c r="C66" s="22" t="s">
        <v>696</v>
      </c>
    </row>
    <row r="67" spans="1:3" x14ac:dyDescent="0.25">
      <c r="A67" t="s">
        <v>697</v>
      </c>
      <c r="B67" t="s">
        <v>274</v>
      </c>
      <c r="C67" s="22" t="s">
        <v>698</v>
      </c>
    </row>
    <row r="68" spans="1:3" x14ac:dyDescent="0.25">
      <c r="A68" t="s">
        <v>697</v>
      </c>
      <c r="B68" t="s">
        <v>699</v>
      </c>
      <c r="C68" s="22" t="s">
        <v>700</v>
      </c>
    </row>
    <row r="69" spans="1:3" x14ac:dyDescent="0.25">
      <c r="A69" t="s">
        <v>697</v>
      </c>
      <c r="B69" t="s">
        <v>657</v>
      </c>
      <c r="C69" s="22" t="s">
        <v>701</v>
      </c>
    </row>
    <row r="70" spans="1:3" x14ac:dyDescent="0.25">
      <c r="A70" t="s">
        <v>697</v>
      </c>
      <c r="B70" t="s">
        <v>380</v>
      </c>
      <c r="C70" s="22" t="s">
        <v>381</v>
      </c>
    </row>
    <row r="71" spans="1:3" x14ac:dyDescent="0.25">
      <c r="A71" t="s">
        <v>697</v>
      </c>
      <c r="B71" t="s">
        <v>699</v>
      </c>
      <c r="C71" s="22" t="s">
        <v>700</v>
      </c>
    </row>
    <row r="72" spans="1:3" x14ac:dyDescent="0.25">
      <c r="A72" t="s">
        <v>697</v>
      </c>
      <c r="B72" t="s">
        <v>395</v>
      </c>
      <c r="C72" s="22" t="s">
        <v>702</v>
      </c>
    </row>
    <row r="73" spans="1:3" x14ac:dyDescent="0.25">
      <c r="A73" t="s">
        <v>697</v>
      </c>
      <c r="B73" t="s">
        <v>703</v>
      </c>
      <c r="C73" s="22" t="s">
        <v>426</v>
      </c>
    </row>
    <row r="74" spans="1:3" x14ac:dyDescent="0.25">
      <c r="A74" t="s">
        <v>697</v>
      </c>
      <c r="B74" t="s">
        <v>704</v>
      </c>
      <c r="C74" s="22" t="s">
        <v>705</v>
      </c>
    </row>
    <row r="75" spans="1:3" x14ac:dyDescent="0.25">
      <c r="A75" t="s">
        <v>697</v>
      </c>
      <c r="B75" t="s">
        <v>706</v>
      </c>
      <c r="C75" s="22" t="s">
        <v>707</v>
      </c>
    </row>
    <row r="76" spans="1:3" x14ac:dyDescent="0.25">
      <c r="A76" t="s">
        <v>697</v>
      </c>
      <c r="B76" t="s">
        <v>708</v>
      </c>
      <c r="C76" s="22" t="s">
        <v>709</v>
      </c>
    </row>
    <row r="77" spans="1:3" x14ac:dyDescent="0.25">
      <c r="A77" t="s">
        <v>697</v>
      </c>
      <c r="B77" t="s">
        <v>710</v>
      </c>
      <c r="C77" s="22" t="s">
        <v>403</v>
      </c>
    </row>
    <row r="78" spans="1:3" x14ac:dyDescent="0.25">
      <c r="A78" t="s">
        <v>697</v>
      </c>
      <c r="B78" t="s">
        <v>711</v>
      </c>
      <c r="C78" s="22" t="s">
        <v>416</v>
      </c>
    </row>
    <row r="79" spans="1:3" x14ac:dyDescent="0.25">
      <c r="A79" t="s">
        <v>697</v>
      </c>
      <c r="B79" t="s">
        <v>712</v>
      </c>
      <c r="C79" s="22" t="s">
        <v>413</v>
      </c>
    </row>
    <row r="80" spans="1:3" x14ac:dyDescent="0.25">
      <c r="A80" t="s">
        <v>697</v>
      </c>
      <c r="B80" t="s">
        <v>713</v>
      </c>
      <c r="C80" s="22" t="s">
        <v>714</v>
      </c>
    </row>
    <row r="81" spans="1:3" x14ac:dyDescent="0.25">
      <c r="A81" t="s">
        <v>697</v>
      </c>
      <c r="B81" t="s">
        <v>715</v>
      </c>
      <c r="C81" s="22" t="s">
        <v>407</v>
      </c>
    </row>
    <row r="82" spans="1:3" x14ac:dyDescent="0.25">
      <c r="A82" t="s">
        <v>697</v>
      </c>
      <c r="B82" t="s">
        <v>422</v>
      </c>
      <c r="C82" s="22" t="s">
        <v>423</v>
      </c>
    </row>
    <row r="83" spans="1:3" x14ac:dyDescent="0.25">
      <c r="A83" t="s">
        <v>697</v>
      </c>
      <c r="B83" t="s">
        <v>716</v>
      </c>
      <c r="C83" s="22" t="s">
        <v>393</v>
      </c>
    </row>
    <row r="84" spans="1:3" x14ac:dyDescent="0.25">
      <c r="A84" t="s">
        <v>697</v>
      </c>
      <c r="B84" t="s">
        <v>389</v>
      </c>
      <c r="C84" s="22" t="s">
        <v>390</v>
      </c>
    </row>
    <row r="85" spans="1:3" x14ac:dyDescent="0.25">
      <c r="A85" t="s">
        <v>697</v>
      </c>
      <c r="B85" t="s">
        <v>717</v>
      </c>
      <c r="C85" s="22" t="s">
        <v>410</v>
      </c>
    </row>
    <row r="86" spans="1:3" x14ac:dyDescent="0.25">
      <c r="A86" t="s">
        <v>697</v>
      </c>
      <c r="B86" t="s">
        <v>718</v>
      </c>
      <c r="C86" s="22" t="s">
        <v>429</v>
      </c>
    </row>
    <row r="87" spans="1:3" x14ac:dyDescent="0.25">
      <c r="A87" t="s">
        <v>697</v>
      </c>
      <c r="B87" t="s">
        <v>383</v>
      </c>
      <c r="C87" s="22" t="s">
        <v>384</v>
      </c>
    </row>
    <row r="88" spans="1:3" x14ac:dyDescent="0.25">
      <c r="A88" t="s">
        <v>697</v>
      </c>
      <c r="B88" t="s">
        <v>719</v>
      </c>
      <c r="C88" s="22" t="s">
        <v>365</v>
      </c>
    </row>
    <row r="89" spans="1:3" x14ac:dyDescent="0.25">
      <c r="A89" t="s">
        <v>697</v>
      </c>
      <c r="B89" t="s">
        <v>720</v>
      </c>
      <c r="C89" s="22" t="s">
        <v>420</v>
      </c>
    </row>
    <row r="90" spans="1:3" x14ac:dyDescent="0.25">
      <c r="A90" t="s">
        <v>697</v>
      </c>
      <c r="B90" t="s">
        <v>721</v>
      </c>
      <c r="C90" s="22" t="s">
        <v>387</v>
      </c>
    </row>
    <row r="91" spans="1:3" x14ac:dyDescent="0.25">
      <c r="A91" t="s">
        <v>697</v>
      </c>
      <c r="B91" t="s">
        <v>722</v>
      </c>
      <c r="C91" s="22" t="s">
        <v>398</v>
      </c>
    </row>
    <row r="92" spans="1:3" x14ac:dyDescent="0.25">
      <c r="A92" t="s">
        <v>697</v>
      </c>
      <c r="B92" t="s">
        <v>285</v>
      </c>
      <c r="C92" s="22" t="s">
        <v>723</v>
      </c>
    </row>
    <row r="93" spans="1:3" x14ac:dyDescent="0.25">
      <c r="A93" t="s">
        <v>697</v>
      </c>
      <c r="B93" t="s">
        <v>463</v>
      </c>
      <c r="C93" s="22" t="s">
        <v>724</v>
      </c>
    </row>
    <row r="94" spans="1:3" x14ac:dyDescent="0.25">
      <c r="A94" t="s">
        <v>697</v>
      </c>
      <c r="B94" t="s">
        <v>458</v>
      </c>
      <c r="C94" s="22" t="s">
        <v>725</v>
      </c>
    </row>
    <row r="95" spans="1:3" x14ac:dyDescent="0.25">
      <c r="A95" t="s">
        <v>697</v>
      </c>
      <c r="B95" t="s">
        <v>465</v>
      </c>
      <c r="C95" s="22" t="s">
        <v>541</v>
      </c>
    </row>
    <row r="96" spans="1:3" x14ac:dyDescent="0.25">
      <c r="A96" t="s">
        <v>697</v>
      </c>
      <c r="B96" t="s">
        <v>726</v>
      </c>
      <c r="C96" s="22" t="s">
        <v>727</v>
      </c>
    </row>
    <row r="97" spans="1:3" x14ac:dyDescent="0.25">
      <c r="A97" t="s">
        <v>697</v>
      </c>
      <c r="B97" t="s">
        <v>728</v>
      </c>
      <c r="C97" s="22" t="s">
        <v>729</v>
      </c>
    </row>
    <row r="98" spans="1:3" x14ac:dyDescent="0.25">
      <c r="A98" t="s">
        <v>697</v>
      </c>
      <c r="B98" t="s">
        <v>568</v>
      </c>
      <c r="C98" s="22" t="s">
        <v>730</v>
      </c>
    </row>
    <row r="99" spans="1:3" x14ac:dyDescent="0.25">
      <c r="A99" t="s">
        <v>697</v>
      </c>
      <c r="B99" t="s">
        <v>731</v>
      </c>
      <c r="C99" s="22" t="s">
        <v>732</v>
      </c>
    </row>
    <row r="100" spans="1:3" x14ac:dyDescent="0.25">
      <c r="A100" t="s">
        <v>697</v>
      </c>
      <c r="B100" t="s">
        <v>733</v>
      </c>
      <c r="C100" s="22" t="s">
        <v>734</v>
      </c>
    </row>
    <row r="101" spans="1:3" x14ac:dyDescent="0.25">
      <c r="A101" t="s">
        <v>697</v>
      </c>
      <c r="B101" t="s">
        <v>735</v>
      </c>
      <c r="C101" s="22" t="s">
        <v>736</v>
      </c>
    </row>
    <row r="102" spans="1:3" x14ac:dyDescent="0.25">
      <c r="A102" t="s">
        <v>697</v>
      </c>
      <c r="B102" t="s">
        <v>737</v>
      </c>
      <c r="C102" s="22" t="s">
        <v>738</v>
      </c>
    </row>
    <row r="103" spans="1:3" x14ac:dyDescent="0.25">
      <c r="A103" t="s">
        <v>739</v>
      </c>
      <c r="B103" t="s">
        <v>274</v>
      </c>
      <c r="C103" s="22" t="s">
        <v>740</v>
      </c>
    </row>
    <row r="104" spans="1:3" x14ac:dyDescent="0.25">
      <c r="A104" t="s">
        <v>739</v>
      </c>
      <c r="B104" t="s">
        <v>274</v>
      </c>
      <c r="C104" s="22" t="s">
        <v>741</v>
      </c>
    </row>
    <row r="105" spans="1:3" x14ac:dyDescent="0.25">
      <c r="A105" t="s">
        <v>739</v>
      </c>
      <c r="B105" t="s">
        <v>285</v>
      </c>
      <c r="C105" s="22" t="s">
        <v>742</v>
      </c>
    </row>
    <row r="106" spans="1:3" x14ac:dyDescent="0.25">
      <c r="A106" t="s">
        <v>739</v>
      </c>
      <c r="B106" t="s">
        <v>743</v>
      </c>
      <c r="C106" s="22" t="s">
        <v>744</v>
      </c>
    </row>
    <row r="107" spans="1:3" x14ac:dyDescent="0.25">
      <c r="A107" t="s">
        <v>739</v>
      </c>
      <c r="B107" t="s">
        <v>745</v>
      </c>
      <c r="C107" s="22" t="s">
        <v>538</v>
      </c>
    </row>
    <row r="108" spans="1:3" x14ac:dyDescent="0.25">
      <c r="A108" t="s">
        <v>739</v>
      </c>
      <c r="B108" t="s">
        <v>746</v>
      </c>
      <c r="C108" s="22" t="s">
        <v>747</v>
      </c>
    </row>
    <row r="109" spans="1:3" x14ac:dyDescent="0.25">
      <c r="A109" t="s">
        <v>739</v>
      </c>
      <c r="B109" t="s">
        <v>731</v>
      </c>
      <c r="C109" s="22" t="s">
        <v>748</v>
      </c>
    </row>
    <row r="110" spans="1:3" x14ac:dyDescent="0.25">
      <c r="A110" t="s">
        <v>739</v>
      </c>
      <c r="B110" t="s">
        <v>749</v>
      </c>
      <c r="C110" s="22" t="s">
        <v>742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G43"/>
  <sheetViews>
    <sheetView workbookViewId="0">
      <selection activeCell="D23" sqref="D23"/>
    </sheetView>
  </sheetViews>
  <sheetFormatPr defaultRowHeight="15" x14ac:dyDescent="0.25"/>
  <cols>
    <col min="1" max="1" width="13.85546875" bestFit="1" customWidth="1"/>
    <col min="2" max="2" width="38.28515625" bestFit="1" customWidth="1"/>
    <col min="3" max="3" width="14.7109375" bestFit="1" customWidth="1"/>
    <col min="4" max="4" width="12.140625" bestFit="1" customWidth="1"/>
    <col min="5" max="5" width="10.140625" bestFit="1" customWidth="1"/>
    <col min="6" max="6" width="11.85546875" bestFit="1" customWidth="1"/>
    <col min="7" max="7" width="5.5703125" bestFit="1" customWidth="1"/>
  </cols>
  <sheetData>
    <row r="1" spans="1:7" x14ac:dyDescent="0.25">
      <c r="A1" t="s">
        <v>1004</v>
      </c>
      <c r="B1" t="s">
        <v>613</v>
      </c>
      <c r="C1" t="s">
        <v>634</v>
      </c>
      <c r="D1" t="s">
        <v>623</v>
      </c>
      <c r="E1" t="s">
        <v>1005</v>
      </c>
    </row>
    <row r="2" spans="1:7" x14ac:dyDescent="0.25">
      <c r="A2" t="s">
        <v>1006</v>
      </c>
      <c r="B2" t="s">
        <v>1007</v>
      </c>
      <c r="C2">
        <v>1</v>
      </c>
      <c r="D2">
        <v>10</v>
      </c>
      <c r="E2" t="s">
        <v>1008</v>
      </c>
      <c r="F2" t="s">
        <v>1009</v>
      </c>
      <c r="G2" t="s">
        <v>1010</v>
      </c>
    </row>
    <row r="3" spans="1:7" x14ac:dyDescent="0.25">
      <c r="A3" t="s">
        <v>1011</v>
      </c>
      <c r="B3" t="s">
        <v>1012</v>
      </c>
      <c r="C3">
        <v>0</v>
      </c>
      <c r="D3">
        <v>20</v>
      </c>
      <c r="E3" t="s">
        <v>1008</v>
      </c>
    </row>
    <row r="4" spans="1:7" x14ac:dyDescent="0.25">
      <c r="A4" t="s">
        <v>1013</v>
      </c>
      <c r="B4" t="s">
        <v>1014</v>
      </c>
      <c r="C4">
        <v>0</v>
      </c>
      <c r="D4">
        <v>30</v>
      </c>
      <c r="E4" t="s">
        <v>1008</v>
      </c>
    </row>
    <row r="5" spans="1:7" x14ac:dyDescent="0.25">
      <c r="A5" t="s">
        <v>1015</v>
      </c>
      <c r="B5" t="s">
        <v>1016</v>
      </c>
      <c r="C5">
        <v>0</v>
      </c>
      <c r="D5">
        <v>40</v>
      </c>
      <c r="E5" t="s">
        <v>1008</v>
      </c>
    </row>
    <row r="6" spans="1:7" x14ac:dyDescent="0.25">
      <c r="A6" t="s">
        <v>1017</v>
      </c>
      <c r="B6" t="s">
        <v>1016</v>
      </c>
      <c r="C6">
        <v>0</v>
      </c>
      <c r="D6">
        <v>50</v>
      </c>
      <c r="E6" t="s">
        <v>1008</v>
      </c>
    </row>
    <row r="7" spans="1:7" x14ac:dyDescent="0.25">
      <c r="A7" t="s">
        <v>1018</v>
      </c>
      <c r="B7" t="s">
        <v>1019</v>
      </c>
      <c r="C7">
        <v>0</v>
      </c>
      <c r="D7">
        <v>60</v>
      </c>
      <c r="E7" t="s">
        <v>1008</v>
      </c>
    </row>
    <row r="8" spans="1:7" x14ac:dyDescent="0.25">
      <c r="A8" t="s">
        <v>1020</v>
      </c>
      <c r="B8" t="s">
        <v>1021</v>
      </c>
      <c r="C8">
        <v>1</v>
      </c>
      <c r="D8">
        <v>300</v>
      </c>
      <c r="E8" t="s">
        <v>1008</v>
      </c>
      <c r="F8" t="s">
        <v>1009</v>
      </c>
      <c r="G8" t="s">
        <v>1010</v>
      </c>
    </row>
    <row r="9" spans="1:7" x14ac:dyDescent="0.25">
      <c r="A9" t="s">
        <v>1022</v>
      </c>
      <c r="B9" t="s">
        <v>1023</v>
      </c>
      <c r="C9">
        <v>0</v>
      </c>
      <c r="D9">
        <v>10</v>
      </c>
      <c r="E9" t="s">
        <v>1024</v>
      </c>
    </row>
    <row r="10" spans="1:7" x14ac:dyDescent="0.25">
      <c r="A10" t="s">
        <v>944</v>
      </c>
      <c r="B10" t="s">
        <v>1025</v>
      </c>
      <c r="C10">
        <v>0</v>
      </c>
      <c r="D10">
        <v>15</v>
      </c>
      <c r="E10" t="s">
        <v>1024</v>
      </c>
    </row>
    <row r="11" spans="1:7" x14ac:dyDescent="0.25">
      <c r="A11" t="s">
        <v>317</v>
      </c>
      <c r="B11" t="s">
        <v>1026</v>
      </c>
      <c r="C11">
        <v>0</v>
      </c>
      <c r="D11">
        <v>20</v>
      </c>
      <c r="E11" t="s">
        <v>1024</v>
      </c>
    </row>
    <row r="12" spans="1:7" x14ac:dyDescent="0.25">
      <c r="A12" t="s">
        <v>1027</v>
      </c>
      <c r="B12" t="s">
        <v>1028</v>
      </c>
      <c r="C12">
        <v>1</v>
      </c>
      <c r="D12">
        <v>30</v>
      </c>
      <c r="E12" t="s">
        <v>1024</v>
      </c>
      <c r="F12" t="s">
        <v>1009</v>
      </c>
      <c r="G12" t="s">
        <v>1010</v>
      </c>
    </row>
    <row r="13" spans="1:7" x14ac:dyDescent="0.25">
      <c r="A13" t="s">
        <v>1029</v>
      </c>
      <c r="B13" t="s">
        <v>1030</v>
      </c>
      <c r="C13">
        <v>1</v>
      </c>
      <c r="D13">
        <v>10</v>
      </c>
      <c r="E13" t="s">
        <v>1031</v>
      </c>
      <c r="F13" t="s">
        <v>1009</v>
      </c>
      <c r="G13" t="s">
        <v>1010</v>
      </c>
    </row>
    <row r="14" spans="1:7" x14ac:dyDescent="0.25">
      <c r="A14" t="s">
        <v>1032</v>
      </c>
      <c r="B14" t="s">
        <v>1033</v>
      </c>
      <c r="C14">
        <v>1</v>
      </c>
      <c r="D14">
        <v>10</v>
      </c>
      <c r="E14" t="s">
        <v>1031</v>
      </c>
      <c r="F14" t="s">
        <v>1009</v>
      </c>
      <c r="G14" t="s">
        <v>1010</v>
      </c>
    </row>
    <row r="15" spans="1:7" x14ac:dyDescent="0.25">
      <c r="A15" t="s">
        <v>1034</v>
      </c>
      <c r="B15" t="s">
        <v>1035</v>
      </c>
      <c r="C15">
        <v>0</v>
      </c>
      <c r="D15">
        <v>20</v>
      </c>
      <c r="E15" t="s">
        <v>1031</v>
      </c>
    </row>
    <row r="16" spans="1:7" x14ac:dyDescent="0.25">
      <c r="A16" t="s">
        <v>1036</v>
      </c>
      <c r="B16" t="s">
        <v>1037</v>
      </c>
      <c r="C16">
        <v>1</v>
      </c>
      <c r="D16">
        <v>30</v>
      </c>
      <c r="E16" t="s">
        <v>1031</v>
      </c>
      <c r="F16" t="s">
        <v>1009</v>
      </c>
      <c r="G16" t="s">
        <v>1010</v>
      </c>
    </row>
    <row r="17" spans="1:7" x14ac:dyDescent="0.25">
      <c r="A17" t="s">
        <v>972</v>
      </c>
      <c r="B17" t="s">
        <v>1038</v>
      </c>
      <c r="C17">
        <v>0</v>
      </c>
      <c r="D17">
        <v>10</v>
      </c>
      <c r="E17" t="s">
        <v>1039</v>
      </c>
    </row>
    <row r="18" spans="1:7" x14ac:dyDescent="0.25">
      <c r="A18" t="s">
        <v>1040</v>
      </c>
      <c r="B18" t="s">
        <v>1041</v>
      </c>
      <c r="C18">
        <v>0</v>
      </c>
      <c r="D18">
        <v>20</v>
      </c>
      <c r="E18" t="s">
        <v>1039</v>
      </c>
    </row>
    <row r="19" spans="1:7" x14ac:dyDescent="0.25">
      <c r="A19" t="s">
        <v>1042</v>
      </c>
      <c r="B19" t="s">
        <v>1043</v>
      </c>
      <c r="C19">
        <v>1</v>
      </c>
      <c r="D19">
        <v>30</v>
      </c>
      <c r="E19" t="s">
        <v>1039</v>
      </c>
      <c r="F19" t="s">
        <v>1009</v>
      </c>
      <c r="G19" t="s">
        <v>1010</v>
      </c>
    </row>
    <row r="20" spans="1:7" x14ac:dyDescent="0.25">
      <c r="A20" t="s">
        <v>1044</v>
      </c>
      <c r="B20" t="s">
        <v>1045</v>
      </c>
      <c r="C20">
        <v>1</v>
      </c>
      <c r="D20">
        <v>10</v>
      </c>
      <c r="E20" t="s">
        <v>1046</v>
      </c>
      <c r="F20" t="s">
        <v>1009</v>
      </c>
      <c r="G20" t="s">
        <v>1010</v>
      </c>
    </row>
    <row r="21" spans="1:7" x14ac:dyDescent="0.25">
      <c r="A21" t="s">
        <v>953</v>
      </c>
      <c r="B21" t="s">
        <v>1047</v>
      </c>
      <c r="C21">
        <v>0</v>
      </c>
      <c r="D21">
        <v>20</v>
      </c>
      <c r="E21" t="s">
        <v>1046</v>
      </c>
    </row>
    <row r="22" spans="1:7" x14ac:dyDescent="0.25">
      <c r="A22" t="s">
        <v>561</v>
      </c>
      <c r="B22" t="s">
        <v>1048</v>
      </c>
      <c r="C22">
        <v>0</v>
      </c>
      <c r="D22">
        <v>30</v>
      </c>
      <c r="E22" t="s">
        <v>1046</v>
      </c>
    </row>
    <row r="23" spans="1:7" x14ac:dyDescent="0.25">
      <c r="A23" t="s">
        <v>570</v>
      </c>
      <c r="B23" t="s">
        <v>1049</v>
      </c>
      <c r="C23">
        <v>0</v>
      </c>
      <c r="D23">
        <v>40</v>
      </c>
      <c r="E23" t="s">
        <v>1046</v>
      </c>
    </row>
    <row r="24" spans="1:7" x14ac:dyDescent="0.25">
      <c r="A24" t="s">
        <v>575</v>
      </c>
      <c r="B24" t="s">
        <v>1050</v>
      </c>
      <c r="C24">
        <v>0</v>
      </c>
      <c r="D24">
        <v>50</v>
      </c>
      <c r="E24" t="s">
        <v>1046</v>
      </c>
    </row>
    <row r="25" spans="1:7" x14ac:dyDescent="0.25">
      <c r="A25" t="s">
        <v>1051</v>
      </c>
      <c r="B25" t="s">
        <v>1052</v>
      </c>
      <c r="C25">
        <v>0</v>
      </c>
      <c r="D25">
        <v>60</v>
      </c>
      <c r="E25" t="s">
        <v>1046</v>
      </c>
    </row>
    <row r="26" spans="1:7" x14ac:dyDescent="0.25">
      <c r="A26" t="s">
        <v>1053</v>
      </c>
      <c r="B26" t="s">
        <v>1054</v>
      </c>
      <c r="C26">
        <v>0</v>
      </c>
      <c r="D26">
        <v>70</v>
      </c>
      <c r="E26" t="s">
        <v>1046</v>
      </c>
    </row>
    <row r="27" spans="1:7" x14ac:dyDescent="0.25">
      <c r="A27" t="s">
        <v>1055</v>
      </c>
      <c r="B27" t="s">
        <v>1056</v>
      </c>
      <c r="C27">
        <v>0</v>
      </c>
      <c r="D27">
        <v>80</v>
      </c>
      <c r="E27" t="s">
        <v>1046</v>
      </c>
    </row>
    <row r="28" spans="1:7" x14ac:dyDescent="0.25">
      <c r="A28" t="s">
        <v>1057</v>
      </c>
      <c r="B28" t="s">
        <v>1058</v>
      </c>
      <c r="C28">
        <v>0</v>
      </c>
      <c r="D28">
        <v>90</v>
      </c>
      <c r="E28" t="s">
        <v>1046</v>
      </c>
    </row>
    <row r="29" spans="1:7" x14ac:dyDescent="0.25">
      <c r="A29" t="s">
        <v>1059</v>
      </c>
      <c r="B29" t="s">
        <v>1060</v>
      </c>
      <c r="C29">
        <v>0</v>
      </c>
      <c r="D29">
        <v>100</v>
      </c>
      <c r="E29" t="s">
        <v>1046</v>
      </c>
    </row>
    <row r="30" spans="1:7" x14ac:dyDescent="0.25">
      <c r="A30" t="s">
        <v>1061</v>
      </c>
      <c r="B30" t="s">
        <v>1062</v>
      </c>
      <c r="C30">
        <v>0</v>
      </c>
      <c r="D30">
        <v>110</v>
      </c>
      <c r="E30" t="s">
        <v>1046</v>
      </c>
    </row>
    <row r="31" spans="1:7" x14ac:dyDescent="0.25">
      <c r="A31" t="s">
        <v>1063</v>
      </c>
      <c r="B31" t="s">
        <v>1064</v>
      </c>
      <c r="C31">
        <v>0</v>
      </c>
      <c r="D31">
        <v>120</v>
      </c>
      <c r="E31" t="s">
        <v>1046</v>
      </c>
    </row>
    <row r="32" spans="1:7" x14ac:dyDescent="0.25">
      <c r="A32" t="s">
        <v>1065</v>
      </c>
      <c r="B32" t="s">
        <v>1066</v>
      </c>
      <c r="C32">
        <v>1</v>
      </c>
      <c r="D32">
        <v>130</v>
      </c>
      <c r="E32" t="s">
        <v>1046</v>
      </c>
      <c r="F32" t="s">
        <v>1009</v>
      </c>
      <c r="G32" t="s">
        <v>1010</v>
      </c>
    </row>
    <row r="33" spans="1:7" x14ac:dyDescent="0.25">
      <c r="A33" t="s">
        <v>1067</v>
      </c>
      <c r="B33" t="s">
        <v>1068</v>
      </c>
      <c r="C33">
        <v>0</v>
      </c>
      <c r="D33">
        <v>140</v>
      </c>
      <c r="E33" t="s">
        <v>1046</v>
      </c>
    </row>
    <row r="34" spans="1:7" x14ac:dyDescent="0.25">
      <c r="A34" t="s">
        <v>1069</v>
      </c>
      <c r="B34" t="s">
        <v>1070</v>
      </c>
      <c r="C34">
        <v>0</v>
      </c>
      <c r="D34">
        <v>150</v>
      </c>
      <c r="E34" t="s">
        <v>1046</v>
      </c>
    </row>
    <row r="35" spans="1:7" x14ac:dyDescent="0.25">
      <c r="A35" t="s">
        <v>577</v>
      </c>
      <c r="B35" t="s">
        <v>1071</v>
      </c>
      <c r="C35">
        <v>0</v>
      </c>
      <c r="D35">
        <v>160</v>
      </c>
      <c r="E35" t="s">
        <v>1046</v>
      </c>
    </row>
    <row r="36" spans="1:7" x14ac:dyDescent="0.25">
      <c r="A36" t="s">
        <v>929</v>
      </c>
      <c r="B36" t="s">
        <v>1072</v>
      </c>
      <c r="C36">
        <v>0</v>
      </c>
      <c r="D36">
        <v>180</v>
      </c>
      <c r="E36" t="s">
        <v>1046</v>
      </c>
    </row>
    <row r="37" spans="1:7" x14ac:dyDescent="0.25">
      <c r="A37" t="s">
        <v>1073</v>
      </c>
      <c r="B37" t="s">
        <v>1074</v>
      </c>
      <c r="C37">
        <v>0</v>
      </c>
      <c r="D37">
        <v>190</v>
      </c>
      <c r="E37" t="s">
        <v>1046</v>
      </c>
    </row>
    <row r="38" spans="1:7" x14ac:dyDescent="0.25">
      <c r="A38" t="s">
        <v>1075</v>
      </c>
      <c r="B38" t="s">
        <v>1076</v>
      </c>
      <c r="C38">
        <v>0</v>
      </c>
      <c r="D38">
        <v>200</v>
      </c>
      <c r="E38" t="s">
        <v>1046</v>
      </c>
    </row>
    <row r="39" spans="1:7" x14ac:dyDescent="0.25">
      <c r="A39" s="21" t="s">
        <v>1077</v>
      </c>
      <c r="B39" s="21" t="s">
        <v>1078</v>
      </c>
      <c r="C39" s="21">
        <v>0</v>
      </c>
      <c r="D39" s="21">
        <v>310</v>
      </c>
      <c r="E39" s="21" t="s">
        <v>1046</v>
      </c>
      <c r="F39" s="21"/>
      <c r="G39" s="21"/>
    </row>
    <row r="40" spans="1:7" x14ac:dyDescent="0.25">
      <c r="A40" t="s">
        <v>1079</v>
      </c>
      <c r="B40" t="s">
        <v>1080</v>
      </c>
      <c r="C40">
        <v>1</v>
      </c>
      <c r="D40">
        <v>170</v>
      </c>
      <c r="E40" t="s">
        <v>1046</v>
      </c>
      <c r="F40" t="s">
        <v>1009</v>
      </c>
      <c r="G40" t="s">
        <v>1010</v>
      </c>
    </row>
    <row r="41" spans="1:7" x14ac:dyDescent="0.25">
      <c r="A41" s="21" t="s">
        <v>1081</v>
      </c>
      <c r="B41" s="21" t="s">
        <v>1082</v>
      </c>
      <c r="C41" s="21">
        <v>1</v>
      </c>
      <c r="D41" s="21">
        <v>400</v>
      </c>
      <c r="E41" s="21" t="s">
        <v>1046</v>
      </c>
      <c r="F41" s="21" t="s">
        <v>1009</v>
      </c>
      <c r="G41" s="21" t="s">
        <v>1010</v>
      </c>
    </row>
    <row r="42" spans="1:7" x14ac:dyDescent="0.25">
      <c r="A42" t="s">
        <v>1083</v>
      </c>
      <c r="B42" t="s">
        <v>1084</v>
      </c>
      <c r="C42">
        <v>1</v>
      </c>
      <c r="F42" t="s">
        <v>1009</v>
      </c>
      <c r="G42" t="s">
        <v>1010</v>
      </c>
    </row>
    <row r="43" spans="1:7" x14ac:dyDescent="0.25">
      <c r="A43" t="s">
        <v>1085</v>
      </c>
      <c r="B43" t="s">
        <v>1086</v>
      </c>
      <c r="C43">
        <v>1</v>
      </c>
      <c r="F43" t="s">
        <v>1009</v>
      </c>
      <c r="G43" t="s">
        <v>1010</v>
      </c>
    </row>
  </sheetData>
  <autoFilter ref="A1:G43" xr:uid="{00000000-0009-0000-0000-000013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70C0"/>
  </sheetPr>
  <dimension ref="A1:E115"/>
  <sheetViews>
    <sheetView topLeftCell="A5" workbookViewId="0">
      <selection activeCell="D23" sqref="D23"/>
    </sheetView>
  </sheetViews>
  <sheetFormatPr defaultRowHeight="15" x14ac:dyDescent="0.25"/>
  <cols>
    <col min="1" max="1" width="12.5703125" style="22" bestFit="1" customWidth="1"/>
    <col min="2" max="2" width="19.7109375" style="25" bestFit="1" customWidth="1"/>
    <col min="3" max="3" width="42.28515625" style="22" bestFit="1" customWidth="1"/>
    <col min="4" max="4" width="39" style="22" bestFit="1" customWidth="1"/>
    <col min="5" max="5" width="56.28515625" style="22" bestFit="1" customWidth="1"/>
    <col min="6" max="7" width="9.140625" style="22" customWidth="1"/>
    <col min="8" max="16384" width="9.140625" style="22"/>
  </cols>
  <sheetData>
    <row r="1" spans="1:5" x14ac:dyDescent="0.25">
      <c r="B1" s="210" t="s">
        <v>924</v>
      </c>
      <c r="C1" s="195"/>
      <c r="D1" s="195"/>
      <c r="E1" s="195"/>
    </row>
    <row r="2" spans="1:5" x14ac:dyDescent="0.25">
      <c r="B2" s="210" t="s">
        <v>925</v>
      </c>
      <c r="C2" s="195"/>
      <c r="D2" s="195"/>
      <c r="E2" s="195"/>
    </row>
    <row r="3" spans="1:5" x14ac:dyDescent="0.25">
      <c r="B3" s="210" t="s">
        <v>926</v>
      </c>
      <c r="C3" s="195"/>
      <c r="D3" s="195"/>
      <c r="E3" s="195"/>
    </row>
    <row r="4" spans="1:5" x14ac:dyDescent="0.25">
      <c r="B4" s="193"/>
      <c r="C4" s="195"/>
      <c r="D4" s="195"/>
      <c r="E4" s="195"/>
    </row>
    <row r="5" spans="1:5" x14ac:dyDescent="0.25">
      <c r="A5" s="22" t="s">
        <v>212</v>
      </c>
      <c r="B5" s="25" t="s">
        <v>213</v>
      </c>
      <c r="C5" s="22" t="s">
        <v>754</v>
      </c>
      <c r="D5" t="s">
        <v>927</v>
      </c>
      <c r="E5" s="22" t="s">
        <v>928</v>
      </c>
    </row>
    <row r="6" spans="1:5" x14ac:dyDescent="0.25">
      <c r="A6" s="90" t="s">
        <v>929</v>
      </c>
      <c r="B6" s="212" t="s">
        <v>930</v>
      </c>
      <c r="C6" s="90" t="s">
        <v>223</v>
      </c>
      <c r="D6" s="91" t="s">
        <v>931</v>
      </c>
      <c r="E6" s="90"/>
    </row>
    <row r="7" spans="1:5" x14ac:dyDescent="0.25">
      <c r="A7" s="90" t="s">
        <v>929</v>
      </c>
      <c r="B7" s="178"/>
      <c r="C7" s="90" t="s">
        <v>230</v>
      </c>
      <c r="D7" s="91" t="s">
        <v>232</v>
      </c>
      <c r="E7" s="90"/>
    </row>
    <row r="8" spans="1:5" x14ac:dyDescent="0.25">
      <c r="A8" s="90" t="s">
        <v>929</v>
      </c>
      <c r="B8" s="178"/>
      <c r="C8" s="90" t="s">
        <v>552</v>
      </c>
      <c r="D8" s="91" t="s">
        <v>725</v>
      </c>
      <c r="E8" s="90"/>
    </row>
    <row r="9" spans="1:5" x14ac:dyDescent="0.25">
      <c r="A9" s="90" t="s">
        <v>929</v>
      </c>
      <c r="B9" s="178"/>
      <c r="C9" s="90" t="s">
        <v>554</v>
      </c>
      <c r="D9" s="91" t="s">
        <v>724</v>
      </c>
      <c r="E9" s="90"/>
    </row>
    <row r="10" spans="1:5" x14ac:dyDescent="0.25">
      <c r="A10" s="90" t="s">
        <v>929</v>
      </c>
      <c r="B10" s="178"/>
      <c r="C10" s="90" t="s">
        <v>556</v>
      </c>
      <c r="D10" s="91" t="s">
        <v>541</v>
      </c>
      <c r="E10" s="90"/>
    </row>
    <row r="11" spans="1:5" x14ac:dyDescent="0.25">
      <c r="A11" s="90" t="s">
        <v>929</v>
      </c>
      <c r="B11" s="178"/>
      <c r="C11" s="90" t="s">
        <v>932</v>
      </c>
      <c r="D11" s="91" t="s">
        <v>933</v>
      </c>
      <c r="E11" s="90"/>
    </row>
    <row r="12" spans="1:5" x14ac:dyDescent="0.25">
      <c r="A12" s="90" t="s">
        <v>929</v>
      </c>
      <c r="B12" s="178"/>
      <c r="C12" s="90" t="s">
        <v>934</v>
      </c>
      <c r="D12" s="90" t="s">
        <v>935</v>
      </c>
      <c r="E12" s="90" t="s">
        <v>936</v>
      </c>
    </row>
    <row r="13" spans="1:5" x14ac:dyDescent="0.25">
      <c r="A13" s="90" t="s">
        <v>929</v>
      </c>
      <c r="B13" s="178"/>
      <c r="C13" s="90" t="s">
        <v>937</v>
      </c>
      <c r="D13" s="90" t="s">
        <v>935</v>
      </c>
      <c r="E13" s="90" t="s">
        <v>936</v>
      </c>
    </row>
    <row r="14" spans="1:5" x14ac:dyDescent="0.25">
      <c r="A14" s="90" t="s">
        <v>929</v>
      </c>
      <c r="B14" s="178"/>
      <c r="C14" s="90" t="s">
        <v>938</v>
      </c>
      <c r="D14" s="90" t="s">
        <v>935</v>
      </c>
      <c r="E14" s="90" t="s">
        <v>936</v>
      </c>
    </row>
    <row r="15" spans="1:5" x14ac:dyDescent="0.25">
      <c r="A15" s="90" t="s">
        <v>929</v>
      </c>
      <c r="B15" s="178"/>
      <c r="C15" s="90" t="s">
        <v>939</v>
      </c>
      <c r="D15" s="90" t="s">
        <v>935</v>
      </c>
      <c r="E15" s="90" t="s">
        <v>936</v>
      </c>
    </row>
    <row r="16" spans="1:5" x14ac:dyDescent="0.25">
      <c r="A16" s="90" t="s">
        <v>929</v>
      </c>
      <c r="B16" s="178"/>
      <c r="C16" s="90" t="s">
        <v>940</v>
      </c>
      <c r="D16" s="90" t="s">
        <v>935</v>
      </c>
      <c r="E16" s="90" t="s">
        <v>936</v>
      </c>
    </row>
    <row r="17" spans="1:5" x14ac:dyDescent="0.25">
      <c r="A17" s="90" t="s">
        <v>929</v>
      </c>
      <c r="B17" s="178"/>
      <c r="C17" s="90" t="s">
        <v>941</v>
      </c>
      <c r="D17" s="207" t="s">
        <v>700</v>
      </c>
      <c r="E17" s="90"/>
    </row>
    <row r="18" spans="1:5" x14ac:dyDescent="0.25">
      <c r="A18" s="90" t="s">
        <v>929</v>
      </c>
      <c r="B18" s="178"/>
      <c r="C18" s="90" t="s">
        <v>467</v>
      </c>
      <c r="D18" s="195"/>
      <c r="E18" s="90"/>
    </row>
    <row r="19" spans="1:5" x14ac:dyDescent="0.25">
      <c r="A19" s="90" t="s">
        <v>929</v>
      </c>
      <c r="B19" s="178"/>
      <c r="C19" s="90" t="s">
        <v>942</v>
      </c>
      <c r="D19" s="195"/>
      <c r="E19" s="90"/>
    </row>
    <row r="20" spans="1:5" x14ac:dyDescent="0.25">
      <c r="A20" s="90" t="s">
        <v>929</v>
      </c>
      <c r="B20" s="178"/>
      <c r="C20" s="90" t="s">
        <v>943</v>
      </c>
      <c r="D20" s="195"/>
      <c r="E20" s="90"/>
    </row>
    <row r="21" spans="1:5" x14ac:dyDescent="0.25">
      <c r="B21" s="22"/>
    </row>
    <row r="22" spans="1:5" x14ac:dyDescent="0.25">
      <c r="B22" s="22"/>
    </row>
    <row r="23" spans="1:5" x14ac:dyDescent="0.25">
      <c r="A23" s="90" t="s">
        <v>944</v>
      </c>
      <c r="B23" s="207" t="s">
        <v>945</v>
      </c>
      <c r="C23" s="90" t="s">
        <v>223</v>
      </c>
      <c r="D23" s="91" t="s">
        <v>931</v>
      </c>
      <c r="E23" s="217" t="s">
        <v>946</v>
      </c>
    </row>
    <row r="24" spans="1:5" x14ac:dyDescent="0.25">
      <c r="A24" s="90" t="s">
        <v>944</v>
      </c>
      <c r="B24" s="178"/>
      <c r="C24" s="90" t="s">
        <v>230</v>
      </c>
      <c r="D24" s="91" t="s">
        <v>232</v>
      </c>
      <c r="E24" s="195"/>
    </row>
    <row r="25" spans="1:5" x14ac:dyDescent="0.25">
      <c r="A25" s="90" t="s">
        <v>944</v>
      </c>
      <c r="B25" s="178"/>
      <c r="C25" s="90" t="s">
        <v>247</v>
      </c>
      <c r="D25" s="91" t="s">
        <v>725</v>
      </c>
      <c r="E25" s="195"/>
    </row>
    <row r="26" spans="1:5" x14ac:dyDescent="0.25">
      <c r="A26" s="90" t="s">
        <v>944</v>
      </c>
      <c r="B26" s="178"/>
      <c r="C26" s="90" t="s">
        <v>251</v>
      </c>
      <c r="D26" s="91" t="s">
        <v>724</v>
      </c>
      <c r="E26" s="195"/>
    </row>
    <row r="27" spans="1:5" x14ac:dyDescent="0.25">
      <c r="A27" s="90" t="s">
        <v>944</v>
      </c>
      <c r="B27" s="178"/>
      <c r="C27" s="92" t="s">
        <v>932</v>
      </c>
      <c r="D27" s="93" t="s">
        <v>933</v>
      </c>
      <c r="E27" s="195"/>
    </row>
    <row r="28" spans="1:5" x14ac:dyDescent="0.25">
      <c r="A28" s="90" t="s">
        <v>944</v>
      </c>
      <c r="B28" s="178"/>
      <c r="C28" s="90" t="s">
        <v>651</v>
      </c>
      <c r="D28" s="90" t="s">
        <v>298</v>
      </c>
      <c r="E28" s="195"/>
    </row>
    <row r="29" spans="1:5" x14ac:dyDescent="0.25">
      <c r="A29" s="90" t="s">
        <v>944</v>
      </c>
      <c r="B29" s="178"/>
      <c r="C29" s="90" t="s">
        <v>947</v>
      </c>
      <c r="D29" s="91" t="s">
        <v>694</v>
      </c>
      <c r="E29" s="195"/>
    </row>
    <row r="30" spans="1:5" x14ac:dyDescent="0.25">
      <c r="A30" s="90" t="s">
        <v>944</v>
      </c>
      <c r="B30" s="178"/>
      <c r="C30" s="90" t="s">
        <v>255</v>
      </c>
      <c r="D30" s="91" t="s">
        <v>297</v>
      </c>
      <c r="E30" s="195"/>
    </row>
    <row r="31" spans="1:5" x14ac:dyDescent="0.25">
      <c r="A31" s="90" t="s">
        <v>944</v>
      </c>
      <c r="B31" s="178"/>
      <c r="C31" s="90" t="s">
        <v>948</v>
      </c>
      <c r="D31" s="213" t="s">
        <v>294</v>
      </c>
      <c r="E31" s="195"/>
    </row>
    <row r="32" spans="1:5" x14ac:dyDescent="0.25">
      <c r="A32" s="90" t="s">
        <v>944</v>
      </c>
      <c r="B32" s="178"/>
      <c r="C32" s="90" t="s">
        <v>949</v>
      </c>
      <c r="D32" s="195"/>
      <c r="E32" s="195"/>
    </row>
    <row r="33" spans="1:5" x14ac:dyDescent="0.25">
      <c r="A33" s="90" t="s">
        <v>944</v>
      </c>
      <c r="B33" s="178"/>
      <c r="C33" s="90" t="s">
        <v>950</v>
      </c>
      <c r="D33" s="195"/>
      <c r="E33" s="195"/>
    </row>
    <row r="34" spans="1:5" ht="45" customHeight="1" x14ac:dyDescent="0.25">
      <c r="A34" t="s">
        <v>929</v>
      </c>
      <c r="B34" s="178" t="s">
        <v>951</v>
      </c>
      <c r="C34" t="s">
        <v>223</v>
      </c>
      <c r="D34" s="22" t="s">
        <v>931</v>
      </c>
      <c r="E34" s="206" t="s">
        <v>946</v>
      </c>
    </row>
    <row r="35" spans="1:5" x14ac:dyDescent="0.25">
      <c r="A35" t="s">
        <v>929</v>
      </c>
      <c r="B35" s="178"/>
      <c r="C35" t="s">
        <v>230</v>
      </c>
      <c r="D35" s="22" t="s">
        <v>232</v>
      </c>
      <c r="E35" s="195"/>
    </row>
    <row r="36" spans="1:5" x14ac:dyDescent="0.25">
      <c r="A36" t="s">
        <v>929</v>
      </c>
      <c r="B36" s="178"/>
      <c r="C36" t="s">
        <v>247</v>
      </c>
      <c r="D36" s="22" t="s">
        <v>295</v>
      </c>
      <c r="E36" s="195"/>
    </row>
    <row r="37" spans="1:5" x14ac:dyDescent="0.25">
      <c r="A37" t="s">
        <v>929</v>
      </c>
      <c r="B37" s="178"/>
      <c r="C37" t="s">
        <v>251</v>
      </c>
      <c r="D37" s="22" t="s">
        <v>296</v>
      </c>
      <c r="E37" s="195"/>
    </row>
    <row r="38" spans="1:5" x14ac:dyDescent="0.25">
      <c r="A38" t="s">
        <v>929</v>
      </c>
      <c r="B38" s="178"/>
      <c r="C38" s="18" t="s">
        <v>932</v>
      </c>
      <c r="D38" s="94" t="s">
        <v>933</v>
      </c>
      <c r="E38" s="195"/>
    </row>
    <row r="39" spans="1:5" x14ac:dyDescent="0.25">
      <c r="A39" t="s">
        <v>944</v>
      </c>
      <c r="B39" s="178"/>
      <c r="C39" t="s">
        <v>651</v>
      </c>
      <c r="D39" t="s">
        <v>298</v>
      </c>
      <c r="E39" s="195"/>
    </row>
    <row r="40" spans="1:5" x14ac:dyDescent="0.25">
      <c r="A40" t="s">
        <v>929</v>
      </c>
      <c r="B40" s="178"/>
      <c r="C40" t="s">
        <v>947</v>
      </c>
      <c r="D40" s="22" t="s">
        <v>694</v>
      </c>
      <c r="E40" s="195"/>
    </row>
    <row r="41" spans="1:5" x14ac:dyDescent="0.25">
      <c r="A41" t="s">
        <v>929</v>
      </c>
      <c r="B41" s="178"/>
      <c r="C41" t="s">
        <v>255</v>
      </c>
      <c r="D41" s="22" t="s">
        <v>297</v>
      </c>
      <c r="E41" s="195"/>
    </row>
    <row r="42" spans="1:5" x14ac:dyDescent="0.25">
      <c r="A42" t="s">
        <v>929</v>
      </c>
      <c r="B42" s="178"/>
      <c r="C42" t="s">
        <v>948</v>
      </c>
      <c r="D42" s="195" t="s">
        <v>294</v>
      </c>
      <c r="E42" s="195"/>
    </row>
    <row r="43" spans="1:5" x14ac:dyDescent="0.25">
      <c r="A43" t="s">
        <v>929</v>
      </c>
      <c r="B43" s="178"/>
      <c r="C43" t="s">
        <v>949</v>
      </c>
      <c r="D43" s="195"/>
      <c r="E43" s="195"/>
    </row>
    <row r="44" spans="1:5" x14ac:dyDescent="0.25">
      <c r="A44" t="s">
        <v>929</v>
      </c>
      <c r="B44" s="178"/>
      <c r="C44" t="s">
        <v>950</v>
      </c>
      <c r="D44" s="195"/>
      <c r="E44" s="195"/>
    </row>
    <row r="46" spans="1:5" ht="15.75" customHeight="1" thickBot="1" x14ac:dyDescent="0.3">
      <c r="A46" s="195" t="s">
        <v>952</v>
      </c>
      <c r="B46" s="178"/>
      <c r="C46" s="195"/>
      <c r="D46" s="195"/>
      <c r="E46" s="195"/>
    </row>
    <row r="47" spans="1:5" x14ac:dyDescent="0.25">
      <c r="A47" s="95" t="s">
        <v>953</v>
      </c>
      <c r="B47" s="214" t="s">
        <v>954</v>
      </c>
      <c r="C47" s="96" t="s">
        <v>223</v>
      </c>
      <c r="D47" s="97" t="s">
        <v>225</v>
      </c>
      <c r="E47" s="98" t="s">
        <v>955</v>
      </c>
    </row>
    <row r="48" spans="1:5" x14ac:dyDescent="0.25">
      <c r="A48" s="99" t="s">
        <v>953</v>
      </c>
      <c r="B48" s="204"/>
      <c r="C48" s="100" t="s">
        <v>230</v>
      </c>
      <c r="D48" s="101" t="s">
        <v>232</v>
      </c>
      <c r="E48" s="102" t="s">
        <v>956</v>
      </c>
    </row>
    <row r="49" spans="1:5" x14ac:dyDescent="0.25">
      <c r="A49" s="99" t="s">
        <v>953</v>
      </c>
      <c r="B49" s="204"/>
      <c r="C49" s="100" t="s">
        <v>552</v>
      </c>
      <c r="D49" s="101" t="s">
        <v>725</v>
      </c>
      <c r="E49" s="102"/>
    </row>
    <row r="50" spans="1:5" x14ac:dyDescent="0.25">
      <c r="A50" s="99" t="s">
        <v>953</v>
      </c>
      <c r="B50" s="204"/>
      <c r="C50" s="100" t="s">
        <v>554</v>
      </c>
      <c r="D50" s="101" t="s">
        <v>724</v>
      </c>
      <c r="E50" s="102"/>
    </row>
    <row r="51" spans="1:5" x14ac:dyDescent="0.25">
      <c r="A51" s="99" t="s">
        <v>953</v>
      </c>
      <c r="B51" s="204"/>
      <c r="C51" s="100" t="s">
        <v>556</v>
      </c>
      <c r="D51" s="101" t="s">
        <v>541</v>
      </c>
      <c r="E51" s="102"/>
    </row>
    <row r="52" spans="1:5" x14ac:dyDescent="0.25">
      <c r="A52" s="99" t="s">
        <v>953</v>
      </c>
      <c r="B52" s="204"/>
      <c r="C52" s="100" t="s">
        <v>651</v>
      </c>
      <c r="D52" s="100" t="s">
        <v>298</v>
      </c>
      <c r="E52" s="102"/>
    </row>
    <row r="53" spans="1:5" x14ac:dyDescent="0.25">
      <c r="A53" s="99" t="s">
        <v>953</v>
      </c>
      <c r="B53" s="204"/>
      <c r="C53" s="100" t="s">
        <v>558</v>
      </c>
      <c r="D53" s="101" t="s">
        <v>680</v>
      </c>
      <c r="E53" s="102"/>
    </row>
    <row r="54" spans="1:5" x14ac:dyDescent="0.25">
      <c r="A54" s="99" t="s">
        <v>953</v>
      </c>
      <c r="B54" s="204"/>
      <c r="C54" s="100" t="s">
        <v>559</v>
      </c>
      <c r="D54" s="101" t="s">
        <v>297</v>
      </c>
      <c r="E54" s="102"/>
    </row>
    <row r="55" spans="1:5" ht="15.75" customHeight="1" thickBot="1" x14ac:dyDescent="0.3">
      <c r="A55" s="103" t="s">
        <v>953</v>
      </c>
      <c r="B55" s="205"/>
      <c r="C55" s="104" t="s">
        <v>263</v>
      </c>
      <c r="D55" s="105" t="s">
        <v>265</v>
      </c>
      <c r="E55" s="106" t="s">
        <v>267</v>
      </c>
    </row>
    <row r="56" spans="1:5" x14ac:dyDescent="0.25">
      <c r="A56" s="107" t="s">
        <v>953</v>
      </c>
      <c r="B56" s="208" t="s">
        <v>957</v>
      </c>
      <c r="C56" s="108" t="s">
        <v>223</v>
      </c>
      <c r="D56" s="109" t="s">
        <v>225</v>
      </c>
      <c r="E56" s="110" t="s">
        <v>958</v>
      </c>
    </row>
    <row r="57" spans="1:5" x14ac:dyDescent="0.25">
      <c r="A57" s="111" t="s">
        <v>953</v>
      </c>
      <c r="B57" s="201"/>
      <c r="C57" s="112" t="s">
        <v>230</v>
      </c>
      <c r="D57" s="113" t="s">
        <v>232</v>
      </c>
      <c r="E57" s="114"/>
    </row>
    <row r="58" spans="1:5" x14ac:dyDescent="0.25">
      <c r="A58" s="111" t="s">
        <v>953</v>
      </c>
      <c r="B58" s="201"/>
      <c r="C58" s="112" t="s">
        <v>552</v>
      </c>
      <c r="D58" s="113" t="s">
        <v>725</v>
      </c>
      <c r="E58" s="114"/>
    </row>
    <row r="59" spans="1:5" x14ac:dyDescent="0.25">
      <c r="A59" s="111" t="s">
        <v>953</v>
      </c>
      <c r="B59" s="201"/>
      <c r="C59" s="112" t="s">
        <v>554</v>
      </c>
      <c r="D59" s="113" t="s">
        <v>724</v>
      </c>
      <c r="E59" s="114"/>
    </row>
    <row r="60" spans="1:5" x14ac:dyDescent="0.25">
      <c r="A60" s="111" t="s">
        <v>953</v>
      </c>
      <c r="B60" s="201"/>
      <c r="C60" s="112" t="s">
        <v>556</v>
      </c>
      <c r="D60" s="113" t="s">
        <v>541</v>
      </c>
      <c r="E60" s="114"/>
    </row>
    <row r="61" spans="1:5" x14ac:dyDescent="0.25">
      <c r="A61" s="111" t="s">
        <v>953</v>
      </c>
      <c r="B61" s="201"/>
      <c r="C61" s="112" t="s">
        <v>651</v>
      </c>
      <c r="D61" s="112" t="s">
        <v>298</v>
      </c>
      <c r="E61" s="114"/>
    </row>
    <row r="62" spans="1:5" x14ac:dyDescent="0.25">
      <c r="A62" s="111" t="s">
        <v>953</v>
      </c>
      <c r="B62" s="201"/>
      <c r="C62" s="112" t="s">
        <v>559</v>
      </c>
      <c r="D62" s="113" t="s">
        <v>297</v>
      </c>
      <c r="E62" s="114"/>
    </row>
    <row r="63" spans="1:5" x14ac:dyDescent="0.25">
      <c r="A63" s="111" t="s">
        <v>953</v>
      </c>
      <c r="B63" s="202"/>
      <c r="C63" s="112" t="s">
        <v>959</v>
      </c>
      <c r="D63" s="113" t="s">
        <v>265</v>
      </c>
      <c r="E63" s="115" t="s">
        <v>267</v>
      </c>
    </row>
    <row r="64" spans="1:5" x14ac:dyDescent="0.25">
      <c r="A64" s="116" t="s">
        <v>953</v>
      </c>
      <c r="B64" s="200" t="s">
        <v>960</v>
      </c>
      <c r="C64" s="100" t="s">
        <v>223</v>
      </c>
      <c r="D64" s="101" t="s">
        <v>225</v>
      </c>
      <c r="E64" s="102" t="s">
        <v>961</v>
      </c>
    </row>
    <row r="65" spans="1:5" x14ac:dyDescent="0.25">
      <c r="A65" s="116" t="s">
        <v>953</v>
      </c>
      <c r="B65" s="201"/>
      <c r="C65" s="100" t="s">
        <v>230</v>
      </c>
      <c r="D65" s="101" t="s">
        <v>232</v>
      </c>
      <c r="E65" s="102" t="s">
        <v>962</v>
      </c>
    </row>
    <row r="66" spans="1:5" x14ac:dyDescent="0.25">
      <c r="A66" s="116" t="s">
        <v>953</v>
      </c>
      <c r="B66" s="201"/>
      <c r="C66" s="100" t="s">
        <v>651</v>
      </c>
      <c r="D66" s="100" t="s">
        <v>298</v>
      </c>
      <c r="E66" s="102"/>
    </row>
    <row r="67" spans="1:5" x14ac:dyDescent="0.25">
      <c r="A67" s="116" t="s">
        <v>953</v>
      </c>
      <c r="B67" s="201"/>
      <c r="C67" s="100" t="s">
        <v>243</v>
      </c>
      <c r="D67" s="101" t="s">
        <v>294</v>
      </c>
      <c r="E67" s="102"/>
    </row>
    <row r="68" spans="1:5" x14ac:dyDescent="0.25">
      <c r="A68" s="116" t="s">
        <v>953</v>
      </c>
      <c r="B68" s="201"/>
      <c r="C68" s="100" t="s">
        <v>247</v>
      </c>
      <c r="D68" s="101" t="s">
        <v>295</v>
      </c>
      <c r="E68" s="102"/>
    </row>
    <row r="69" spans="1:5" x14ac:dyDescent="0.25">
      <c r="A69" s="116" t="s">
        <v>953</v>
      </c>
      <c r="B69" s="201"/>
      <c r="C69" s="100" t="s">
        <v>251</v>
      </c>
      <c r="D69" s="101" t="s">
        <v>296</v>
      </c>
      <c r="E69" s="102"/>
    </row>
    <row r="70" spans="1:5" x14ac:dyDescent="0.25">
      <c r="A70" s="116" t="s">
        <v>953</v>
      </c>
      <c r="B70" s="201"/>
      <c r="C70" s="100" t="s">
        <v>255</v>
      </c>
      <c r="D70" s="101" t="s">
        <v>297</v>
      </c>
      <c r="E70" s="102"/>
    </row>
    <row r="71" spans="1:5" x14ac:dyDescent="0.25">
      <c r="A71" s="117" t="s">
        <v>953</v>
      </c>
      <c r="B71" s="202"/>
      <c r="C71" s="104" t="s">
        <v>263</v>
      </c>
      <c r="D71" s="105" t="s">
        <v>265</v>
      </c>
      <c r="E71" s="106" t="s">
        <v>267</v>
      </c>
    </row>
    <row r="72" spans="1:5" x14ac:dyDescent="0.25">
      <c r="A72" s="118" t="s">
        <v>953</v>
      </c>
      <c r="B72" s="209" t="s">
        <v>963</v>
      </c>
      <c r="C72" s="113" t="s">
        <v>223</v>
      </c>
      <c r="D72" s="113" t="s">
        <v>225</v>
      </c>
      <c r="E72" s="115" t="s">
        <v>964</v>
      </c>
    </row>
    <row r="73" spans="1:5" x14ac:dyDescent="0.25">
      <c r="A73" s="118" t="s">
        <v>953</v>
      </c>
      <c r="B73" s="201"/>
      <c r="C73" s="113" t="s">
        <v>230</v>
      </c>
      <c r="D73" s="113" t="s">
        <v>232</v>
      </c>
      <c r="E73" s="115" t="s">
        <v>965</v>
      </c>
    </row>
    <row r="74" spans="1:5" x14ac:dyDescent="0.25">
      <c r="A74" s="118" t="s">
        <v>953</v>
      </c>
      <c r="B74" s="201"/>
      <c r="C74" s="113" t="s">
        <v>651</v>
      </c>
      <c r="D74" s="113" t="s">
        <v>298</v>
      </c>
      <c r="E74" s="115"/>
    </row>
    <row r="75" spans="1:5" x14ac:dyDescent="0.25">
      <c r="A75" s="118" t="s">
        <v>953</v>
      </c>
      <c r="B75" s="201"/>
      <c r="C75" s="113" t="s">
        <v>243</v>
      </c>
      <c r="D75" s="113" t="s">
        <v>294</v>
      </c>
      <c r="E75" s="115"/>
    </row>
    <row r="76" spans="1:5" x14ac:dyDescent="0.25">
      <c r="A76" s="118" t="s">
        <v>953</v>
      </c>
      <c r="B76" s="201"/>
      <c r="C76" s="113" t="s">
        <v>552</v>
      </c>
      <c r="D76" s="113" t="s">
        <v>725</v>
      </c>
      <c r="E76" s="115"/>
    </row>
    <row r="77" spans="1:5" x14ac:dyDescent="0.25">
      <c r="A77" s="118" t="s">
        <v>953</v>
      </c>
      <c r="B77" s="201"/>
      <c r="C77" s="113" t="s">
        <v>554</v>
      </c>
      <c r="D77" s="113" t="s">
        <v>724</v>
      </c>
      <c r="E77" s="115"/>
    </row>
    <row r="78" spans="1:5" x14ac:dyDescent="0.25">
      <c r="A78" s="118" t="s">
        <v>953</v>
      </c>
      <c r="B78" s="201"/>
      <c r="C78" s="113" t="s">
        <v>255</v>
      </c>
      <c r="D78" s="113" t="s">
        <v>297</v>
      </c>
      <c r="E78" s="115"/>
    </row>
    <row r="79" spans="1:5" ht="15.75" customHeight="1" thickBot="1" x14ac:dyDescent="0.3">
      <c r="A79" s="119" t="s">
        <v>953</v>
      </c>
      <c r="B79" s="202"/>
      <c r="C79" s="120" t="s">
        <v>263</v>
      </c>
      <c r="D79" s="120" t="s">
        <v>265</v>
      </c>
      <c r="E79" s="121" t="s">
        <v>267</v>
      </c>
    </row>
    <row r="80" spans="1:5" x14ac:dyDescent="0.25">
      <c r="A80" s="122" t="s">
        <v>561</v>
      </c>
      <c r="B80" s="211" t="s">
        <v>940</v>
      </c>
      <c r="C80" s="123" t="s">
        <v>223</v>
      </c>
      <c r="D80" s="124" t="s">
        <v>225</v>
      </c>
      <c r="E80" s="125" t="s">
        <v>966</v>
      </c>
    </row>
    <row r="81" spans="1:5" x14ac:dyDescent="0.25">
      <c r="A81" s="126" t="s">
        <v>561</v>
      </c>
      <c r="B81" s="204"/>
      <c r="C81" s="100" t="s">
        <v>230</v>
      </c>
      <c r="D81" s="101" t="s">
        <v>232</v>
      </c>
      <c r="E81" s="102" t="s">
        <v>967</v>
      </c>
    </row>
    <row r="82" spans="1:5" x14ac:dyDescent="0.25">
      <c r="A82" s="126" t="s">
        <v>561</v>
      </c>
      <c r="B82" s="204"/>
      <c r="C82" s="100" t="s">
        <v>552</v>
      </c>
      <c r="D82" s="101" t="s">
        <v>725</v>
      </c>
      <c r="E82" s="102"/>
    </row>
    <row r="83" spans="1:5" x14ac:dyDescent="0.25">
      <c r="A83" s="126" t="s">
        <v>561</v>
      </c>
      <c r="B83" s="204"/>
      <c r="C83" s="100" t="s">
        <v>554</v>
      </c>
      <c r="D83" s="101" t="s">
        <v>724</v>
      </c>
      <c r="E83" s="102"/>
    </row>
    <row r="84" spans="1:5" x14ac:dyDescent="0.25">
      <c r="A84" s="126" t="s">
        <v>561</v>
      </c>
      <c r="B84" s="204"/>
      <c r="C84" s="100" t="s">
        <v>651</v>
      </c>
      <c r="D84" s="100" t="s">
        <v>298</v>
      </c>
      <c r="E84" s="102"/>
    </row>
    <row r="85" spans="1:5" x14ac:dyDescent="0.25">
      <c r="A85" s="126" t="s">
        <v>561</v>
      </c>
      <c r="B85" s="204"/>
      <c r="C85" s="100" t="s">
        <v>247</v>
      </c>
      <c r="D85" s="101" t="s">
        <v>295</v>
      </c>
      <c r="E85" s="102"/>
    </row>
    <row r="86" spans="1:5" x14ac:dyDescent="0.25">
      <c r="A86" s="126" t="s">
        <v>561</v>
      </c>
      <c r="B86" s="204"/>
      <c r="C86" s="100" t="s">
        <v>251</v>
      </c>
      <c r="D86" s="101" t="s">
        <v>296</v>
      </c>
      <c r="E86" s="102"/>
    </row>
    <row r="87" spans="1:5" x14ac:dyDescent="0.25">
      <c r="A87" s="126" t="s">
        <v>561</v>
      </c>
      <c r="B87" s="204"/>
      <c r="C87" s="100" t="s">
        <v>255</v>
      </c>
      <c r="D87" s="101" t="s">
        <v>297</v>
      </c>
      <c r="E87" s="102"/>
    </row>
    <row r="88" spans="1:5" x14ac:dyDescent="0.25">
      <c r="A88" s="126" t="s">
        <v>561</v>
      </c>
      <c r="B88" s="204"/>
      <c r="C88" s="100" t="s">
        <v>562</v>
      </c>
      <c r="D88" s="215" t="s">
        <v>294</v>
      </c>
      <c r="E88" s="102" t="s">
        <v>968</v>
      </c>
    </row>
    <row r="89" spans="1:5" x14ac:dyDescent="0.25">
      <c r="A89" s="126" t="s">
        <v>561</v>
      </c>
      <c r="B89" s="204"/>
      <c r="C89" s="100" t="s">
        <v>243</v>
      </c>
      <c r="D89" s="205"/>
      <c r="E89" s="102"/>
    </row>
    <row r="90" spans="1:5" ht="15.75" customHeight="1" thickBot="1" x14ac:dyDescent="0.3">
      <c r="A90" s="127" t="s">
        <v>561</v>
      </c>
      <c r="B90" s="205"/>
      <c r="C90" s="104" t="s">
        <v>263</v>
      </c>
      <c r="D90" s="105" t="s">
        <v>265</v>
      </c>
      <c r="E90" s="106" t="s">
        <v>267</v>
      </c>
    </row>
    <row r="91" spans="1:5" x14ac:dyDescent="0.25">
      <c r="A91" s="128" t="s">
        <v>929</v>
      </c>
      <c r="B91" s="203" t="s">
        <v>969</v>
      </c>
      <c r="C91" s="129" t="s">
        <v>223</v>
      </c>
      <c r="D91" s="130" t="s">
        <v>225</v>
      </c>
      <c r="E91" s="131" t="s">
        <v>970</v>
      </c>
    </row>
    <row r="92" spans="1:5" x14ac:dyDescent="0.25">
      <c r="A92" s="132" t="s">
        <v>929</v>
      </c>
      <c r="B92" s="204"/>
      <c r="C92" s="133" t="s">
        <v>230</v>
      </c>
      <c r="D92" s="134" t="s">
        <v>232</v>
      </c>
      <c r="E92" s="135"/>
    </row>
    <row r="93" spans="1:5" x14ac:dyDescent="0.25">
      <c r="A93" s="132" t="s">
        <v>929</v>
      </c>
      <c r="B93" s="204"/>
      <c r="C93" s="133" t="s">
        <v>651</v>
      </c>
      <c r="D93" s="133" t="s">
        <v>298</v>
      </c>
      <c r="E93" s="135"/>
    </row>
    <row r="94" spans="1:5" x14ac:dyDescent="0.25">
      <c r="A94" s="132" t="s">
        <v>929</v>
      </c>
      <c r="B94" s="204"/>
      <c r="C94" s="133" t="s">
        <v>971</v>
      </c>
      <c r="D94" s="134" t="s">
        <v>294</v>
      </c>
      <c r="E94" s="135"/>
    </row>
    <row r="95" spans="1:5" x14ac:dyDescent="0.25">
      <c r="A95" s="132" t="s">
        <v>929</v>
      </c>
      <c r="B95" s="204"/>
      <c r="C95" s="133" t="s">
        <v>247</v>
      </c>
      <c r="D95" s="134" t="s">
        <v>295</v>
      </c>
      <c r="E95" s="135"/>
    </row>
    <row r="96" spans="1:5" x14ac:dyDescent="0.25">
      <c r="A96" s="132" t="s">
        <v>929</v>
      </c>
      <c r="B96" s="204"/>
      <c r="C96" s="133" t="s">
        <v>251</v>
      </c>
      <c r="D96" s="134" t="s">
        <v>296</v>
      </c>
      <c r="E96" s="135"/>
    </row>
    <row r="97" spans="1:5" x14ac:dyDescent="0.25">
      <c r="A97" s="132" t="s">
        <v>929</v>
      </c>
      <c r="B97" s="204"/>
      <c r="C97" s="133" t="s">
        <v>255</v>
      </c>
      <c r="D97" s="134" t="s">
        <v>297</v>
      </c>
      <c r="E97" s="135"/>
    </row>
    <row r="98" spans="1:5" ht="15.75" customHeight="1" thickBot="1" x14ac:dyDescent="0.3">
      <c r="A98" s="136" t="s">
        <v>929</v>
      </c>
      <c r="B98" s="205"/>
      <c r="C98" s="137" t="s">
        <v>263</v>
      </c>
      <c r="D98" s="138" t="s">
        <v>265</v>
      </c>
      <c r="E98" s="139" t="s">
        <v>267</v>
      </c>
    </row>
    <row r="99" spans="1:5" x14ac:dyDescent="0.25">
      <c r="A99" s="140" t="s">
        <v>972</v>
      </c>
      <c r="B99" s="216" t="s">
        <v>973</v>
      </c>
      <c r="C99" s="141" t="s">
        <v>223</v>
      </c>
      <c r="D99" s="34" t="s">
        <v>225</v>
      </c>
      <c r="E99" s="142" t="s">
        <v>974</v>
      </c>
    </row>
    <row r="100" spans="1:5" x14ac:dyDescent="0.25">
      <c r="A100" s="143" t="s">
        <v>972</v>
      </c>
      <c r="B100" s="178"/>
      <c r="C100" t="s">
        <v>230</v>
      </c>
      <c r="D100" s="22" t="s">
        <v>232</v>
      </c>
      <c r="E100" s="144"/>
    </row>
    <row r="101" spans="1:5" x14ac:dyDescent="0.25">
      <c r="A101" s="143" t="s">
        <v>972</v>
      </c>
      <c r="B101" s="178"/>
      <c r="C101" t="s">
        <v>651</v>
      </c>
      <c r="D101" t="s">
        <v>298</v>
      </c>
      <c r="E101" s="144"/>
    </row>
    <row r="102" spans="1:5" x14ac:dyDescent="0.25">
      <c r="A102" s="143" t="s">
        <v>972</v>
      </c>
      <c r="B102" s="178"/>
      <c r="C102" t="s">
        <v>971</v>
      </c>
      <c r="D102" s="22" t="s">
        <v>294</v>
      </c>
      <c r="E102" s="144"/>
    </row>
    <row r="103" spans="1:5" x14ac:dyDescent="0.25">
      <c r="A103" s="143" t="s">
        <v>972</v>
      </c>
      <c r="B103" s="178"/>
      <c r="C103" t="s">
        <v>247</v>
      </c>
      <c r="D103" s="22" t="s">
        <v>295</v>
      </c>
      <c r="E103" s="144"/>
    </row>
    <row r="104" spans="1:5" x14ac:dyDescent="0.25">
      <c r="A104" s="143" t="s">
        <v>972</v>
      </c>
      <c r="B104" s="178"/>
      <c r="C104" t="s">
        <v>251</v>
      </c>
      <c r="D104" s="22" t="s">
        <v>296</v>
      </c>
      <c r="E104" s="144"/>
    </row>
    <row r="105" spans="1:5" x14ac:dyDescent="0.25">
      <c r="A105" s="143" t="s">
        <v>972</v>
      </c>
      <c r="B105" s="178"/>
      <c r="C105" t="s">
        <v>255</v>
      </c>
      <c r="D105" s="22" t="s">
        <v>297</v>
      </c>
      <c r="E105" s="144"/>
    </row>
    <row r="106" spans="1:5" ht="15.75" customHeight="1" thickBot="1" x14ac:dyDescent="0.3">
      <c r="A106" s="145" t="s">
        <v>972</v>
      </c>
      <c r="B106" s="186"/>
      <c r="C106" s="146" t="s">
        <v>263</v>
      </c>
      <c r="D106" s="55" t="s">
        <v>265</v>
      </c>
      <c r="E106" s="147" t="s">
        <v>267</v>
      </c>
    </row>
    <row r="107" spans="1:5" x14ac:dyDescent="0.25">
      <c r="A107" s="148"/>
      <c r="B107" s="32" t="s">
        <v>975</v>
      </c>
      <c r="C107" s="34" t="s">
        <v>651</v>
      </c>
      <c r="D107" s="34"/>
      <c r="E107" s="142"/>
    </row>
    <row r="108" spans="1:5" x14ac:dyDescent="0.25">
      <c r="A108" s="149"/>
      <c r="C108" s="22" t="s">
        <v>976</v>
      </c>
      <c r="E108" s="150"/>
    </row>
    <row r="109" spans="1:5" x14ac:dyDescent="0.25">
      <c r="A109" s="149"/>
      <c r="C109" s="22" t="s">
        <v>977</v>
      </c>
      <c r="E109" s="150"/>
    </row>
    <row r="110" spans="1:5" ht="15.75" customHeight="1" thickBot="1" x14ac:dyDescent="0.3">
      <c r="A110" s="151"/>
      <c r="B110" s="53"/>
      <c r="C110" s="55" t="s">
        <v>978</v>
      </c>
      <c r="D110" s="55"/>
      <c r="E110" s="147"/>
    </row>
    <row r="111" spans="1:5" x14ac:dyDescent="0.25">
      <c r="B111" s="25" t="s">
        <v>979</v>
      </c>
      <c r="C111" s="193" t="s">
        <v>980</v>
      </c>
      <c r="D111" s="195"/>
      <c r="E111" s="195"/>
    </row>
    <row r="112" spans="1:5" x14ac:dyDescent="0.25">
      <c r="B112" s="193" t="s">
        <v>981</v>
      </c>
      <c r="C112" s="22" t="s">
        <v>434</v>
      </c>
    </row>
    <row r="113" spans="2:3" x14ac:dyDescent="0.25">
      <c r="B113" s="178"/>
      <c r="C113" s="22" t="s">
        <v>982</v>
      </c>
    </row>
    <row r="114" spans="2:3" x14ac:dyDescent="0.25">
      <c r="B114" s="178"/>
      <c r="C114" s="22" t="s">
        <v>623</v>
      </c>
    </row>
    <row r="115" spans="2:3" x14ac:dyDescent="0.25">
      <c r="C115" s="22" t="s">
        <v>983</v>
      </c>
    </row>
  </sheetData>
  <mergeCells count="23">
    <mergeCell ref="B112:B114"/>
    <mergeCell ref="E23:E33"/>
    <mergeCell ref="B2:E2"/>
    <mergeCell ref="B1:E1"/>
    <mergeCell ref="B47:B55"/>
    <mergeCell ref="D88:D89"/>
    <mergeCell ref="B99:B106"/>
    <mergeCell ref="B3:E3"/>
    <mergeCell ref="B80:B90"/>
    <mergeCell ref="B6:B20"/>
    <mergeCell ref="D31:D33"/>
    <mergeCell ref="C111:E111"/>
    <mergeCell ref="B4:E4"/>
    <mergeCell ref="D17:D20"/>
    <mergeCell ref="B56:B63"/>
    <mergeCell ref="B72:B79"/>
    <mergeCell ref="B34:B44"/>
    <mergeCell ref="A46:E46"/>
    <mergeCell ref="B64:B71"/>
    <mergeCell ref="B91:B98"/>
    <mergeCell ref="E34:E44"/>
    <mergeCell ref="D42:D44"/>
    <mergeCell ref="B23:B3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59999389629810485"/>
  </sheetPr>
  <dimension ref="B1:N115"/>
  <sheetViews>
    <sheetView showGridLines="0" zoomScaleNormal="100" workbookViewId="0">
      <pane xSplit="1" ySplit="2" topLeftCell="B78" activePane="bottomRight" state="frozen"/>
      <selection pane="topRight" activeCell="B1" sqref="B1"/>
      <selection pane="bottomLeft" activeCell="A3" sqref="A3"/>
      <selection pane="bottomRight" activeCell="F113" sqref="F113"/>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L2" xr:uid="{00000000-0002-0000-1000-000000000000}">
      <formula1>"DALS,CORP,EMEA,LA,LOND,UK,US,"</formula1>
    </dataValidation>
    <dataValidation type="list" allowBlank="1" showInputMessage="1" showErrorMessage="1" sqref="M2" xr:uid="{00000000-0002-0000-1000-000001000000}">
      <formula1>"1,2,3,4,5,6,7,8,9,10,11,12,13"</formula1>
    </dataValidation>
    <dataValidation type="list" allowBlank="1" showInputMessage="1" showErrorMessage="1" sqref="N2" xr:uid="{00000000-0002-0000-1000-000002000000}">
      <formula1>"2012,2013,2014,2015,2016,2017,2018,2019,2020,2021,2022,2023,2024,2025,2026,2027,2028,2029,2030"</formula1>
    </dataValidation>
  </dataValidations>
  <pageMargins left="0.7" right="0.7" top="0.75" bottom="0.75" header="0.3" footer="0.3"/>
  <pageSetup scale="50"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82"/>
  <sheetViews>
    <sheetView zoomScaleNormal="100" workbookViewId="0">
      <selection activeCell="R25" sqref="R25"/>
    </sheetView>
  </sheetViews>
  <sheetFormatPr defaultRowHeight="15" x14ac:dyDescent="0.25"/>
  <cols>
    <col min="1" max="1" width="0.7109375" style="4" customWidth="1"/>
    <col min="2" max="2" width="9.140625" style="4" customWidth="1"/>
    <col min="3" max="3" width="0.7109375" style="4" customWidth="1"/>
    <col min="4" max="4" width="9.140625" style="4" customWidth="1"/>
    <col min="5" max="5" width="0.7109375" style="4" customWidth="1"/>
    <col min="6" max="6" width="9.140625" style="4" customWidth="1"/>
    <col min="7" max="7" width="0.7109375" style="4" customWidth="1"/>
    <col min="8" max="8" width="9.140625" style="4" customWidth="1"/>
    <col min="9" max="9" width="0.7109375" style="4" customWidth="1"/>
    <col min="10" max="10" width="9.140625" style="4" customWidth="1"/>
    <col min="11" max="11" width="0.7109375" style="4" customWidth="1"/>
    <col min="12" max="12" width="9.140625" style="4" customWidth="1"/>
    <col min="13" max="13" width="0.7109375" style="4" customWidth="1"/>
    <col min="14" max="14" width="9.140625" style="4" customWidth="1"/>
    <col min="15" max="15" width="0.7109375" style="4" customWidth="1"/>
    <col min="16" max="16" width="9.140625" style="4" customWidth="1"/>
    <col min="17" max="17" width="0.7109375" style="4" customWidth="1"/>
    <col min="18" max="18" width="9.140625" style="4" customWidth="1"/>
    <col min="19" max="19" width="0.7109375" style="4" customWidth="1"/>
    <col min="20" max="20" width="9.140625" style="4" customWidth="1"/>
    <col min="21" max="21" width="0.7109375" style="4" customWidth="1"/>
    <col min="22" max="22" width="9.140625" style="4" customWidth="1"/>
    <col min="23" max="23" width="0.7109375" style="4" customWidth="1"/>
    <col min="24" max="24" width="9.140625" style="4" customWidth="1"/>
    <col min="25" max="25" width="0.7109375" style="4" customWidth="1"/>
    <col min="26" max="26" width="9.140625" style="4" customWidth="1"/>
    <col min="27" max="27" width="0.7109375" style="4" customWidth="1"/>
    <col min="28" max="28" width="9.140625" style="4" customWidth="1"/>
    <col min="29" max="29" width="0.7109375" style="4" customWidth="1"/>
    <col min="30" max="30" width="9.140625" style="4" customWidth="1"/>
    <col min="31" max="31" width="0.7109375" style="4" customWidth="1"/>
    <col min="32" max="32" width="9.140625" style="4" customWidth="1"/>
    <col min="33" max="33" width="0.7109375" style="4" customWidth="1"/>
    <col min="34" max="34" width="9.140625" style="4" customWidth="1"/>
    <col min="35" max="35" width="0.7109375" style="4" customWidth="1"/>
    <col min="36" max="36" width="9.140625" style="4" customWidth="1"/>
    <col min="37" max="37" width="0.7109375" style="4" customWidth="1"/>
    <col min="38" max="38" width="9.140625" style="4" customWidth="1"/>
    <col min="39" max="39" width="0.7109375" style="4" customWidth="1"/>
    <col min="40" max="40" width="9.140625" style="4" customWidth="1"/>
    <col min="41" max="41" width="0.7109375" style="4" customWidth="1"/>
    <col min="42" max="42" width="9.140625" style="4" customWidth="1"/>
    <col min="43" max="43" width="0.7109375" style="4" customWidth="1"/>
    <col min="44" max="44" width="9.140625" style="4" customWidth="1"/>
    <col min="45" max="45" width="0.7109375" style="4" customWidth="1"/>
    <col min="46" max="46" width="9.140625" style="4" customWidth="1"/>
    <col min="47" max="47" width="0.7109375" style="4" customWidth="1"/>
    <col min="48" max="48" width="9.140625" style="4" customWidth="1"/>
    <col min="49" max="49" width="0.7109375" style="4" customWidth="1"/>
    <col min="50" max="50" width="9.140625" style="4" customWidth="1"/>
    <col min="51" max="51" width="0.7109375" style="4" customWidth="1"/>
    <col min="52" max="52" width="9.140625" style="4" customWidth="1"/>
    <col min="53" max="53" width="0.7109375" style="4" customWidth="1"/>
    <col min="54" max="57" width="9.140625" style="4" customWidth="1"/>
    <col min="58" max="16384" width="9.140625" style="4"/>
  </cols>
  <sheetData>
    <row r="2" spans="2:16" x14ac:dyDescent="0.25">
      <c r="B2" s="4">
        <v>40000</v>
      </c>
      <c r="D2" s="4">
        <v>50100</v>
      </c>
      <c r="F2" s="4">
        <v>52000</v>
      </c>
      <c r="H2" s="4">
        <v>50000</v>
      </c>
      <c r="J2" s="4">
        <f t="array" ref="J2">_xll.SyteLineGL.GLExtractor.SLPLMTD(H2)</f>
        <v>12095.07</v>
      </c>
      <c r="L2" s="4">
        <v>42210</v>
      </c>
      <c r="N2" s="4">
        <f t="array" ref="N2">_xll.SyteLineGL.GLExtractor.SLPLMTD(L2)</f>
        <v>12095.07</v>
      </c>
      <c r="P2" s="4" t="str">
        <f t="array" ref="P2">_xll.SyteLineGL.GLExtractor.SLSTRING(L2)</f>
        <v>42210</v>
      </c>
    </row>
    <row r="3" spans="2:16" x14ac:dyDescent="0.25">
      <c r="B3" s="4">
        <v>40005</v>
      </c>
      <c r="D3" s="4">
        <v>54000</v>
      </c>
      <c r="F3" s="4">
        <v>52100</v>
      </c>
      <c r="H3" s="4">
        <v>50050</v>
      </c>
      <c r="J3" s="4">
        <f t="array" ref="J3">_xll.SyteLineGL.GLExtractor.SLPLMTD(H3)</f>
        <v>12095.07</v>
      </c>
      <c r="L3" s="4">
        <v>42212</v>
      </c>
      <c r="N3" s="4">
        <f t="array" ref="N3">_xll.SyteLineGL.GLExtractor.SLPLMTD(L3)</f>
        <v>12095.07</v>
      </c>
      <c r="P3" s="4" t="str">
        <f t="array" ref="P3">_xll.SyteLineGL.GLExtractor.SLSTRING(L3)</f>
        <v>42212</v>
      </c>
    </row>
    <row r="4" spans="2:16" x14ac:dyDescent="0.25">
      <c r="B4" s="4">
        <v>40010</v>
      </c>
      <c r="D4" s="4">
        <v>54010</v>
      </c>
      <c r="F4" s="4">
        <v>52200</v>
      </c>
      <c r="H4" s="4">
        <v>50200</v>
      </c>
      <c r="J4" s="4">
        <f t="array" ref="J4">_xll.SyteLineGL.GLExtractor.SLPLMTD(H4)</f>
        <v>12095.07</v>
      </c>
      <c r="L4" s="4">
        <v>42214</v>
      </c>
      <c r="N4" s="4">
        <f t="array" ref="N4">_xll.SyteLineGL.GLExtractor.SLPLMTD(L4)</f>
        <v>12095.07</v>
      </c>
      <c r="P4" s="4" t="str">
        <f t="array" ref="P4">_xll.SyteLineGL.GLExtractor.SLSTRING(L4)</f>
        <v>42214</v>
      </c>
    </row>
    <row r="5" spans="2:16" x14ac:dyDescent="0.25">
      <c r="B5" s="4">
        <v>40015</v>
      </c>
      <c r="D5" s="4">
        <v>54100</v>
      </c>
      <c r="F5" s="4">
        <v>52300</v>
      </c>
      <c r="H5" s="4">
        <v>50300</v>
      </c>
      <c r="J5" s="4">
        <f t="array" ref="J5">_xll.SyteLineGL.GLExtractor.SLPLMTD(H5)</f>
        <v>12095.07</v>
      </c>
      <c r="L5" s="4">
        <v>42216</v>
      </c>
      <c r="N5" s="4">
        <f t="array" ref="N5">_xll.SyteLineGL.GLExtractor.SLPLMTD(L5)</f>
        <v>12095.07</v>
      </c>
      <c r="P5" s="4" t="str">
        <f t="array" ref="P5">_xll.SyteLineGL.GLExtractor.SLSTRING(L5)</f>
        <v>42216</v>
      </c>
    </row>
    <row r="6" spans="2:16" x14ac:dyDescent="0.25">
      <c r="B6" s="4">
        <v>40030</v>
      </c>
      <c r="D6" s="4">
        <v>54200</v>
      </c>
      <c r="F6" s="4">
        <v>52400</v>
      </c>
      <c r="H6" s="4">
        <v>50301</v>
      </c>
      <c r="J6" s="4">
        <f t="array" ref="J6">_xll.SyteLineGL.GLExtractor.SLPLMTD(H6)</f>
        <v>12095.07</v>
      </c>
      <c r="L6" s="4">
        <v>42218</v>
      </c>
      <c r="N6" s="4">
        <f t="array" ref="N6">_xll.SyteLineGL.GLExtractor.SLPLMTD(L6)</f>
        <v>12095.07</v>
      </c>
      <c r="P6" s="4" t="str">
        <f t="array" ref="P6">_xll.SyteLineGL.GLExtractor.SLSTRING(L6)</f>
        <v>42218</v>
      </c>
    </row>
    <row r="7" spans="2:16" x14ac:dyDescent="0.25">
      <c r="B7" s="4">
        <v>40100</v>
      </c>
      <c r="D7" s="4">
        <v>54300</v>
      </c>
      <c r="F7" s="4">
        <v>52500</v>
      </c>
      <c r="H7" s="4">
        <v>50310</v>
      </c>
      <c r="J7" s="4">
        <f t="array" ref="J7">_xll.SyteLineGL.GLExtractor.SLPLMTD(H7)</f>
        <v>12095.07</v>
      </c>
      <c r="L7" s="4">
        <v>43210</v>
      </c>
      <c r="N7" s="4">
        <f t="array" ref="N7">_xll.SyteLineGL.GLExtractor.SLPLMTD(L7)</f>
        <v>12095.07</v>
      </c>
      <c r="P7" s="4" t="str">
        <f t="array" ref="P7">_xll.SyteLineGL.GLExtractor.SLSTRING(L7)</f>
        <v>43210</v>
      </c>
    </row>
    <row r="8" spans="2:16" x14ac:dyDescent="0.25">
      <c r="B8" s="4">
        <v>40200</v>
      </c>
      <c r="F8" s="4">
        <v>52510</v>
      </c>
      <c r="H8" s="4">
        <v>50400</v>
      </c>
      <c r="J8" s="4">
        <f t="array" ref="J8">_xll.SyteLineGL.GLExtractor.SLPLMTD(H8)</f>
        <v>12095.07</v>
      </c>
      <c r="L8" s="4">
        <v>43212</v>
      </c>
      <c r="N8" s="4">
        <f t="array" ref="N8">_xll.SyteLineGL.GLExtractor.SLPLMTD(L8)</f>
        <v>12095.07</v>
      </c>
      <c r="P8" s="4" t="str">
        <f t="array" ref="P8">_xll.SyteLineGL.GLExtractor.SLSTRING(L8)</f>
        <v>43212</v>
      </c>
    </row>
    <row r="9" spans="2:16" x14ac:dyDescent="0.25">
      <c r="B9" s="4">
        <v>40250</v>
      </c>
      <c r="F9" s="4">
        <v>52600</v>
      </c>
      <c r="H9" s="4">
        <v>50500</v>
      </c>
      <c r="J9" s="4">
        <f t="array" ref="J9">_xll.SyteLineGL.GLExtractor.SLPLMTD(H9)</f>
        <v>12095.07</v>
      </c>
      <c r="L9" s="4">
        <v>43214</v>
      </c>
      <c r="N9" s="4">
        <f t="array" ref="N9">_xll.SyteLineGL.GLExtractor.SLPLMTD(L9)</f>
        <v>12095.07</v>
      </c>
      <c r="P9" s="4" t="str">
        <f t="array" ref="P9">_xll.SyteLineGL.GLExtractor.SLSTRING(L9)</f>
        <v>43214</v>
      </c>
    </row>
    <row r="10" spans="2:16" x14ac:dyDescent="0.25">
      <c r="B10" s="4">
        <v>40300</v>
      </c>
      <c r="H10" s="4">
        <v>50600</v>
      </c>
      <c r="J10" s="4">
        <f t="array" ref="J10">_xll.SyteLineGL.GLExtractor.SLPLMTD(H10)</f>
        <v>12095.07</v>
      </c>
      <c r="L10" s="4">
        <v>43216</v>
      </c>
      <c r="N10" s="4">
        <f t="array" ref="N10">_xll.SyteLineGL.GLExtractor.SLPLMTD(L10)</f>
        <v>12095.07</v>
      </c>
      <c r="P10" s="4" t="str">
        <f t="array" ref="P10">_xll.SyteLineGL.GLExtractor.SLSTRING(L10)</f>
        <v>43216</v>
      </c>
    </row>
    <row r="11" spans="2:16" x14ac:dyDescent="0.25">
      <c r="B11" s="4">
        <v>40400</v>
      </c>
      <c r="H11" s="4">
        <v>50700</v>
      </c>
      <c r="J11" s="4">
        <f t="array" ref="J11">_xll.SyteLineGL.GLExtractor.SLPLMTD(H11)</f>
        <v>12095.07</v>
      </c>
      <c r="L11" s="4">
        <v>43218</v>
      </c>
      <c r="N11" s="4">
        <f t="array" ref="N11">_xll.SyteLineGL.GLExtractor.SLPLMTD(L11)</f>
        <v>12095.07</v>
      </c>
      <c r="P11" s="4" t="str">
        <f t="array" ref="P11">_xll.SyteLineGL.GLExtractor.SLSTRING(L11)</f>
        <v>43218</v>
      </c>
    </row>
    <row r="12" spans="2:16" x14ac:dyDescent="0.25">
      <c r="B12" s="4">
        <v>40401</v>
      </c>
      <c r="H12" s="4">
        <v>50710</v>
      </c>
      <c r="J12" s="4">
        <f t="array" ref="J12">_xll.SyteLineGL.GLExtractor.SLPLMTD(H12)</f>
        <v>12095.07</v>
      </c>
      <c r="L12" s="4">
        <v>44000</v>
      </c>
      <c r="N12" s="4">
        <f t="array" ref="N12">_xll.SyteLineGL.GLExtractor.SLPLMTD(L12)</f>
        <v>12095.07</v>
      </c>
      <c r="P12" s="4" t="str">
        <f t="array" ref="P12">_xll.SyteLineGL.GLExtractor.SLSTRING(L12)</f>
        <v>44000</v>
      </c>
    </row>
    <row r="13" spans="2:16" x14ac:dyDescent="0.25">
      <c r="B13" s="4">
        <v>40450</v>
      </c>
      <c r="H13" s="4">
        <v>50720</v>
      </c>
      <c r="J13" s="4">
        <f t="array" ref="J13">_xll.SyteLineGL.GLExtractor.SLPLMTD(H13)</f>
        <v>12095.07</v>
      </c>
      <c r="L13" s="4">
        <v>44010</v>
      </c>
      <c r="N13" s="4">
        <f t="array" ref="N13">_xll.SyteLineGL.GLExtractor.SLPLMTD(L13)</f>
        <v>12095.07</v>
      </c>
      <c r="P13" s="4" t="str">
        <f t="array" ref="P13">_xll.SyteLineGL.GLExtractor.SLSTRING(L13)</f>
        <v>44010</v>
      </c>
    </row>
    <row r="14" spans="2:16" x14ac:dyDescent="0.25">
      <c r="B14" s="4">
        <v>40460</v>
      </c>
      <c r="H14" s="4">
        <v>50800</v>
      </c>
      <c r="J14" s="4">
        <f t="array" ref="J14">_xll.SyteLineGL.GLExtractor.SLPLMTD(H14)</f>
        <v>12095.07</v>
      </c>
      <c r="L14" s="4">
        <v>44020</v>
      </c>
      <c r="N14" s="4">
        <f t="array" ref="N14">_xll.SyteLineGL.GLExtractor.SLPLMTD(L14)</f>
        <v>12095.07</v>
      </c>
      <c r="P14" s="4" t="str">
        <f t="array" ref="P14">_xll.SyteLineGL.GLExtractor.SLSTRING(L14)</f>
        <v>44020</v>
      </c>
    </row>
    <row r="15" spans="2:16" x14ac:dyDescent="0.25">
      <c r="B15" s="4">
        <v>40470</v>
      </c>
      <c r="H15" s="4">
        <v>50900</v>
      </c>
      <c r="J15" s="4">
        <f t="array" ref="J15">_xll.SyteLineGL.GLExtractor.SLPLMTD(H15)</f>
        <v>12095.07</v>
      </c>
      <c r="L15" s="4">
        <v>44030</v>
      </c>
      <c r="N15" s="4">
        <f t="array" ref="N15">_xll.SyteLineGL.GLExtractor.SLPLMTD(L15)</f>
        <v>12095.07</v>
      </c>
      <c r="P15" s="4" t="str">
        <f t="array" ref="P15">_xll.SyteLineGL.GLExtractor.SLSTRING(L15)</f>
        <v>44030</v>
      </c>
    </row>
    <row r="16" spans="2:16" x14ac:dyDescent="0.25">
      <c r="B16" s="4">
        <v>40500</v>
      </c>
      <c r="H16" s="4">
        <v>50910</v>
      </c>
      <c r="J16" s="4">
        <f t="array" ref="J16">_xll.SyteLineGL.GLExtractor.SLPLMTD(H16)</f>
        <v>12095.07</v>
      </c>
      <c r="L16" s="4">
        <v>44040</v>
      </c>
      <c r="N16" s="4">
        <f t="array" ref="N16">_xll.SyteLineGL.GLExtractor.SLPLMTD(L16)</f>
        <v>12095.07</v>
      </c>
      <c r="P16" s="4" t="str">
        <f t="array" ref="P16">_xll.SyteLineGL.GLExtractor.SLSTRING(L16)</f>
        <v>44040</v>
      </c>
    </row>
    <row r="17" spans="2:16" x14ac:dyDescent="0.25">
      <c r="B17" s="4">
        <v>40600</v>
      </c>
      <c r="H17" s="4">
        <v>50920</v>
      </c>
      <c r="J17" s="4">
        <f t="array" ref="J17">_xll.SyteLineGL.GLExtractor.SLPLMTD(H17)</f>
        <v>12095.07</v>
      </c>
      <c r="L17" s="4">
        <v>44100</v>
      </c>
      <c r="N17" s="4">
        <f t="array" ref="N17">_xll.SyteLineGL.GLExtractor.SLPLMTD(L17)</f>
        <v>12095.07</v>
      </c>
      <c r="P17" s="4" t="str">
        <f t="array" ref="P17">_xll.SyteLineGL.GLExtractor.SLSTRING(L17)</f>
        <v>44100</v>
      </c>
    </row>
    <row r="18" spans="2:16" x14ac:dyDescent="0.25">
      <c r="B18" s="4">
        <v>40700</v>
      </c>
      <c r="H18" s="4">
        <v>51000</v>
      </c>
      <c r="J18" s="4">
        <f t="array" ref="J18">_xll.SyteLineGL.GLExtractor.SLPLMTD(H18)</f>
        <v>12095.07</v>
      </c>
      <c r="L18" s="4">
        <v>44110</v>
      </c>
      <c r="N18" s="4">
        <f t="array" ref="N18">_xll.SyteLineGL.GLExtractor.SLPLMTD(L18)</f>
        <v>12095.07</v>
      </c>
      <c r="P18" s="4" t="str">
        <f t="array" ref="P18">_xll.SyteLineGL.GLExtractor.SLSTRING(L18)</f>
        <v>44110</v>
      </c>
    </row>
    <row r="19" spans="2:16" x14ac:dyDescent="0.25">
      <c r="B19" s="4">
        <v>40750</v>
      </c>
      <c r="H19" s="4">
        <v>51001</v>
      </c>
      <c r="J19" s="4">
        <f t="array" ref="J19">_xll.SyteLineGL.GLExtractor.SLPLMTD(H19)</f>
        <v>12095.07</v>
      </c>
      <c r="L19" s="4">
        <v>44120</v>
      </c>
      <c r="N19" s="4">
        <f t="array" ref="N19">_xll.SyteLineGL.GLExtractor.SLPLMTD(L19)</f>
        <v>12095.07</v>
      </c>
      <c r="P19" s="4" t="str">
        <f t="array" ref="P19">_xll.SyteLineGL.GLExtractor.SLSTRING(L19)</f>
        <v>44120</v>
      </c>
    </row>
    <row r="20" spans="2:16" x14ac:dyDescent="0.25">
      <c r="B20" s="4">
        <v>40752</v>
      </c>
      <c r="H20" s="4">
        <v>51100</v>
      </c>
      <c r="J20" s="4">
        <f t="array" ref="J20">_xll.SyteLineGL.GLExtractor.SLPLMTD(H20)</f>
        <v>12095.07</v>
      </c>
      <c r="L20" s="4">
        <v>44130</v>
      </c>
      <c r="N20" s="4">
        <f t="array" ref="N20">_xll.SyteLineGL.GLExtractor.SLPLMTD(L20)</f>
        <v>12095.07</v>
      </c>
      <c r="P20" s="4" t="str">
        <f t="array" ref="P20">_xll.SyteLineGL.GLExtractor.SLSTRING(L20)</f>
        <v>44130</v>
      </c>
    </row>
    <row r="21" spans="2:16" x14ac:dyDescent="0.25">
      <c r="B21" s="4">
        <v>40754</v>
      </c>
      <c r="H21" s="4">
        <v>51101</v>
      </c>
      <c r="J21" s="4">
        <f t="array" ref="J21">_xll.SyteLineGL.GLExtractor.SLPLMTD(H21)</f>
        <v>12095.07</v>
      </c>
      <c r="L21" s="4">
        <v>44140</v>
      </c>
      <c r="N21" s="4">
        <f t="array" ref="N21">_xll.SyteLineGL.GLExtractor.SLPLMTD(L21)</f>
        <v>12095.07</v>
      </c>
      <c r="P21" s="4" t="str">
        <f t="array" ref="P21">_xll.SyteLineGL.GLExtractor.SLSTRING(L21)</f>
        <v>44140</v>
      </c>
    </row>
    <row r="22" spans="2:16" x14ac:dyDescent="0.25">
      <c r="B22" s="4">
        <v>40756</v>
      </c>
      <c r="H22" s="4">
        <v>51150</v>
      </c>
      <c r="J22" s="4">
        <f t="array" ref="J22">_xll.SyteLineGL.GLExtractor.SLPLMTD(H22)</f>
        <v>12095.07</v>
      </c>
      <c r="L22" s="4">
        <v>49210</v>
      </c>
      <c r="N22" s="4">
        <f t="array" ref="N22">_xll.SyteLineGL.GLExtractor.SLPLMTD(L22)</f>
        <v>12095.07</v>
      </c>
      <c r="P22" s="4" t="str">
        <f t="array" ref="P22">_xll.SyteLineGL.GLExtractor.SLSTRING(L22)</f>
        <v>49210</v>
      </c>
    </row>
    <row r="23" spans="2:16" x14ac:dyDescent="0.25">
      <c r="B23" s="4">
        <v>40800</v>
      </c>
      <c r="H23" s="4">
        <v>51200</v>
      </c>
      <c r="J23" s="4">
        <f t="array" ref="J23">_xll.SyteLineGL.GLExtractor.SLPLMTD(H23)</f>
        <v>12095.07</v>
      </c>
      <c r="L23" s="4">
        <v>49212</v>
      </c>
      <c r="N23" s="4">
        <f t="array" ref="N23">_xll.SyteLineGL.GLExtractor.SLPLMTD(L23)</f>
        <v>12095.07</v>
      </c>
      <c r="P23" s="4" t="str">
        <f t="array" ref="P23">_xll.SyteLineGL.GLExtractor.SLSTRING(L23)</f>
        <v>49212</v>
      </c>
    </row>
    <row r="24" spans="2:16" x14ac:dyDescent="0.25">
      <c r="B24" s="4">
        <v>41950</v>
      </c>
      <c r="H24" s="4">
        <v>51300</v>
      </c>
      <c r="J24" s="4">
        <f t="array" ref="J24">_xll.SyteLineGL.GLExtractor.SLPLMTD(H24)</f>
        <v>12095.07</v>
      </c>
      <c r="L24" s="4">
        <v>49214</v>
      </c>
      <c r="N24" s="4">
        <f t="array" ref="N24">_xll.SyteLineGL.GLExtractor.SLPLMTD(L24)</f>
        <v>12095.07</v>
      </c>
      <c r="P24" s="4" t="str">
        <f t="array" ref="P24">_xll.SyteLineGL.GLExtractor.SLSTRING(L24)</f>
        <v>49214</v>
      </c>
    </row>
    <row r="25" spans="2:16" x14ac:dyDescent="0.25">
      <c r="B25" s="4">
        <v>42600</v>
      </c>
      <c r="H25" s="4">
        <v>51400</v>
      </c>
      <c r="J25" s="4">
        <f t="array" ref="J25">_xll.SyteLineGL.GLExtractor.SLPLMTD(H25)</f>
        <v>12095.07</v>
      </c>
      <c r="L25" s="4">
        <v>49216</v>
      </c>
      <c r="N25" s="4">
        <f t="array" ref="N25">_xll.SyteLineGL.GLExtractor.SLPLMTD(L25)</f>
        <v>12095.07</v>
      </c>
      <c r="P25" s="4" t="str">
        <f t="array" ref="P25">_xll.SyteLineGL.GLExtractor.SLSTRING(L25)</f>
        <v>49216</v>
      </c>
    </row>
    <row r="26" spans="2:16" x14ac:dyDescent="0.25">
      <c r="B26" s="4">
        <v>84000</v>
      </c>
      <c r="H26" s="4">
        <v>51406</v>
      </c>
      <c r="J26" s="4">
        <f t="array" ref="J26">_xll.SyteLineGL.GLExtractor.SLPLMTD(H26)</f>
        <v>12095.07</v>
      </c>
      <c r="L26" s="4">
        <v>49218</v>
      </c>
      <c r="N26" s="4">
        <f t="array" ref="N26">_xll.SyteLineGL.GLExtractor.SLPLMTD(L26)</f>
        <v>12095.07</v>
      </c>
      <c r="P26" s="4" t="str">
        <f t="array" ref="P26">_xll.SyteLineGL.GLExtractor.SLSTRING(L26)</f>
        <v>49218</v>
      </c>
    </row>
    <row r="27" spans="2:16" x14ac:dyDescent="0.25">
      <c r="B27" s="4" t="s">
        <v>984</v>
      </c>
      <c r="H27" s="4">
        <v>51450</v>
      </c>
      <c r="J27" s="4">
        <f t="array" ref="J27">_xll.SyteLineGL.GLExtractor.SLPLMTD(H27)</f>
        <v>12095.07</v>
      </c>
      <c r="L27" s="4">
        <v>83200</v>
      </c>
      <c r="N27" s="4">
        <f t="array" ref="N27">_xll.SyteLineGL.GLExtractor.SLPLMTD(L27)</f>
        <v>12095.07</v>
      </c>
      <c r="P27" s="4" t="str">
        <f t="array" ref="P27">_xll.SyteLineGL.GLExtractor.SLSTRING(L27)</f>
        <v>83200</v>
      </c>
    </row>
    <row r="28" spans="2:16" x14ac:dyDescent="0.25">
      <c r="B28" s="4" t="s">
        <v>985</v>
      </c>
      <c r="H28" s="4">
        <v>51460</v>
      </c>
      <c r="J28" s="4">
        <f t="array" ref="J28">_xll.SyteLineGL.GLExtractor.SLPLMTD(H28)</f>
        <v>12095.07</v>
      </c>
    </row>
    <row r="29" spans="2:16" x14ac:dyDescent="0.25">
      <c r="B29" s="4" t="s">
        <v>986</v>
      </c>
      <c r="H29" s="4">
        <v>51470</v>
      </c>
      <c r="J29" s="4">
        <f t="array" ref="J29">_xll.SyteLineGL.GLExtractor.SLPLMTD(H29)</f>
        <v>12095.07</v>
      </c>
    </row>
    <row r="30" spans="2:16" x14ac:dyDescent="0.25">
      <c r="H30" s="4">
        <v>51480</v>
      </c>
      <c r="J30" s="4">
        <f t="array" ref="J30">_xll.SyteLineGL.GLExtractor.SLPLMTD(H30)</f>
        <v>12095.07</v>
      </c>
    </row>
    <row r="31" spans="2:16" x14ac:dyDescent="0.25">
      <c r="H31" s="4">
        <v>51490</v>
      </c>
      <c r="J31" s="4">
        <f t="array" ref="J31">_xll.SyteLineGL.GLExtractor.SLPLMTD(H31)</f>
        <v>12095.07</v>
      </c>
    </row>
    <row r="32" spans="2:16" x14ac:dyDescent="0.25">
      <c r="H32" s="4">
        <v>51500</v>
      </c>
      <c r="J32" s="4">
        <f t="array" ref="J32">_xll.SyteLineGL.GLExtractor.SLPLMTD(H32)</f>
        <v>12095.07</v>
      </c>
    </row>
    <row r="33" spans="8:10" x14ac:dyDescent="0.25">
      <c r="H33" s="4">
        <v>51550</v>
      </c>
      <c r="J33" s="4">
        <f t="array" ref="J33">_xll.SyteLineGL.GLExtractor.SLPLMTD(H33)</f>
        <v>12095.07</v>
      </c>
    </row>
    <row r="34" spans="8:10" x14ac:dyDescent="0.25">
      <c r="H34" s="4">
        <v>51600</v>
      </c>
      <c r="J34" s="4">
        <f t="array" ref="J34">_xll.SyteLineGL.GLExtractor.SLPLMTD(H34)</f>
        <v>12095.07</v>
      </c>
    </row>
    <row r="35" spans="8:10" x14ac:dyDescent="0.25">
      <c r="H35" s="4">
        <v>51700</v>
      </c>
      <c r="J35" s="4">
        <f t="array" ref="J35">_xll.SyteLineGL.GLExtractor.SLPLMTD(H35)</f>
        <v>12095.07</v>
      </c>
    </row>
    <row r="36" spans="8:10" x14ac:dyDescent="0.25">
      <c r="H36" s="4">
        <v>51810</v>
      </c>
      <c r="J36" s="4">
        <f t="array" ref="J36">_xll.SyteLineGL.GLExtractor.SLPLMTD(H36)</f>
        <v>12095.07</v>
      </c>
    </row>
    <row r="37" spans="8:10" x14ac:dyDescent="0.25">
      <c r="H37" s="4">
        <v>51820</v>
      </c>
      <c r="J37" s="4">
        <f t="array" ref="J37">_xll.SyteLineGL.GLExtractor.SLPLMTD(H37)</f>
        <v>12095.07</v>
      </c>
    </row>
    <row r="38" spans="8:10" x14ac:dyDescent="0.25">
      <c r="H38" s="4">
        <v>51830</v>
      </c>
      <c r="J38" s="4">
        <f t="array" ref="J38">_xll.SyteLineGL.GLExtractor.SLPLMTD(H38)</f>
        <v>12095.07</v>
      </c>
    </row>
    <row r="39" spans="8:10" x14ac:dyDescent="0.25">
      <c r="H39" s="4">
        <v>51860</v>
      </c>
      <c r="J39" s="4">
        <f t="array" ref="J39">_xll.SyteLineGL.GLExtractor.SLPLMTD(H39)</f>
        <v>12095.07</v>
      </c>
    </row>
    <row r="40" spans="8:10" x14ac:dyDescent="0.25">
      <c r="H40" s="4">
        <v>51870</v>
      </c>
      <c r="J40" s="4">
        <f t="array" ref="J40">_xll.SyteLineGL.GLExtractor.SLPLMTD(H40)</f>
        <v>12095.07</v>
      </c>
    </row>
    <row r="41" spans="8:10" x14ac:dyDescent="0.25">
      <c r="H41" s="4">
        <v>51880</v>
      </c>
      <c r="J41" s="4">
        <f t="array" ref="J41">_xll.SyteLineGL.GLExtractor.SLPLMTD(H41)</f>
        <v>12095.07</v>
      </c>
    </row>
    <row r="42" spans="8:10" x14ac:dyDescent="0.25">
      <c r="H42" s="4">
        <v>51900</v>
      </c>
      <c r="J42" s="4">
        <f t="array" ref="J42">_xll.SyteLineGL.GLExtractor.SLPLMTD(H42)</f>
        <v>12095.07</v>
      </c>
    </row>
    <row r="43" spans="8:10" x14ac:dyDescent="0.25">
      <c r="H43" s="4">
        <v>51950</v>
      </c>
      <c r="J43" s="4">
        <f t="array" ref="J43">_xll.SyteLineGL.GLExtractor.SLPLMTD(H43)</f>
        <v>12095.07</v>
      </c>
    </row>
    <row r="44" spans="8:10" x14ac:dyDescent="0.25">
      <c r="H44" s="4">
        <v>52700</v>
      </c>
      <c r="J44" s="4">
        <f t="array" ref="J44">_xll.SyteLineGL.GLExtractor.SLPLMTD(H44)</f>
        <v>12095.07</v>
      </c>
    </row>
    <row r="45" spans="8:10" x14ac:dyDescent="0.25">
      <c r="H45" s="4">
        <v>53000</v>
      </c>
      <c r="J45" s="4">
        <f t="array" ref="J45">_xll.SyteLineGL.GLExtractor.SLPLMTD(H45)</f>
        <v>12095.07</v>
      </c>
    </row>
    <row r="46" spans="8:10" x14ac:dyDescent="0.25">
      <c r="H46" s="4">
        <v>53100</v>
      </c>
      <c r="J46" s="4">
        <f t="array" ref="J46">_xll.SyteLineGL.GLExtractor.SLPLMTD(H46)</f>
        <v>12095.07</v>
      </c>
    </row>
    <row r="47" spans="8:10" x14ac:dyDescent="0.25">
      <c r="H47" s="4">
        <v>53150</v>
      </c>
      <c r="J47" s="4">
        <f t="array" ref="J47">_xll.SyteLineGL.GLExtractor.SLPLMTD(H47)</f>
        <v>12095.07</v>
      </c>
    </row>
    <row r="48" spans="8:10" x14ac:dyDescent="0.25">
      <c r="H48" s="4">
        <v>53200</v>
      </c>
      <c r="J48" s="4">
        <f t="array" ref="J48">_xll.SyteLineGL.GLExtractor.SLPLMTD(H48)</f>
        <v>12095.07</v>
      </c>
    </row>
    <row r="49" spans="8:10" x14ac:dyDescent="0.25">
      <c r="H49" s="4">
        <v>53300</v>
      </c>
      <c r="J49" s="4">
        <f t="array" ref="J49">_xll.SyteLineGL.GLExtractor.SLPLMTD(H49)</f>
        <v>12095.07</v>
      </c>
    </row>
    <row r="50" spans="8:10" x14ac:dyDescent="0.25">
      <c r="H50" s="4">
        <v>53400</v>
      </c>
      <c r="J50" s="4">
        <f t="array" ref="J50">_xll.SyteLineGL.GLExtractor.SLPLMTD(H50)</f>
        <v>12095.07</v>
      </c>
    </row>
    <row r="51" spans="8:10" x14ac:dyDescent="0.25">
      <c r="H51" s="4">
        <v>54400</v>
      </c>
      <c r="J51" s="4">
        <f t="array" ref="J51">_xll.SyteLineGL.GLExtractor.SLPLMTD(H51)</f>
        <v>12095.07</v>
      </c>
    </row>
    <row r="52" spans="8:10" x14ac:dyDescent="0.25">
      <c r="H52" s="4">
        <v>54600</v>
      </c>
      <c r="J52" s="4">
        <f t="array" ref="J52">_xll.SyteLineGL.GLExtractor.SLPLMTD(H52)</f>
        <v>12095.07</v>
      </c>
    </row>
    <row r="53" spans="8:10" x14ac:dyDescent="0.25">
      <c r="H53" s="4">
        <v>54700</v>
      </c>
      <c r="J53" s="4">
        <f t="array" ref="J53">_xll.SyteLineGL.GLExtractor.SLPLMTD(H53)</f>
        <v>12095.07</v>
      </c>
    </row>
    <row r="54" spans="8:10" x14ac:dyDescent="0.25">
      <c r="H54" s="4">
        <v>54800</v>
      </c>
      <c r="J54" s="4">
        <f t="array" ref="J54">_xll.SyteLineGL.GLExtractor.SLPLMTD(H54)</f>
        <v>12095.07</v>
      </c>
    </row>
    <row r="55" spans="8:10" x14ac:dyDescent="0.25">
      <c r="H55" s="4">
        <v>54900</v>
      </c>
      <c r="J55" s="4">
        <f t="array" ref="J55">_xll.SyteLineGL.GLExtractor.SLPLMTD(H55)</f>
        <v>12095.07</v>
      </c>
    </row>
    <row r="56" spans="8:10" x14ac:dyDescent="0.25">
      <c r="H56" s="4">
        <v>55000</v>
      </c>
      <c r="J56" s="4">
        <f t="array" ref="J56">_xll.SyteLineGL.GLExtractor.SLPLMTD(H56)</f>
        <v>12095.07</v>
      </c>
    </row>
    <row r="57" spans="8:10" x14ac:dyDescent="0.25">
      <c r="H57" s="4">
        <v>55100</v>
      </c>
      <c r="J57" s="4">
        <f t="array" ref="J57">_xll.SyteLineGL.GLExtractor.SLPLMTD(H57)</f>
        <v>12095.07</v>
      </c>
    </row>
    <row r="58" spans="8:10" x14ac:dyDescent="0.25">
      <c r="H58" s="4">
        <v>55200</v>
      </c>
      <c r="J58" s="4">
        <f t="array" ref="J58">_xll.SyteLineGL.GLExtractor.SLPLMTD(H58)</f>
        <v>12095.07</v>
      </c>
    </row>
    <row r="59" spans="8:10" x14ac:dyDescent="0.25">
      <c r="H59" s="4">
        <v>56010</v>
      </c>
      <c r="J59" s="4">
        <f t="array" ref="J59">_xll.SyteLineGL.GLExtractor.SLPLMTD(H59)</f>
        <v>12095.07</v>
      </c>
    </row>
    <row r="60" spans="8:10" x14ac:dyDescent="0.25">
      <c r="H60" s="4">
        <v>56020</v>
      </c>
      <c r="J60" s="4">
        <f t="array" ref="J60">_xll.SyteLineGL.GLExtractor.SLPLMTD(H60)</f>
        <v>12095.07</v>
      </c>
    </row>
    <row r="61" spans="8:10" x14ac:dyDescent="0.25">
      <c r="H61" s="4">
        <v>56030</v>
      </c>
      <c r="J61" s="4">
        <f t="array" ref="J61">_xll.SyteLineGL.GLExtractor.SLPLMTD(H61)</f>
        <v>12095.07</v>
      </c>
    </row>
    <row r="62" spans="8:10" x14ac:dyDescent="0.25">
      <c r="H62" s="4">
        <v>56040</v>
      </c>
      <c r="J62" s="4">
        <f t="array" ref="J62">_xll.SyteLineGL.GLExtractor.SLPLMTD(H62)</f>
        <v>12095.07</v>
      </c>
    </row>
    <row r="63" spans="8:10" x14ac:dyDescent="0.25">
      <c r="H63" s="4">
        <v>56050</v>
      </c>
      <c r="J63" s="4">
        <f t="array" ref="J63">_xll.SyteLineGL.GLExtractor.SLPLMTD(H63)</f>
        <v>12095.07</v>
      </c>
    </row>
    <row r="64" spans="8:10" x14ac:dyDescent="0.25">
      <c r="H64" s="4">
        <v>57000</v>
      </c>
      <c r="J64" s="4">
        <f t="array" ref="J64">_xll.SyteLineGL.GLExtractor.SLPLMTD(H64)</f>
        <v>12095.07</v>
      </c>
    </row>
    <row r="65" spans="8:10" x14ac:dyDescent="0.25">
      <c r="H65" s="4">
        <v>57100</v>
      </c>
      <c r="J65" s="4">
        <f t="array" ref="J65">_xll.SyteLineGL.GLExtractor.SLPLMTD(H65)</f>
        <v>12095.07</v>
      </c>
    </row>
    <row r="66" spans="8:10" x14ac:dyDescent="0.25">
      <c r="H66" s="4">
        <v>58000</v>
      </c>
      <c r="J66" s="4">
        <f t="array" ref="J66">_xll.SyteLineGL.GLExtractor.SLPLMTD(H66)</f>
        <v>12095.07</v>
      </c>
    </row>
    <row r="67" spans="8:10" x14ac:dyDescent="0.25">
      <c r="H67" s="4">
        <v>58050</v>
      </c>
      <c r="J67" s="4">
        <f t="array" ref="J67">_xll.SyteLineGL.GLExtractor.SLPLMTD(H67)</f>
        <v>12095.07</v>
      </c>
    </row>
    <row r="68" spans="8:10" x14ac:dyDescent="0.25">
      <c r="H68" s="4">
        <v>58100</v>
      </c>
      <c r="J68" s="4">
        <f t="array" ref="J68">_xll.SyteLineGL.GLExtractor.SLPLMTD(H68)</f>
        <v>12095.07</v>
      </c>
    </row>
    <row r="69" spans="8:10" x14ac:dyDescent="0.25">
      <c r="H69" s="4">
        <v>58150</v>
      </c>
      <c r="J69" s="4">
        <f t="array" ref="J69">_xll.SyteLineGL.GLExtractor.SLPLMTD(H69)</f>
        <v>12095.07</v>
      </c>
    </row>
    <row r="70" spans="8:10" x14ac:dyDescent="0.25">
      <c r="H70" s="4">
        <v>58200</v>
      </c>
      <c r="J70" s="4">
        <f t="array" ref="J70">_xll.SyteLineGL.GLExtractor.SLPLMTD(H70)</f>
        <v>12095.07</v>
      </c>
    </row>
    <row r="71" spans="8:10" x14ac:dyDescent="0.25">
      <c r="H71" s="4">
        <v>58250</v>
      </c>
      <c r="J71" s="4">
        <f t="array" ref="J71">_xll.SyteLineGL.GLExtractor.SLPLMTD(H71)</f>
        <v>12095.07</v>
      </c>
    </row>
    <row r="72" spans="8:10" x14ac:dyDescent="0.25">
      <c r="H72" s="4">
        <v>58300</v>
      </c>
      <c r="J72" s="4">
        <f t="array" ref="J72">_xll.SyteLineGL.GLExtractor.SLPLMTD(H72)</f>
        <v>12095.07</v>
      </c>
    </row>
    <row r="73" spans="8:10" x14ac:dyDescent="0.25">
      <c r="H73" s="4">
        <v>58400</v>
      </c>
      <c r="J73" s="4">
        <f t="array" ref="J73">_xll.SyteLineGL.GLExtractor.SLPLMTD(H73)</f>
        <v>12095.07</v>
      </c>
    </row>
    <row r="74" spans="8:10" x14ac:dyDescent="0.25">
      <c r="H74" s="4">
        <v>58500</v>
      </c>
      <c r="J74" s="4">
        <f t="array" ref="J74">_xll.SyteLineGL.GLExtractor.SLPLMTD(H74)</f>
        <v>12095.07</v>
      </c>
    </row>
    <row r="75" spans="8:10" x14ac:dyDescent="0.25">
      <c r="H75" s="4">
        <v>58600</v>
      </c>
      <c r="J75" s="4">
        <f t="array" ref="J75">_xll.SyteLineGL.GLExtractor.SLPLMTD(H75)</f>
        <v>12095.07</v>
      </c>
    </row>
    <row r="76" spans="8:10" x14ac:dyDescent="0.25">
      <c r="H76" s="4">
        <v>58700</v>
      </c>
      <c r="J76" s="4">
        <f t="array" ref="J76">_xll.SyteLineGL.GLExtractor.SLPLMTD(H76)</f>
        <v>12095.07</v>
      </c>
    </row>
    <row r="77" spans="8:10" x14ac:dyDescent="0.25">
      <c r="H77" s="4">
        <v>58800</v>
      </c>
      <c r="J77" s="4">
        <f t="array" ref="J77">_xll.SyteLineGL.GLExtractor.SLPLMTD(H77)</f>
        <v>12095.07</v>
      </c>
    </row>
    <row r="78" spans="8:10" x14ac:dyDescent="0.25">
      <c r="H78" s="4">
        <v>59000</v>
      </c>
      <c r="J78" s="4">
        <f t="array" ref="J78">_xll.SyteLineGL.GLExtractor.SLPLMTD(H78)</f>
        <v>12095.07</v>
      </c>
    </row>
    <row r="79" spans="8:10" x14ac:dyDescent="0.25">
      <c r="H79" s="4">
        <v>59020</v>
      </c>
      <c r="J79" s="4">
        <f t="array" ref="J79">_xll.SyteLineGL.GLExtractor.SLPLMTD(H79)</f>
        <v>12095.07</v>
      </c>
    </row>
    <row r="80" spans="8:10" x14ac:dyDescent="0.25">
      <c r="H80" s="4">
        <v>59500</v>
      </c>
      <c r="J80" s="4">
        <f t="array" ref="J80">_xll.SyteLineGL.GLExtractor.SLPLMTD(H80)</f>
        <v>12095.07</v>
      </c>
    </row>
    <row r="81" spans="8:10" x14ac:dyDescent="0.25">
      <c r="H81" s="4">
        <v>59900</v>
      </c>
      <c r="J81" s="4">
        <f t="array" ref="J81">_xll.SyteLineGL.GLExtractor.SLPLMTD(H81)</f>
        <v>12095.07</v>
      </c>
    </row>
    <row r="82" spans="8:10" x14ac:dyDescent="0.25">
      <c r="H82" s="4">
        <v>83100</v>
      </c>
      <c r="J82" s="4">
        <f t="array" ref="J82">_xll.SyteLineGL.GLExtractor.SLPLMTD(H82)</f>
        <v>12095.07</v>
      </c>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59999389629810485"/>
  </sheetPr>
  <dimension ref="B1:N115"/>
  <sheetViews>
    <sheetView showGridLines="0" tabSelected="1" zoomScaleNormal="100" workbookViewId="0">
      <pane xSplit="1" ySplit="2" topLeftCell="B96" activePane="bottomRight" state="frozen"/>
      <selection pane="topRight" activeCell="B1" sqref="B1"/>
      <selection pane="bottomLeft" activeCell="A3" sqref="A3"/>
      <selection pane="bottomRight" activeCell="G125" sqref="G125"/>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N2" xr:uid="{00000000-0002-0000-0400-000000000000}">
      <formula1>"2012,2013,2014,2015,2016,2017,2018,2019,2020,2021,2022,2023,2024,2025,2026,2027,2028,2029,2030"</formula1>
    </dataValidation>
    <dataValidation type="list" allowBlank="1" showInputMessage="1" showErrorMessage="1" sqref="M2" xr:uid="{00000000-0002-0000-0400-000001000000}">
      <formula1>"1,2,3,4,5,6,7,8,9,10,11,12,13"</formula1>
    </dataValidation>
    <dataValidation type="list" allowBlank="1" showInputMessage="1" showErrorMessage="1" sqref="L2" xr:uid="{00000000-0002-0000-0400-000002000000}">
      <formula1>"DALS,CORP,EMEA,LA,LOND,UK,US,"</formula1>
    </dataValidation>
  </dataValidations>
  <pageMargins left="0.7" right="0.7" top="0.75" bottom="0.75" header="0.3" footer="0.3"/>
  <pageSetup scale="50"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J325"/>
  <sheetViews>
    <sheetView showGridLines="0" topLeftCell="A27" zoomScaleNormal="100" workbookViewId="0">
      <selection activeCell="E61" sqref="E61"/>
    </sheetView>
  </sheetViews>
  <sheetFormatPr defaultRowHeight="15" x14ac:dyDescent="0.25"/>
  <cols>
    <col min="1" max="1" width="0.7109375" style="3" customWidth="1"/>
    <col min="2" max="3" width="9.140625" style="3" customWidth="1"/>
    <col min="4" max="4" width="10.7109375" style="3" customWidth="1"/>
    <col min="5" max="5" width="50.7109375" style="3" customWidth="1"/>
    <col min="6" max="6" width="11.7109375" style="3" bestFit="1" customWidth="1"/>
    <col min="7" max="8" width="12.7109375" style="3" customWidth="1"/>
    <col min="9" max="12" width="9.140625" style="3" customWidth="1"/>
    <col min="13" max="16384" width="9.140625" style="3"/>
  </cols>
  <sheetData>
    <row r="2" spans="2:10" x14ac:dyDescent="0.25">
      <c r="B2" s="5"/>
      <c r="C2" s="5"/>
      <c r="D2" s="5"/>
      <c r="E2" s="5"/>
      <c r="F2" s="5"/>
      <c r="G2" s="5"/>
      <c r="H2" s="5"/>
      <c r="I2" s="5"/>
      <c r="J2" s="5"/>
    </row>
    <row r="3" spans="2:10" x14ac:dyDescent="0.25">
      <c r="B3" s="5"/>
      <c r="C3" s="5"/>
      <c r="D3" s="5"/>
      <c r="E3" s="5"/>
      <c r="F3" s="5"/>
      <c r="G3" s="5"/>
      <c r="H3" s="5"/>
      <c r="I3" s="5"/>
      <c r="J3" s="5"/>
    </row>
    <row r="4" spans="2:10" x14ac:dyDescent="0.25">
      <c r="B4" s="5"/>
      <c r="C4" s="5"/>
      <c r="D4" s="5"/>
      <c r="E4" s="5"/>
      <c r="F4" s="5"/>
      <c r="G4" s="5"/>
      <c r="H4" s="5"/>
      <c r="I4" s="5"/>
      <c r="J4" s="5"/>
    </row>
    <row r="5" spans="2:10" x14ac:dyDescent="0.25">
      <c r="B5" s="5"/>
      <c r="C5" s="5"/>
      <c r="D5" s="5"/>
      <c r="E5" s="5"/>
      <c r="F5" s="5"/>
      <c r="G5" s="5"/>
      <c r="H5" s="5"/>
      <c r="I5" s="5"/>
      <c r="J5" s="5"/>
    </row>
    <row r="6" spans="2:10" x14ac:dyDescent="0.25">
      <c r="B6" s="5"/>
      <c r="C6" s="5"/>
      <c r="D6" s="5"/>
      <c r="E6" s="5"/>
      <c r="F6" s="5"/>
      <c r="G6" s="5"/>
      <c r="H6" s="5"/>
      <c r="I6" s="5"/>
      <c r="J6" s="5"/>
    </row>
    <row r="7" spans="2:10" x14ac:dyDescent="0.25">
      <c r="B7" s="5"/>
      <c r="C7" s="5"/>
      <c r="D7" s="5"/>
      <c r="E7" s="5"/>
      <c r="F7" s="5"/>
      <c r="G7" s="5"/>
      <c r="H7" s="5"/>
      <c r="I7" s="5"/>
      <c r="J7" s="5"/>
    </row>
    <row r="8" spans="2:10" x14ac:dyDescent="0.25">
      <c r="B8" s="5"/>
      <c r="C8" s="5"/>
      <c r="D8" s="5"/>
      <c r="E8" s="5"/>
      <c r="F8" s="5"/>
      <c r="G8" s="5"/>
      <c r="H8" s="5"/>
      <c r="I8" s="5"/>
      <c r="J8" s="5"/>
    </row>
    <row r="9" spans="2:10" ht="18.75" customHeight="1" x14ac:dyDescent="0.3">
      <c r="B9" s="5"/>
      <c r="C9" s="5"/>
      <c r="D9" s="6" t="str">
        <f>_xll.SyteLineGL.GLExtractor.SLPARMS("COMPANY",$G$9)</f>
        <v>Progressive Industries - Dallas</v>
      </c>
      <c r="E9" s="5"/>
      <c r="F9" s="5"/>
      <c r="G9" s="7" t="s">
        <v>28</v>
      </c>
      <c r="H9" s="8" t="s">
        <v>19</v>
      </c>
      <c r="I9" s="5"/>
      <c r="J9" s="5"/>
    </row>
    <row r="10" spans="2:10" x14ac:dyDescent="0.25">
      <c r="B10" s="5"/>
      <c r="C10" s="5"/>
      <c r="D10" s="5"/>
      <c r="E10" s="5"/>
      <c r="F10" s="5"/>
      <c r="G10" s="7">
        <v>4</v>
      </c>
      <c r="H10" s="8" t="s">
        <v>13</v>
      </c>
      <c r="I10" s="5"/>
      <c r="J10" s="5"/>
    </row>
    <row r="11" spans="2:10" x14ac:dyDescent="0.25">
      <c r="B11" s="5"/>
      <c r="C11" s="5"/>
      <c r="D11" s="5"/>
      <c r="E11" s="5"/>
      <c r="F11" s="5"/>
      <c r="G11" s="7">
        <v>2023</v>
      </c>
      <c r="H11" s="8" t="s">
        <v>14</v>
      </c>
      <c r="I11" s="5"/>
      <c r="J11" s="5"/>
    </row>
    <row r="12" spans="2:10" x14ac:dyDescent="0.25">
      <c r="B12" s="5"/>
      <c r="C12" s="5"/>
      <c r="D12" s="5"/>
      <c r="E12" s="5"/>
      <c r="F12" s="5"/>
      <c r="G12" s="5"/>
      <c r="H12" s="5"/>
      <c r="I12" s="5"/>
      <c r="J12" s="5"/>
    </row>
    <row r="13" spans="2:10" x14ac:dyDescent="0.25">
      <c r="B13" s="5"/>
      <c r="C13" s="5"/>
      <c r="D13" s="9" t="s">
        <v>987</v>
      </c>
      <c r="E13" s="9" t="s">
        <v>754</v>
      </c>
      <c r="F13" s="9" t="s">
        <v>988</v>
      </c>
      <c r="G13" s="9" t="s">
        <v>989</v>
      </c>
      <c r="H13" s="9" t="s">
        <v>990</v>
      </c>
      <c r="I13" s="5"/>
      <c r="J13" s="5"/>
    </row>
    <row r="14" spans="2:10" x14ac:dyDescent="0.25">
      <c r="B14" s="5"/>
      <c r="C14" s="5"/>
      <c r="D14" s="10" t="s">
        <v>991</v>
      </c>
      <c r="E14" s="5"/>
      <c r="F14" s="5"/>
      <c r="G14" s="5"/>
      <c r="H14" s="5"/>
      <c r="I14" s="5"/>
      <c r="J14" s="5"/>
    </row>
    <row r="15" spans="2:10" x14ac:dyDescent="0.25">
      <c r="B15" s="5"/>
      <c r="C15" s="5"/>
      <c r="D15" s="5"/>
      <c r="E15" s="5"/>
      <c r="F15" s="5"/>
      <c r="G15" s="5"/>
      <c r="H15" s="5"/>
      <c r="I15" s="5"/>
      <c r="J15" s="5"/>
    </row>
    <row r="16" spans="2:10" x14ac:dyDescent="0.25">
      <c r="B16" s="5"/>
      <c r="C16" s="5"/>
      <c r="D16" s="11">
        <v>10000</v>
      </c>
      <c r="E16" s="5" t="str">
        <f>_xll.SyteLineGL.GLExtractor.SLDESC(D16,,$G$9,)</f>
        <v>Cash - Universal Checking</v>
      </c>
      <c r="F16" s="5">
        <f>_xll.SyteLineGL.GLExtractor.SLGLBAL(D16,$G$10,$G$11,,"A",$G$9,,)</f>
        <v>4980150.2</v>
      </c>
      <c r="G16" s="12">
        <f t="shared" ref="G16:G47" si="0">IF(F16&gt;0, F16, "")</f>
        <v>4980150.2</v>
      </c>
      <c r="H16" s="12" t="str">
        <f t="shared" ref="H16:H47" si="1">IF(F16&gt;0, "",ABS(F16))</f>
        <v/>
      </c>
      <c r="I16" s="5"/>
      <c r="J16" s="5"/>
    </row>
    <row r="17" spans="2:10" x14ac:dyDescent="0.25">
      <c r="B17" s="5"/>
      <c r="C17" s="5"/>
      <c r="D17" s="11">
        <v>10100</v>
      </c>
      <c r="E17" s="5" t="str">
        <f>_xll.SyteLineGL.GLExtractor.SLDESC(D17,,$G$9,)</f>
        <v>Petty Cash</v>
      </c>
      <c r="F17" s="5">
        <f>_xll.SyteLineGL.GLExtractor.SLGLBAL(D17,$G$10,$G$11,,"A",$G$9,,)</f>
        <v>300</v>
      </c>
      <c r="G17" s="12">
        <f t="shared" si="0"/>
        <v>300</v>
      </c>
      <c r="H17" s="12" t="str">
        <f t="shared" si="1"/>
        <v/>
      </c>
      <c r="I17" s="5"/>
      <c r="J17" s="5"/>
    </row>
    <row r="18" spans="2:10" x14ac:dyDescent="0.25">
      <c r="B18" s="5"/>
      <c r="C18" s="5"/>
      <c r="D18" s="11">
        <v>11000</v>
      </c>
      <c r="E18" s="5" t="str">
        <f>_xll.SyteLineGL.GLExtractor.SLDESC(D18,,$G$9,)</f>
        <v>Accounts Receivable</v>
      </c>
      <c r="F18" s="5">
        <f>_xll.SyteLineGL.GLExtractor.SLGLBAL(D18,$G$10,$G$11,,"A",$G$9,,)</f>
        <v>337877.35</v>
      </c>
      <c r="G18" s="12">
        <f t="shared" si="0"/>
        <v>337877.35</v>
      </c>
      <c r="H18" s="12" t="str">
        <f t="shared" si="1"/>
        <v/>
      </c>
      <c r="I18" s="5"/>
      <c r="J18" s="5"/>
    </row>
    <row r="19" spans="2:10" x14ac:dyDescent="0.25">
      <c r="B19" s="5"/>
      <c r="C19" s="5"/>
      <c r="D19" s="11">
        <v>11030</v>
      </c>
      <c r="E19" s="5" t="str">
        <f>_xll.SyteLineGL.GLExtractor.SLDESC(D19,,$G$9,)</f>
        <v>Invoiced Retention</v>
      </c>
      <c r="F19" s="5">
        <f>_xll.SyteLineGL.GLExtractor.SLGLBAL(D19,$G$10,$G$11,,"A",$G$9,,)</f>
        <v>0</v>
      </c>
      <c r="G19" s="12" t="str">
        <f t="shared" si="0"/>
        <v/>
      </c>
      <c r="H19" s="12">
        <f t="shared" si="1"/>
        <v>0</v>
      </c>
      <c r="I19" s="5"/>
      <c r="J19" s="5"/>
    </row>
    <row r="20" spans="2:10" x14ac:dyDescent="0.25">
      <c r="B20" s="5"/>
      <c r="C20" s="5"/>
      <c r="D20" s="11">
        <v>11032</v>
      </c>
      <c r="E20" s="5" t="str">
        <f>_xll.SyteLineGL.GLExtractor.SLDESC(D20,,$G$9,)</f>
        <v>Unbilled A/R</v>
      </c>
      <c r="F20" s="5">
        <f>_xll.SyteLineGL.GLExtractor.SLGLBAL(D20,$G$10,$G$11,,"A",$G$9,,)</f>
        <v>0</v>
      </c>
      <c r="G20" s="12" t="str">
        <f t="shared" si="0"/>
        <v/>
      </c>
      <c r="H20" s="12">
        <f t="shared" si="1"/>
        <v>0</v>
      </c>
      <c r="I20" s="5"/>
      <c r="J20" s="5"/>
    </row>
    <row r="21" spans="2:10" x14ac:dyDescent="0.25">
      <c r="B21" s="5"/>
      <c r="C21" s="5"/>
      <c r="D21" s="11">
        <v>11034</v>
      </c>
      <c r="E21" s="5" t="str">
        <f>_xll.SyteLineGL.GLExtractor.SLDESC(D21,,$G$9,)</f>
        <v>Unbilled Retention</v>
      </c>
      <c r="F21" s="5">
        <f>_xll.SyteLineGL.GLExtractor.SLGLBAL(D21,$G$10,$G$11,,"A",$G$9,,)</f>
        <v>0</v>
      </c>
      <c r="G21" s="12" t="str">
        <f t="shared" si="0"/>
        <v/>
      </c>
      <c r="H21" s="12">
        <f t="shared" si="1"/>
        <v>0</v>
      </c>
      <c r="I21" s="5"/>
      <c r="J21" s="5"/>
    </row>
    <row r="22" spans="2:10" x14ac:dyDescent="0.25">
      <c r="B22" s="5"/>
      <c r="C22" s="5"/>
      <c r="D22" s="11">
        <v>11100</v>
      </c>
      <c r="E22" s="5" t="str">
        <f>_xll.SyteLineGL.GLExtractor.SLDESC(D22,,$G$9,)</f>
        <v>Allowance for Bad Debts</v>
      </c>
      <c r="F22" s="5">
        <f>_xll.SyteLineGL.GLExtractor.SLGLBAL(D22,$G$10,$G$11,,"A",$G$9,,)</f>
        <v>-19363.29</v>
      </c>
      <c r="G22" s="12" t="str">
        <f t="shared" si="0"/>
        <v/>
      </c>
      <c r="H22" s="12">
        <f t="shared" si="1"/>
        <v>19363.29</v>
      </c>
      <c r="I22" s="5"/>
      <c r="J22" s="5"/>
    </row>
    <row r="23" spans="2:10" x14ac:dyDescent="0.25">
      <c r="B23" s="5"/>
      <c r="C23" s="5"/>
      <c r="D23" s="11">
        <v>11200</v>
      </c>
      <c r="E23" s="5" t="str">
        <f>_xll.SyteLineGL.GLExtractor.SLDESC(D23,,$G$9,)</f>
        <v>Vendor Rebates</v>
      </c>
      <c r="F23" s="5">
        <f>_xll.SyteLineGL.GLExtractor.SLGLBAL(D23,$G$10,$G$11,,"A",$G$9,,)</f>
        <v>0</v>
      </c>
      <c r="G23" s="12" t="str">
        <f t="shared" si="0"/>
        <v/>
      </c>
      <c r="H23" s="12">
        <f t="shared" si="1"/>
        <v>0</v>
      </c>
      <c r="I23" s="5"/>
      <c r="J23" s="5"/>
    </row>
    <row r="24" spans="2:10" x14ac:dyDescent="0.25">
      <c r="B24" s="5"/>
      <c r="C24" s="5"/>
      <c r="D24" s="11">
        <v>11201</v>
      </c>
      <c r="E24" s="5" t="str">
        <f>_xll.SyteLineGL.GLExtractor.SLDESC(D24,,$G$9,)</f>
        <v>Inter-Entity Accounts Receivable</v>
      </c>
      <c r="F24" s="5">
        <f>_xll.SyteLineGL.GLExtractor.SLGLBAL(D24,$G$10,$G$11,,"A",$G$9,,)</f>
        <v>0</v>
      </c>
      <c r="G24" s="12" t="str">
        <f t="shared" si="0"/>
        <v/>
      </c>
      <c r="H24" s="12">
        <f t="shared" si="1"/>
        <v>0</v>
      </c>
      <c r="I24" s="5"/>
      <c r="J24" s="5"/>
    </row>
    <row r="25" spans="2:10" x14ac:dyDescent="0.25">
      <c r="B25" s="5"/>
      <c r="C25" s="5"/>
      <c r="D25" s="11">
        <v>11300</v>
      </c>
      <c r="E25" s="5" t="str">
        <f>_xll.SyteLineGL.GLExtractor.SLDESC(D25,,$G$9,)</f>
        <v>Direct Debit Receivable</v>
      </c>
      <c r="F25" s="5">
        <f>_xll.SyteLineGL.GLExtractor.SLGLBAL(D25,$G$10,$G$11,,"A",$G$9,,)</f>
        <v>0</v>
      </c>
      <c r="G25" s="12" t="str">
        <f t="shared" si="0"/>
        <v/>
      </c>
      <c r="H25" s="12">
        <f t="shared" si="1"/>
        <v>0</v>
      </c>
      <c r="I25" s="5"/>
      <c r="J25" s="5"/>
    </row>
    <row r="26" spans="2:10" x14ac:dyDescent="0.25">
      <c r="B26" s="5"/>
      <c r="C26" s="5"/>
      <c r="D26" s="11">
        <v>11500</v>
      </c>
      <c r="E26" s="5" t="str">
        <f>_xll.SyteLineGL.GLExtractor.SLDESC(D26,,$G$9,)</f>
        <v>Employee Loan Receivable</v>
      </c>
      <c r="F26" s="5">
        <f>_xll.SyteLineGL.GLExtractor.SLGLBAL(D26,$G$10,$G$11,,"A",$G$9,,)</f>
        <v>13485</v>
      </c>
      <c r="G26" s="12">
        <f t="shared" si="0"/>
        <v>13485</v>
      </c>
      <c r="H26" s="12" t="str">
        <f t="shared" si="1"/>
        <v/>
      </c>
      <c r="I26" s="5"/>
      <c r="J26" s="5"/>
    </row>
    <row r="27" spans="2:10" x14ac:dyDescent="0.25">
      <c r="B27" s="5"/>
      <c r="C27" s="5"/>
      <c r="D27" s="11">
        <v>11600</v>
      </c>
      <c r="E27" s="5" t="str">
        <f>_xll.SyteLineGL.GLExtractor.SLDESC(D27,,$G$9,)</f>
        <v>AP Deposit</v>
      </c>
      <c r="F27" s="5">
        <f>_xll.SyteLineGL.GLExtractor.SLGLBAL(D27,$G$10,$G$11,,"A",$G$9,,)</f>
        <v>0</v>
      </c>
      <c r="G27" s="12" t="str">
        <f t="shared" si="0"/>
        <v/>
      </c>
      <c r="H27" s="12">
        <f t="shared" si="1"/>
        <v>0</v>
      </c>
      <c r="I27" s="5"/>
      <c r="J27" s="5"/>
    </row>
    <row r="28" spans="2:10" x14ac:dyDescent="0.25">
      <c r="B28" s="5"/>
      <c r="C28" s="5"/>
      <c r="D28" s="11">
        <v>11650</v>
      </c>
      <c r="E28" s="5" t="str">
        <f>_xll.SyteLineGL.GLExtractor.SLDESC(D28,,$G$9,)</f>
        <v>VRMA Pending</v>
      </c>
      <c r="F28" s="5">
        <f>_xll.SyteLineGL.GLExtractor.SLGLBAL(D28,$G$10,$G$11,,"A",$G$9,,)</f>
        <v>3</v>
      </c>
      <c r="G28" s="12">
        <f t="shared" si="0"/>
        <v>3</v>
      </c>
      <c r="H28" s="12" t="str">
        <f t="shared" si="1"/>
        <v/>
      </c>
      <c r="I28" s="5"/>
      <c r="J28" s="5"/>
    </row>
    <row r="29" spans="2:10" x14ac:dyDescent="0.25">
      <c r="B29" s="5"/>
      <c r="C29" s="5"/>
      <c r="D29" s="11">
        <v>11700</v>
      </c>
      <c r="E29" s="5" t="str">
        <f>_xll.SyteLineGL.GLExtractor.SLDESC(D29,,$G$9,)</f>
        <v>Unrealized Gain</v>
      </c>
      <c r="F29" s="5">
        <f>_xll.SyteLineGL.GLExtractor.SLGLBAL(D29,$G$10,$G$11,,"A",$G$9,,)</f>
        <v>0</v>
      </c>
      <c r="G29" s="12" t="str">
        <f t="shared" si="0"/>
        <v/>
      </c>
      <c r="H29" s="12">
        <f t="shared" si="1"/>
        <v>0</v>
      </c>
      <c r="I29" s="5"/>
      <c r="J29" s="5"/>
    </row>
    <row r="30" spans="2:10" x14ac:dyDescent="0.25">
      <c r="B30" s="5"/>
      <c r="C30" s="5"/>
      <c r="D30" s="11">
        <v>11710</v>
      </c>
      <c r="E30" s="5" t="str">
        <f>_xll.SyteLineGL.GLExtractor.SLDESC(D30,,$G$9,)</f>
        <v>A/R Unrealized Offset</v>
      </c>
      <c r="F30" s="5">
        <f>_xll.SyteLineGL.GLExtractor.SLGLBAL(D30,$G$10,$G$11,,"A",$G$9,,)</f>
        <v>0</v>
      </c>
      <c r="G30" s="12" t="str">
        <f t="shared" si="0"/>
        <v/>
      </c>
      <c r="H30" s="12">
        <f t="shared" si="1"/>
        <v>0</v>
      </c>
      <c r="I30" s="5"/>
      <c r="J30" s="5"/>
    </row>
    <row r="31" spans="2:10" x14ac:dyDescent="0.25">
      <c r="B31" s="5"/>
      <c r="C31" s="5"/>
      <c r="D31" s="11">
        <v>11900</v>
      </c>
      <c r="E31" s="5" t="str">
        <f>_xll.SyteLineGL.GLExtractor.SLDESC(D31,,$G$9,)</f>
        <v>In-Process Accounts Receivable</v>
      </c>
      <c r="F31" s="5">
        <f>_xll.SyteLineGL.GLExtractor.SLGLBAL(D31,$G$10,$G$11,,"A",$G$9,,)</f>
        <v>0</v>
      </c>
      <c r="G31" s="12" t="str">
        <f t="shared" si="0"/>
        <v/>
      </c>
      <c r="H31" s="12">
        <f t="shared" si="1"/>
        <v>0</v>
      </c>
      <c r="I31" s="5"/>
      <c r="J31" s="5"/>
    </row>
    <row r="32" spans="2:10" x14ac:dyDescent="0.25">
      <c r="B32" s="5"/>
      <c r="C32" s="5"/>
      <c r="D32" s="11">
        <v>11950</v>
      </c>
      <c r="E32" s="5" t="str">
        <f>_xll.SyteLineGL.GLExtractor.SLDESC(D32,,$G$9,)</f>
        <v>Draft Remitted</v>
      </c>
      <c r="F32" s="5">
        <f>_xll.SyteLineGL.GLExtractor.SLGLBAL(D32,$G$10,$G$11,,"A",$G$9,,)</f>
        <v>0</v>
      </c>
      <c r="G32" s="12" t="str">
        <f t="shared" si="0"/>
        <v/>
      </c>
      <c r="H32" s="12">
        <f t="shared" si="1"/>
        <v>0</v>
      </c>
      <c r="I32" s="5"/>
      <c r="J32" s="5"/>
    </row>
    <row r="33" spans="2:10" x14ac:dyDescent="0.25">
      <c r="B33" s="5"/>
      <c r="C33" s="5"/>
      <c r="D33" s="11">
        <v>12100</v>
      </c>
      <c r="E33" s="5" t="str">
        <f>_xll.SyteLineGL.GLExtractor.SLDESC(D33,,$G$9,)</f>
        <v>Raw Material Inventory</v>
      </c>
      <c r="F33" s="5">
        <f>_xll.SyteLineGL.GLExtractor.SLGLBAL(D33,$G$10,$G$11,,"A",$G$9,,)</f>
        <v>0</v>
      </c>
      <c r="G33" s="12" t="str">
        <f t="shared" si="0"/>
        <v/>
      </c>
      <c r="H33" s="12">
        <f t="shared" si="1"/>
        <v>0</v>
      </c>
      <c r="I33" s="5"/>
      <c r="J33" s="5"/>
    </row>
    <row r="34" spans="2:10" x14ac:dyDescent="0.25">
      <c r="B34" s="5"/>
      <c r="C34" s="5"/>
      <c r="D34" s="11">
        <v>12101</v>
      </c>
      <c r="E34" s="5" t="str">
        <f>_xll.SyteLineGL.GLExtractor.SLDESC(D34,,$G$9,)</f>
        <v>Intra-Entity Clear Ship</v>
      </c>
      <c r="F34" s="5">
        <f>_xll.SyteLineGL.GLExtractor.SLGLBAL(D34,$G$10,$G$11,,"A",$G$9,,)</f>
        <v>0</v>
      </c>
      <c r="G34" s="12" t="str">
        <f t="shared" si="0"/>
        <v/>
      </c>
      <c r="H34" s="12">
        <f t="shared" si="1"/>
        <v>0</v>
      </c>
      <c r="I34" s="5"/>
      <c r="J34" s="5"/>
    </row>
    <row r="35" spans="2:10" x14ac:dyDescent="0.25">
      <c r="B35" s="5"/>
      <c r="C35" s="5"/>
      <c r="D35" s="11">
        <v>12110</v>
      </c>
      <c r="E35" s="5" t="str">
        <f>_xll.SyteLineGL.GLExtractor.SLDESC(D35,,$G$9,)</f>
        <v>Component Part Inventory</v>
      </c>
      <c r="F35" s="5">
        <f>_xll.SyteLineGL.GLExtractor.SLGLBAL(D35,$G$10,$G$11,,"A",$G$9,,)</f>
        <v>0</v>
      </c>
      <c r="G35" s="12" t="str">
        <f t="shared" si="0"/>
        <v/>
      </c>
      <c r="H35" s="12">
        <f t="shared" si="1"/>
        <v>0</v>
      </c>
      <c r="I35" s="5"/>
      <c r="J35" s="5"/>
    </row>
    <row r="36" spans="2:10" x14ac:dyDescent="0.25">
      <c r="B36" s="5"/>
      <c r="C36" s="5"/>
      <c r="D36" s="11">
        <v>12120</v>
      </c>
      <c r="E36" s="5" t="str">
        <f>_xll.SyteLineGL.GLExtractor.SLDESC(D36,,$G$9,)</f>
        <v>Project Control - Material</v>
      </c>
      <c r="F36" s="5">
        <f>_xll.SyteLineGL.GLExtractor.SLGLBAL(D36,$G$10,$G$11,,"A",$G$9,,)</f>
        <v>13774.22</v>
      </c>
      <c r="G36" s="12">
        <f t="shared" si="0"/>
        <v>13774.22</v>
      </c>
      <c r="H36" s="12" t="str">
        <f t="shared" si="1"/>
        <v/>
      </c>
      <c r="I36" s="5"/>
      <c r="J36" s="5"/>
    </row>
    <row r="37" spans="2:10" x14ac:dyDescent="0.25">
      <c r="B37" s="5"/>
      <c r="C37" s="5"/>
      <c r="D37" s="11">
        <v>12130</v>
      </c>
      <c r="E37" s="5" t="str">
        <f>_xll.SyteLineGL.GLExtractor.SLDESC(D37,,$G$9,)</f>
        <v>Project Control - Labor</v>
      </c>
      <c r="F37" s="5">
        <f>_xll.SyteLineGL.GLExtractor.SLGLBAL(D37,$G$10,$G$11,,"A",$G$9,,)</f>
        <v>8548.9599999999991</v>
      </c>
      <c r="G37" s="12">
        <f t="shared" si="0"/>
        <v>8548.9599999999991</v>
      </c>
      <c r="H37" s="12" t="str">
        <f t="shared" si="1"/>
        <v/>
      </c>
      <c r="I37" s="5"/>
      <c r="J37" s="5"/>
    </row>
    <row r="38" spans="2:10" x14ac:dyDescent="0.25">
      <c r="B38" s="5"/>
      <c r="C38" s="5"/>
      <c r="D38" s="11">
        <v>12140</v>
      </c>
      <c r="E38" s="5" t="str">
        <f>_xll.SyteLineGL.GLExtractor.SLDESC(D38,,$G$9,)</f>
        <v>Project Control - Other</v>
      </c>
      <c r="F38" s="5">
        <f>_xll.SyteLineGL.GLExtractor.SLGLBAL(D38,$G$10,$G$11,,"A",$G$9,,)</f>
        <v>1425.05</v>
      </c>
      <c r="G38" s="12">
        <f t="shared" si="0"/>
        <v>1425.05</v>
      </c>
      <c r="H38" s="12" t="str">
        <f t="shared" si="1"/>
        <v/>
      </c>
      <c r="I38" s="5"/>
      <c r="J38" s="5"/>
    </row>
    <row r="39" spans="2:10" x14ac:dyDescent="0.25">
      <c r="B39" s="5"/>
      <c r="C39" s="5"/>
      <c r="D39" s="11">
        <v>12150</v>
      </c>
      <c r="E39" s="5" t="str">
        <f>_xll.SyteLineGL.GLExtractor.SLDESC(D39,,$G$9,)</f>
        <v>Project Control - Overhead</v>
      </c>
      <c r="F39" s="5">
        <f>_xll.SyteLineGL.GLExtractor.SLGLBAL(D39,$G$10,$G$11,,"A",$G$9,,)</f>
        <v>2261.2800000000002</v>
      </c>
      <c r="G39" s="12">
        <f t="shared" si="0"/>
        <v>2261.2800000000002</v>
      </c>
      <c r="H39" s="12" t="str">
        <f t="shared" si="1"/>
        <v/>
      </c>
      <c r="I39" s="5"/>
      <c r="J39" s="5"/>
    </row>
    <row r="40" spans="2:10" x14ac:dyDescent="0.25">
      <c r="B40" s="5"/>
      <c r="C40" s="5"/>
      <c r="D40" s="11">
        <v>12160</v>
      </c>
      <c r="E40" s="5" t="str">
        <f>_xll.SyteLineGL.GLExtractor.SLDESC(D40,,$G$9,)</f>
        <v>Project Control - G and A</v>
      </c>
      <c r="F40" s="5">
        <f>_xll.SyteLineGL.GLExtractor.SLGLBAL(D40,$G$10,$G$11,,"A",$G$9,,)</f>
        <v>2445.9299999999998</v>
      </c>
      <c r="G40" s="12">
        <f t="shared" si="0"/>
        <v>2445.9299999999998</v>
      </c>
      <c r="H40" s="12" t="str">
        <f t="shared" si="1"/>
        <v/>
      </c>
      <c r="I40" s="5"/>
      <c r="J40" s="5"/>
    </row>
    <row r="41" spans="2:10" x14ac:dyDescent="0.25">
      <c r="B41" s="5"/>
      <c r="C41" s="5"/>
      <c r="D41" s="11">
        <v>12201</v>
      </c>
      <c r="E41" s="5" t="str">
        <f>_xll.SyteLineGL.GLExtractor.SLDESC(D41,,$G$9,)</f>
        <v>Intra-Entity Clear Receive</v>
      </c>
      <c r="F41" s="5">
        <f>_xll.SyteLineGL.GLExtractor.SLGLBAL(D41,$G$10,$G$11,,"A",$G$9,,)</f>
        <v>0</v>
      </c>
      <c r="G41" s="12" t="str">
        <f t="shared" si="0"/>
        <v/>
      </c>
      <c r="H41" s="12">
        <f t="shared" si="1"/>
        <v>0</v>
      </c>
      <c r="I41" s="5"/>
      <c r="J41" s="5"/>
    </row>
    <row r="42" spans="2:10" x14ac:dyDescent="0.25">
      <c r="B42" s="5"/>
      <c r="C42" s="5"/>
      <c r="D42" s="11">
        <v>12260</v>
      </c>
      <c r="E42" s="5" t="str">
        <f>_xll.SyteLineGL.GLExtractor.SLDESC(D42,,$G$9,)</f>
        <v>WIP Material</v>
      </c>
      <c r="F42" s="5">
        <f>_xll.SyteLineGL.GLExtractor.SLGLBAL(D42,$G$10,$G$11,,"A",$G$9,,)</f>
        <v>85770.46</v>
      </c>
      <c r="G42" s="12">
        <f t="shared" si="0"/>
        <v>85770.46</v>
      </c>
      <c r="H42" s="12" t="str">
        <f t="shared" si="1"/>
        <v/>
      </c>
      <c r="I42" s="5"/>
      <c r="J42" s="5"/>
    </row>
    <row r="43" spans="2:10" x14ac:dyDescent="0.25">
      <c r="B43" s="5"/>
      <c r="C43" s="5"/>
      <c r="D43" s="11">
        <v>12262</v>
      </c>
      <c r="E43" s="5" t="str">
        <f>_xll.SyteLineGL.GLExtractor.SLDESC(D43,,$G$9,)</f>
        <v>WIP Labor</v>
      </c>
      <c r="F43" s="5">
        <f>_xll.SyteLineGL.GLExtractor.SLGLBAL(D43,$G$10,$G$11,,"A",$G$9,,)</f>
        <v>40693.699999999997</v>
      </c>
      <c r="G43" s="12">
        <f t="shared" si="0"/>
        <v>40693.699999999997</v>
      </c>
      <c r="H43" s="12" t="str">
        <f t="shared" si="1"/>
        <v/>
      </c>
      <c r="I43" s="5"/>
      <c r="J43" s="5"/>
    </row>
    <row r="44" spans="2:10" x14ac:dyDescent="0.25">
      <c r="B44" s="5"/>
      <c r="C44" s="5"/>
      <c r="D44" s="11">
        <v>12264</v>
      </c>
      <c r="E44" s="5" t="str">
        <f>_xll.SyteLineGL.GLExtractor.SLDESC(D44,,$G$9,)</f>
        <v>WIP Fixed Overhead</v>
      </c>
      <c r="F44" s="5">
        <f>_xll.SyteLineGL.GLExtractor.SLGLBAL(D44,$G$10,$G$11,,"A",$G$9,,)</f>
        <v>82573.78</v>
      </c>
      <c r="G44" s="12">
        <f t="shared" si="0"/>
        <v>82573.78</v>
      </c>
      <c r="H44" s="12" t="str">
        <f t="shared" si="1"/>
        <v/>
      </c>
      <c r="I44" s="5"/>
      <c r="J44" s="5"/>
    </row>
    <row r="45" spans="2:10" x14ac:dyDescent="0.25">
      <c r="B45" s="5"/>
      <c r="C45" s="5"/>
      <c r="D45" s="11">
        <v>12266</v>
      </c>
      <c r="E45" s="5" t="str">
        <f>_xll.SyteLineGL.GLExtractor.SLDESC(D45,,$G$9,)</f>
        <v>WIP Variable Overhead</v>
      </c>
      <c r="F45" s="5">
        <f>_xll.SyteLineGL.GLExtractor.SLGLBAL(D45,$G$10,$G$11,,"A",$G$9,,)</f>
        <v>82573.78</v>
      </c>
      <c r="G45" s="12">
        <f t="shared" si="0"/>
        <v>82573.78</v>
      </c>
      <c r="H45" s="12" t="str">
        <f t="shared" si="1"/>
        <v/>
      </c>
      <c r="I45" s="5"/>
      <c r="J45" s="5"/>
    </row>
    <row r="46" spans="2:10" x14ac:dyDescent="0.25">
      <c r="B46" s="5"/>
      <c r="C46" s="5"/>
      <c r="D46" s="11">
        <v>12268</v>
      </c>
      <c r="E46" s="5" t="str">
        <f>_xll.SyteLineGL.GLExtractor.SLDESC(D46,,$G$9,)</f>
        <v>WIP Outside</v>
      </c>
      <c r="F46" s="5">
        <f>_xll.SyteLineGL.GLExtractor.SLGLBAL(D46,$G$10,$G$11,,"A",$G$9,,)</f>
        <v>-742.7</v>
      </c>
      <c r="G46" s="12" t="str">
        <f t="shared" si="0"/>
        <v/>
      </c>
      <c r="H46" s="12">
        <f t="shared" si="1"/>
        <v>742.7</v>
      </c>
      <c r="I46" s="5"/>
      <c r="J46" s="5"/>
    </row>
    <row r="47" spans="2:10" x14ac:dyDescent="0.25">
      <c r="B47" s="5"/>
      <c r="C47" s="5"/>
      <c r="D47" s="11">
        <v>12270</v>
      </c>
      <c r="E47" s="5" t="str">
        <f>_xll.SyteLineGL.GLExtractor.SLDESC(D47,,$G$9,)</f>
        <v>WIP - Service Material</v>
      </c>
      <c r="F47" s="5">
        <f>_xll.SyteLineGL.GLExtractor.SLGLBAL(D47,$G$10,$G$11,,"A",$G$9,,)</f>
        <v>0</v>
      </c>
      <c r="G47" s="12" t="str">
        <f t="shared" si="0"/>
        <v/>
      </c>
      <c r="H47" s="12">
        <f t="shared" si="1"/>
        <v>0</v>
      </c>
      <c r="I47" s="5"/>
      <c r="J47" s="5"/>
    </row>
    <row r="48" spans="2:10" x14ac:dyDescent="0.25">
      <c r="B48" s="5"/>
      <c r="C48" s="5"/>
      <c r="D48" s="11">
        <v>12272</v>
      </c>
      <c r="E48" s="5" t="str">
        <f>_xll.SyteLineGL.GLExtractor.SLDESC(D48,,$G$9,)</f>
        <v>WIP - Service Labor</v>
      </c>
      <c r="F48" s="5">
        <f>_xll.SyteLineGL.GLExtractor.SLGLBAL(D48,$G$10,$G$11,,"A",$G$9,,)</f>
        <v>60</v>
      </c>
      <c r="G48" s="12">
        <f t="shared" ref="G48:G79" si="2">IF(F48&gt;0, F48, "")</f>
        <v>60</v>
      </c>
      <c r="H48" s="12" t="str">
        <f t="shared" ref="H48:H75" si="3">IF(F48&gt;0, "",ABS(F48))</f>
        <v/>
      </c>
      <c r="I48" s="5"/>
      <c r="J48" s="5"/>
    </row>
    <row r="49" spans="2:10" x14ac:dyDescent="0.25">
      <c r="B49" s="5"/>
      <c r="C49" s="5"/>
      <c r="D49" s="11">
        <v>12274</v>
      </c>
      <c r="E49" s="5" t="str">
        <f>_xll.SyteLineGL.GLExtractor.SLDESC(D49,,$G$9,)</f>
        <v>WIP - Service Fixed Overhead</v>
      </c>
      <c r="F49" s="5">
        <f>_xll.SyteLineGL.GLExtractor.SLGLBAL(D49,$G$10,$G$11,,"A",$G$9,,)</f>
        <v>0</v>
      </c>
      <c r="G49" s="12" t="str">
        <f t="shared" si="2"/>
        <v/>
      </c>
      <c r="H49" s="12">
        <f t="shared" si="3"/>
        <v>0</v>
      </c>
      <c r="I49" s="5"/>
      <c r="J49" s="5"/>
    </row>
    <row r="50" spans="2:10" x14ac:dyDescent="0.25">
      <c r="B50" s="5"/>
      <c r="C50" s="5"/>
      <c r="D50" s="11">
        <v>12276</v>
      </c>
      <c r="E50" s="5" t="str">
        <f>_xll.SyteLineGL.GLExtractor.SLDESC(D50,,$G$9,)</f>
        <v>WIP - Service Variable Overhead</v>
      </c>
      <c r="F50" s="5">
        <f>_xll.SyteLineGL.GLExtractor.SLGLBAL(D50,$G$10,$G$11,,"A",$G$9,,)</f>
        <v>0</v>
      </c>
      <c r="G50" s="12" t="str">
        <f t="shared" si="2"/>
        <v/>
      </c>
      <c r="H50" s="12">
        <f t="shared" si="3"/>
        <v>0</v>
      </c>
      <c r="I50" s="5"/>
      <c r="J50" s="5"/>
    </row>
    <row r="51" spans="2:10" x14ac:dyDescent="0.25">
      <c r="B51" s="5"/>
      <c r="C51" s="5"/>
      <c r="D51" s="11">
        <v>12278</v>
      </c>
      <c r="E51" s="5" t="str">
        <f>_xll.SyteLineGL.GLExtractor.SLDESC(D51,,$G$9,)</f>
        <v>WIP - Service Outside</v>
      </c>
      <c r="F51" s="5">
        <f>_xll.SyteLineGL.GLExtractor.SLGLBAL(D51,$G$10,$G$11,,"A",$G$9,,)</f>
        <v>0</v>
      </c>
      <c r="G51" s="12" t="str">
        <f t="shared" si="2"/>
        <v/>
      </c>
      <c r="H51" s="12">
        <f t="shared" si="3"/>
        <v>0</v>
      </c>
      <c r="I51" s="5"/>
      <c r="J51" s="5"/>
    </row>
    <row r="52" spans="2:10" x14ac:dyDescent="0.25">
      <c r="B52" s="5"/>
      <c r="C52" s="5"/>
      <c r="D52" s="11">
        <v>12300</v>
      </c>
      <c r="E52" s="5" t="str">
        <f>_xll.SyteLineGL.GLExtractor.SLDESC(D52,,$G$9,)</f>
        <v>Miscellaneous Finished Goods Inventory</v>
      </c>
      <c r="F52" s="5">
        <f>_xll.SyteLineGL.GLExtractor.SLGLBAL(D52,$G$10,$G$11,,"A",$G$9,,)</f>
        <v>0</v>
      </c>
      <c r="G52" s="12" t="str">
        <f t="shared" si="2"/>
        <v/>
      </c>
      <c r="H52" s="12">
        <f t="shared" si="3"/>
        <v>0</v>
      </c>
      <c r="I52" s="5"/>
      <c r="J52" s="5"/>
    </row>
    <row r="53" spans="2:10" x14ac:dyDescent="0.25">
      <c r="B53" s="5"/>
      <c r="C53" s="5"/>
      <c r="D53" s="11">
        <v>12400</v>
      </c>
      <c r="E53" s="5" t="str">
        <f>_xll.SyteLineGL.GLExtractor.SLDESC(D53,,$G$9,)</f>
        <v>Subassembly Inventory</v>
      </c>
      <c r="F53" s="5">
        <f>_xll.SyteLineGL.GLExtractor.SLGLBAL(D53,$G$10,$G$11,,"A",$G$9,,)</f>
        <v>0</v>
      </c>
      <c r="G53" s="12" t="str">
        <f t="shared" si="2"/>
        <v/>
      </c>
      <c r="H53" s="12">
        <f t="shared" si="3"/>
        <v>0</v>
      </c>
      <c r="I53" s="5"/>
      <c r="J53" s="5"/>
    </row>
    <row r="54" spans="2:10" x14ac:dyDescent="0.25">
      <c r="B54" s="5"/>
      <c r="C54" s="5"/>
      <c r="D54" s="11">
        <v>12600</v>
      </c>
      <c r="E54" s="5" t="str">
        <f>_xll.SyteLineGL.GLExtractor.SLDESC(D54,,$G$9,)</f>
        <v>Tool and Fixture Inventory</v>
      </c>
      <c r="F54" s="5">
        <f>_xll.SyteLineGL.GLExtractor.SLGLBAL(D54,$G$10,$G$11,,"A",$G$9,,)</f>
        <v>0</v>
      </c>
      <c r="G54" s="12" t="str">
        <f t="shared" si="2"/>
        <v/>
      </c>
      <c r="H54" s="12">
        <f t="shared" si="3"/>
        <v>0</v>
      </c>
      <c r="I54" s="5"/>
      <c r="J54" s="5"/>
    </row>
    <row r="55" spans="2:10" x14ac:dyDescent="0.25">
      <c r="B55" s="5"/>
      <c r="C55" s="5"/>
      <c r="D55" s="11">
        <v>12700</v>
      </c>
      <c r="E55" s="5" t="str">
        <f>_xll.SyteLineGL.GLExtractor.SLDESC(D55,,$G$9,)</f>
        <v>Inventory Material</v>
      </c>
      <c r="F55" s="5">
        <f>_xll.SyteLineGL.GLExtractor.SLGLBAL(D55,$G$10,$G$11,,"A",$G$9,,)</f>
        <v>3472543</v>
      </c>
      <c r="G55" s="12">
        <f t="shared" si="2"/>
        <v>3472543</v>
      </c>
      <c r="H55" s="12" t="str">
        <f t="shared" si="3"/>
        <v/>
      </c>
      <c r="I55" s="5"/>
      <c r="J55" s="5"/>
    </row>
    <row r="56" spans="2:10" x14ac:dyDescent="0.25">
      <c r="B56" s="5"/>
      <c r="C56" s="5"/>
      <c r="D56" s="11">
        <v>12702</v>
      </c>
      <c r="E56" s="5" t="str">
        <f>_xll.SyteLineGL.GLExtractor.SLDESC(D56,,$G$9,)</f>
        <v>Inventory Labor</v>
      </c>
      <c r="F56" s="5">
        <f>_xll.SyteLineGL.GLExtractor.SLGLBAL(D56,$G$10,$G$11,,"A",$G$9,,)</f>
        <v>882755.95</v>
      </c>
      <c r="G56" s="12">
        <f t="shared" si="2"/>
        <v>882755.95</v>
      </c>
      <c r="H56" s="12" t="str">
        <f t="shared" si="3"/>
        <v/>
      </c>
      <c r="I56" s="5"/>
      <c r="J56" s="5"/>
    </row>
    <row r="57" spans="2:10" x14ac:dyDescent="0.25">
      <c r="B57" s="5"/>
      <c r="C57" s="5"/>
      <c r="D57" s="11">
        <v>12704</v>
      </c>
      <c r="E57" s="5" t="str">
        <f>_xll.SyteLineGL.GLExtractor.SLDESC(D57,,$G$9,)</f>
        <v>Inventory Fixed Overhead</v>
      </c>
      <c r="F57" s="5">
        <f>_xll.SyteLineGL.GLExtractor.SLGLBAL(D57,$G$10,$G$11,,"A",$G$9,,)</f>
        <v>886492.81</v>
      </c>
      <c r="G57" s="12">
        <f t="shared" si="2"/>
        <v>886492.81</v>
      </c>
      <c r="H57" s="12" t="str">
        <f t="shared" si="3"/>
        <v/>
      </c>
      <c r="I57" s="5"/>
      <c r="J57" s="5"/>
    </row>
    <row r="58" spans="2:10" x14ac:dyDescent="0.25">
      <c r="B58" s="5"/>
      <c r="C58" s="5"/>
      <c r="D58" s="11">
        <v>12706</v>
      </c>
      <c r="E58" s="5" t="str">
        <f>_xll.SyteLineGL.GLExtractor.SLDESC(D58,,$G$9,)</f>
        <v>Inventory Variable Overhead</v>
      </c>
      <c r="F58" s="5">
        <f>_xll.SyteLineGL.GLExtractor.SLGLBAL(D58,$G$10,$G$11,,"A",$G$9,,)</f>
        <v>886472.81</v>
      </c>
      <c r="G58" s="12">
        <f t="shared" si="2"/>
        <v>886472.81</v>
      </c>
      <c r="H58" s="12" t="str">
        <f t="shared" si="3"/>
        <v/>
      </c>
      <c r="I58" s="5"/>
      <c r="J58" s="5"/>
    </row>
    <row r="59" spans="2:10" x14ac:dyDescent="0.25">
      <c r="B59" s="5"/>
      <c r="C59" s="5"/>
      <c r="D59" s="11">
        <v>12708</v>
      </c>
      <c r="E59" s="5" t="str">
        <f>_xll.SyteLineGL.GLExtractor.SLDESC(D59,,$G$9,)</f>
        <v>Inventory Outside</v>
      </c>
      <c r="F59" s="5">
        <f>_xll.SyteLineGL.GLExtractor.SLGLBAL(D59,$G$10,$G$11,,"A",$G$9,,)</f>
        <v>54598.39</v>
      </c>
      <c r="G59" s="12">
        <f t="shared" si="2"/>
        <v>54598.39</v>
      </c>
      <c r="H59" s="12" t="str">
        <f t="shared" si="3"/>
        <v/>
      </c>
      <c r="I59" s="5"/>
      <c r="J59" s="5"/>
    </row>
    <row r="60" spans="2:10" x14ac:dyDescent="0.25">
      <c r="B60" s="5"/>
      <c r="C60" s="5"/>
      <c r="D60" s="11">
        <v>12800</v>
      </c>
      <c r="E60" s="5" t="str">
        <f>_xll.SyteLineGL.GLExtractor.SLDESC(D60,,$G$9,)</f>
        <v>Customer-Owned Inventory Material</v>
      </c>
      <c r="F60" s="5">
        <f>_xll.SyteLineGL.GLExtractor.SLGLBAL(D60,$G$10,$G$11,,"A",$G$9,,)</f>
        <v>-101.22</v>
      </c>
      <c r="G60" s="12" t="str">
        <f t="shared" si="2"/>
        <v/>
      </c>
      <c r="H60" s="12">
        <f t="shared" si="3"/>
        <v>101.22</v>
      </c>
      <c r="I60" s="5"/>
      <c r="J60" s="5"/>
    </row>
    <row r="61" spans="2:10" x14ac:dyDescent="0.25">
      <c r="B61" s="5"/>
      <c r="C61" s="5"/>
      <c r="D61" s="11">
        <v>12802</v>
      </c>
      <c r="E61" s="5" t="str">
        <f>_xll.SyteLineGL.GLExtractor.SLDESC(D61,,$G$9,)</f>
        <v>Customer-Owned Inventory Labor</v>
      </c>
      <c r="F61" s="5">
        <f>_xll.SyteLineGL.GLExtractor.SLGLBAL(D61,$G$10,$G$11,,"A",$G$9,,)</f>
        <v>-30.39</v>
      </c>
      <c r="G61" s="12" t="str">
        <f t="shared" si="2"/>
        <v/>
      </c>
      <c r="H61" s="12">
        <f t="shared" si="3"/>
        <v>30.39</v>
      </c>
      <c r="I61" s="5"/>
      <c r="J61" s="5"/>
    </row>
    <row r="62" spans="2:10" x14ac:dyDescent="0.25">
      <c r="B62" s="5"/>
      <c r="C62" s="5"/>
      <c r="D62" s="11">
        <v>12804</v>
      </c>
      <c r="E62" s="5" t="str">
        <f>_xll.SyteLineGL.GLExtractor.SLDESC(D62,,$G$9,)</f>
        <v>Customer-Owned Inventory Fixed Overhead</v>
      </c>
      <c r="F62" s="5">
        <f>_xll.SyteLineGL.GLExtractor.SLGLBAL(D62,$G$10,$G$11,,"A",$G$9,,)</f>
        <v>-44.5</v>
      </c>
      <c r="G62" s="12" t="str">
        <f t="shared" si="2"/>
        <v/>
      </c>
      <c r="H62" s="12">
        <f t="shared" si="3"/>
        <v>44.5</v>
      </c>
      <c r="I62" s="5"/>
      <c r="J62" s="5"/>
    </row>
    <row r="63" spans="2:10" x14ac:dyDescent="0.25">
      <c r="B63" s="5"/>
      <c r="C63" s="5"/>
      <c r="D63" s="11">
        <v>12806</v>
      </c>
      <c r="E63" s="5" t="str">
        <f>_xll.SyteLineGL.GLExtractor.SLDESC(D63,,$G$9,)</f>
        <v>Customer-Owned Inventory Var. Overhead</v>
      </c>
      <c r="F63" s="5">
        <f>_xll.SyteLineGL.GLExtractor.SLGLBAL(D63,$G$10,$G$11,,"A",$G$9,,)</f>
        <v>-44.5</v>
      </c>
      <c r="G63" s="12" t="str">
        <f t="shared" si="2"/>
        <v/>
      </c>
      <c r="H63" s="12">
        <f t="shared" si="3"/>
        <v>44.5</v>
      </c>
      <c r="I63" s="5"/>
      <c r="J63" s="5"/>
    </row>
    <row r="64" spans="2:10" x14ac:dyDescent="0.25">
      <c r="B64" s="5"/>
      <c r="C64" s="5"/>
      <c r="D64" s="11">
        <v>12808</v>
      </c>
      <c r="E64" s="5" t="str">
        <f>_xll.SyteLineGL.GLExtractor.SLDESC(D64,,$G$9,)</f>
        <v>Customer-Owned Inventory Outside</v>
      </c>
      <c r="F64" s="5">
        <f>_xll.SyteLineGL.GLExtractor.SLGLBAL(D64,$G$10,$G$11,,"A",$G$9,,)</f>
        <v>-2.2999999999999998</v>
      </c>
      <c r="G64" s="12" t="str">
        <f t="shared" si="2"/>
        <v/>
      </c>
      <c r="H64" s="12">
        <f t="shared" si="3"/>
        <v>2.2999999999999998</v>
      </c>
      <c r="I64" s="5"/>
      <c r="J64" s="5"/>
    </row>
    <row r="65" spans="2:10" x14ac:dyDescent="0.25">
      <c r="B65" s="5"/>
      <c r="C65" s="5"/>
      <c r="D65" s="11">
        <v>12900</v>
      </c>
      <c r="E65" s="5" t="str">
        <f>_xll.SyteLineGL.GLExtractor.SLDESC(D65,,$G$9,)</f>
        <v>In-Process Inventory Material</v>
      </c>
      <c r="F65" s="5">
        <f>_xll.SyteLineGL.GLExtractor.SLGLBAL(D65,$G$10,$G$11,,"A",$G$9,,)</f>
        <v>-1114.4000000000001</v>
      </c>
      <c r="G65" s="12" t="str">
        <f t="shared" si="2"/>
        <v/>
      </c>
      <c r="H65" s="12">
        <f t="shared" si="3"/>
        <v>1114.4000000000001</v>
      </c>
      <c r="I65" s="5"/>
      <c r="J65" s="5"/>
    </row>
    <row r="66" spans="2:10" x14ac:dyDescent="0.25">
      <c r="B66" s="5"/>
      <c r="C66" s="5"/>
      <c r="D66" s="11">
        <v>12902</v>
      </c>
      <c r="E66" s="5" t="str">
        <f>_xll.SyteLineGL.GLExtractor.SLDESC(D66,,$G$9,)</f>
        <v>In-Process Inventory Labor</v>
      </c>
      <c r="F66" s="5">
        <f>_xll.SyteLineGL.GLExtractor.SLGLBAL(D66,$G$10,$G$11,,"A",$G$9,,)</f>
        <v>0</v>
      </c>
      <c r="G66" s="12" t="str">
        <f t="shared" si="2"/>
        <v/>
      </c>
      <c r="H66" s="12">
        <f t="shared" si="3"/>
        <v>0</v>
      </c>
      <c r="I66" s="5"/>
      <c r="J66" s="5"/>
    </row>
    <row r="67" spans="2:10" x14ac:dyDescent="0.25">
      <c r="B67" s="5"/>
      <c r="C67" s="5"/>
      <c r="D67" s="11">
        <v>12904</v>
      </c>
      <c r="E67" s="5" t="str">
        <f>_xll.SyteLineGL.GLExtractor.SLDESC(D67,,$G$9,)</f>
        <v>In-Process Inventory Fixed Overhead</v>
      </c>
      <c r="F67" s="5">
        <f>_xll.SyteLineGL.GLExtractor.SLGLBAL(D67,$G$10,$G$11,,"A",$G$9,,)</f>
        <v>0</v>
      </c>
      <c r="G67" s="12" t="str">
        <f t="shared" si="2"/>
        <v/>
      </c>
      <c r="H67" s="12">
        <f t="shared" si="3"/>
        <v>0</v>
      </c>
      <c r="I67" s="5"/>
      <c r="J67" s="5"/>
    </row>
    <row r="68" spans="2:10" x14ac:dyDescent="0.25">
      <c r="B68" s="5"/>
      <c r="C68" s="5"/>
      <c r="D68" s="11">
        <v>12906</v>
      </c>
      <c r="E68" s="5" t="str">
        <f>_xll.SyteLineGL.GLExtractor.SLDESC(D68,,$G$9,)</f>
        <v>In-Process Inventory Variable Overhead</v>
      </c>
      <c r="F68" s="5">
        <f>_xll.SyteLineGL.GLExtractor.SLGLBAL(D68,$G$10,$G$11,,"A",$G$9,,)</f>
        <v>0</v>
      </c>
      <c r="G68" s="12" t="str">
        <f t="shared" si="2"/>
        <v/>
      </c>
      <c r="H68" s="12">
        <f t="shared" si="3"/>
        <v>0</v>
      </c>
      <c r="I68" s="5"/>
      <c r="J68" s="5"/>
    </row>
    <row r="69" spans="2:10" x14ac:dyDescent="0.25">
      <c r="B69" s="5"/>
      <c r="C69" s="5"/>
      <c r="D69" s="11">
        <v>12908</v>
      </c>
      <c r="E69" s="5" t="str">
        <f>_xll.SyteLineGL.GLExtractor.SLDESC(D69,,$G$9,)</f>
        <v>In-Process Inventory Outside</v>
      </c>
      <c r="F69" s="5">
        <f>_xll.SyteLineGL.GLExtractor.SLGLBAL(D69,$G$10,$G$11,,"A",$G$9,,)</f>
        <v>0</v>
      </c>
      <c r="G69" s="12" t="str">
        <f t="shared" si="2"/>
        <v/>
      </c>
      <c r="H69" s="12">
        <f t="shared" si="3"/>
        <v>0</v>
      </c>
      <c r="I69" s="5"/>
      <c r="J69" s="5"/>
    </row>
    <row r="70" spans="2:10" x14ac:dyDescent="0.25">
      <c r="B70" s="5"/>
      <c r="C70" s="5"/>
      <c r="D70" s="11">
        <v>13101</v>
      </c>
      <c r="E70" s="5" t="str">
        <f>_xll.SyteLineGL.GLExtractor.SLDESC(D70,,$G$9,)</f>
        <v>Inter-Site Accounts Receivable Asset</v>
      </c>
      <c r="F70" s="5">
        <f>_xll.SyteLineGL.GLExtractor.SLGLBAL(D70,$G$10,$G$11,,"A",$G$9,,)</f>
        <v>0</v>
      </c>
      <c r="G70" s="12" t="str">
        <f t="shared" si="2"/>
        <v/>
      </c>
      <c r="H70" s="12">
        <f t="shared" si="3"/>
        <v>0</v>
      </c>
      <c r="I70" s="5"/>
      <c r="J70" s="5"/>
    </row>
    <row r="71" spans="2:10" x14ac:dyDescent="0.25">
      <c r="B71" s="5"/>
      <c r="C71" s="5"/>
      <c r="D71" s="11">
        <v>13201</v>
      </c>
      <c r="E71" s="5" t="str">
        <f>_xll.SyteLineGL.GLExtractor.SLDESC(D71,,$G$9,)</f>
        <v>Inter-Site Accounts Payable Asset</v>
      </c>
      <c r="F71" s="5">
        <f>_xll.SyteLineGL.GLExtractor.SLGLBAL(D71,$G$10,$G$11,,"A",$G$9,,)</f>
        <v>78511.520000000004</v>
      </c>
      <c r="G71" s="12">
        <f t="shared" si="2"/>
        <v>78511.520000000004</v>
      </c>
      <c r="H71" s="12" t="str">
        <f t="shared" si="3"/>
        <v/>
      </c>
      <c r="I71" s="5"/>
      <c r="J71" s="5"/>
    </row>
    <row r="72" spans="2:10" x14ac:dyDescent="0.25">
      <c r="B72" s="5"/>
      <c r="C72" s="5"/>
      <c r="D72" s="11">
        <v>15500</v>
      </c>
      <c r="E72" s="5" t="str">
        <f>_xll.SyteLineGL.GLExtractor.SLDESC(D72,,$G$9,)</f>
        <v>Avionic Equipment</v>
      </c>
      <c r="F72" s="5">
        <f>_xll.SyteLineGL.GLExtractor.SLGLBAL(D72,$G$10,$G$11,,"A",$G$9,,)</f>
        <v>0</v>
      </c>
      <c r="G72" s="12" t="str">
        <f t="shared" si="2"/>
        <v/>
      </c>
      <c r="H72" s="12">
        <f t="shared" si="3"/>
        <v>0</v>
      </c>
      <c r="I72" s="5"/>
      <c r="J72" s="5"/>
    </row>
    <row r="73" spans="2:10" x14ac:dyDescent="0.25">
      <c r="B73" s="5"/>
      <c r="C73" s="5"/>
      <c r="D73" s="11">
        <v>16500</v>
      </c>
      <c r="E73" s="5" t="str">
        <f>_xll.SyteLineGL.GLExtractor.SLDESC(D73,,$G$9,)</f>
        <v>Accum. Depr. - Avionic Equipment</v>
      </c>
      <c r="F73" s="5">
        <f>_xll.SyteLineGL.GLExtractor.SLGLBAL(D73,$G$10,$G$11,,"A",$G$9,,)</f>
        <v>0</v>
      </c>
      <c r="G73" s="12" t="str">
        <f t="shared" si="2"/>
        <v/>
      </c>
      <c r="H73" s="12">
        <f t="shared" si="3"/>
        <v>0</v>
      </c>
      <c r="I73" s="5"/>
      <c r="J73" s="5"/>
    </row>
    <row r="74" spans="2:10" x14ac:dyDescent="0.25">
      <c r="B74" s="5"/>
      <c r="C74" s="5"/>
      <c r="D74" s="11">
        <v>80100</v>
      </c>
      <c r="E74" s="5" t="str">
        <f>_xll.SyteLineGL.GLExtractor.SLDESC(D74,,$G$9,)</f>
        <v>CASH</v>
      </c>
      <c r="F74" s="5">
        <f>_xll.SyteLineGL.GLExtractor.SLGLBAL(D74,$G$10,$G$11,,"A",$G$9,,)</f>
        <v>850</v>
      </c>
      <c r="G74" s="12">
        <f t="shared" si="2"/>
        <v>850</v>
      </c>
      <c r="H74" s="12" t="str">
        <f t="shared" si="3"/>
        <v/>
      </c>
      <c r="I74" s="5"/>
      <c r="J74" s="5"/>
    </row>
    <row r="75" spans="2:10" x14ac:dyDescent="0.25">
      <c r="B75" s="5"/>
      <c r="C75" s="5"/>
      <c r="D75" s="11">
        <v>80200</v>
      </c>
      <c r="E75" s="5" t="str">
        <f>_xll.SyteLineGL.GLExtractor.SLDESC(D75,,$G$9,)</f>
        <v>INVENTORY</v>
      </c>
      <c r="F75" s="5">
        <f>_xll.SyteLineGL.GLExtractor.SLGLBAL(D75,$G$10,$G$11,,"A",$G$9,,)</f>
        <v>350</v>
      </c>
      <c r="G75" s="12">
        <f t="shared" si="2"/>
        <v>350</v>
      </c>
      <c r="H75" s="12" t="str">
        <f t="shared" si="3"/>
        <v/>
      </c>
      <c r="I75" s="5"/>
      <c r="J75" s="5"/>
    </row>
    <row r="76" spans="2:10" x14ac:dyDescent="0.25">
      <c r="B76" s="5"/>
      <c r="C76" s="5"/>
      <c r="D76" s="5"/>
      <c r="E76" s="5"/>
      <c r="F76" s="5"/>
      <c r="G76" s="5"/>
      <c r="H76" s="5"/>
      <c r="I76" s="5"/>
      <c r="J76" s="5"/>
    </row>
    <row r="77" spans="2:10" x14ac:dyDescent="0.25">
      <c r="B77" s="5"/>
      <c r="C77" s="5"/>
      <c r="D77" s="10" t="s">
        <v>992</v>
      </c>
      <c r="E77" s="5"/>
      <c r="F77" s="5"/>
      <c r="G77" s="5"/>
      <c r="H77" s="5"/>
      <c r="I77" s="5"/>
      <c r="J77" s="5"/>
    </row>
    <row r="78" spans="2:10" x14ac:dyDescent="0.25">
      <c r="B78" s="5"/>
      <c r="C78" s="5"/>
      <c r="D78" s="5"/>
      <c r="E78" s="5"/>
      <c r="F78" s="5"/>
      <c r="G78" s="5"/>
      <c r="H78" s="5"/>
      <c r="I78" s="5"/>
      <c r="J78" s="5"/>
    </row>
    <row r="79" spans="2:10" x14ac:dyDescent="0.25">
      <c r="B79" s="5"/>
      <c r="C79" s="5"/>
      <c r="D79" s="11">
        <v>15000</v>
      </c>
      <c r="E79" s="5" t="str">
        <f>_xll.SyteLineGL.GLExtractor.SLDESC(D79,,$G$9,)</f>
        <v>Land</v>
      </c>
      <c r="F79" s="5">
        <f>_xll.SyteLineGL.GLExtractor.SLGLBAL(D79,$G$10,$G$11,,"A",$G$9,,)</f>
        <v>1654000</v>
      </c>
      <c r="G79" s="12">
        <f t="shared" ref="G79:G88" si="4">IF(F79&gt;0, F79, "")</f>
        <v>1654000</v>
      </c>
      <c r="H79" s="12" t="str">
        <f t="shared" ref="H79:H88" si="5">IF(F79&gt;0, "",ABS(F79))</f>
        <v/>
      </c>
      <c r="I79" s="5"/>
      <c r="J79" s="5"/>
    </row>
    <row r="80" spans="2:10" x14ac:dyDescent="0.25">
      <c r="B80" s="5"/>
      <c r="C80" s="5"/>
      <c r="D80" s="11">
        <v>15100</v>
      </c>
      <c r="E80" s="5" t="str">
        <f>_xll.SyteLineGL.GLExtractor.SLDESC(D80,,$G$9,)</f>
        <v>Building</v>
      </c>
      <c r="F80" s="5">
        <f>_xll.SyteLineGL.GLExtractor.SLGLBAL(D80,$G$10,$G$11,,"A",$G$9,,)</f>
        <v>2685120</v>
      </c>
      <c r="G80" s="12">
        <f t="shared" si="4"/>
        <v>2685120</v>
      </c>
      <c r="H80" s="12" t="str">
        <f t="shared" si="5"/>
        <v/>
      </c>
      <c r="I80" s="5"/>
      <c r="J80" s="5"/>
    </row>
    <row r="81" spans="2:10" x14ac:dyDescent="0.25">
      <c r="B81" s="5"/>
      <c r="C81" s="5"/>
      <c r="D81" s="11">
        <v>15200</v>
      </c>
      <c r="E81" s="5" t="str">
        <f>_xll.SyteLineGL.GLExtractor.SLDESC(D81,,$G$9,)</f>
        <v>Machinery &amp; Equipment</v>
      </c>
      <c r="F81" s="5">
        <f>_xll.SyteLineGL.GLExtractor.SLGLBAL(D81,$G$10,$G$11,,"A",$G$9,,)</f>
        <v>497918</v>
      </c>
      <c r="G81" s="12">
        <f t="shared" si="4"/>
        <v>497918</v>
      </c>
      <c r="H81" s="12" t="str">
        <f t="shared" si="5"/>
        <v/>
      </c>
      <c r="I81" s="5"/>
      <c r="J81" s="5"/>
    </row>
    <row r="82" spans="2:10" x14ac:dyDescent="0.25">
      <c r="B82" s="5"/>
      <c r="C82" s="5"/>
      <c r="D82" s="11">
        <v>15300</v>
      </c>
      <c r="E82" s="5" t="str">
        <f>_xll.SyteLineGL.GLExtractor.SLDESC(D82,,$G$9,)</f>
        <v>Furniture &amp; Fixtures</v>
      </c>
      <c r="F82" s="5">
        <f>_xll.SyteLineGL.GLExtractor.SLGLBAL(D82,$G$10,$G$11,,"A",$G$9,,)</f>
        <v>151878.88</v>
      </c>
      <c r="G82" s="12">
        <f t="shared" si="4"/>
        <v>151878.88</v>
      </c>
      <c r="H82" s="12" t="str">
        <f t="shared" si="5"/>
        <v/>
      </c>
      <c r="I82" s="5"/>
      <c r="J82" s="5"/>
    </row>
    <row r="83" spans="2:10" x14ac:dyDescent="0.25">
      <c r="B83" s="5"/>
      <c r="C83" s="5"/>
      <c r="D83" s="11">
        <v>15400</v>
      </c>
      <c r="E83" s="5" t="str">
        <f>_xll.SyteLineGL.GLExtractor.SLDESC(D83,,$G$9,)</f>
        <v>Vehicles</v>
      </c>
      <c r="F83" s="5">
        <f>_xll.SyteLineGL.GLExtractor.SLGLBAL(D83,$G$10,$G$11,,"A",$G$9,,)</f>
        <v>83000</v>
      </c>
      <c r="G83" s="12">
        <f t="shared" si="4"/>
        <v>83000</v>
      </c>
      <c r="H83" s="12" t="str">
        <f t="shared" si="5"/>
        <v/>
      </c>
      <c r="I83" s="5"/>
      <c r="J83" s="5"/>
    </row>
    <row r="84" spans="2:10" x14ac:dyDescent="0.25">
      <c r="B84" s="5"/>
      <c r="C84" s="5"/>
      <c r="D84" s="11">
        <v>16000</v>
      </c>
      <c r="E84" s="5" t="str">
        <f>_xll.SyteLineGL.GLExtractor.SLDESC(D84,,$G$9,)</f>
        <v>Accum. Depr. - Land</v>
      </c>
      <c r="F84" s="5">
        <f>_xll.SyteLineGL.GLExtractor.SLGLBAL(D84,$G$10,$G$11,,"A",$G$9,,)</f>
        <v>0</v>
      </c>
      <c r="G84" s="12" t="str">
        <f t="shared" si="4"/>
        <v/>
      </c>
      <c r="H84" s="12">
        <f t="shared" si="5"/>
        <v>0</v>
      </c>
      <c r="I84" s="5"/>
      <c r="J84" s="5"/>
    </row>
    <row r="85" spans="2:10" x14ac:dyDescent="0.25">
      <c r="B85" s="5"/>
      <c r="C85" s="5"/>
      <c r="D85" s="11">
        <v>16100</v>
      </c>
      <c r="E85" s="5" t="str">
        <f>_xll.SyteLineGL.GLExtractor.SLDESC(D85,,$G$9,)</f>
        <v>Accum. Depr. - Building</v>
      </c>
      <c r="F85" s="5">
        <f>_xll.SyteLineGL.GLExtractor.SLGLBAL(D85,$G$10,$G$11,,"A",$G$9,,)</f>
        <v>0</v>
      </c>
      <c r="G85" s="12" t="str">
        <f t="shared" si="4"/>
        <v/>
      </c>
      <c r="H85" s="12">
        <f t="shared" si="5"/>
        <v>0</v>
      </c>
      <c r="I85" s="5"/>
      <c r="J85" s="5"/>
    </row>
    <row r="86" spans="2:10" x14ac:dyDescent="0.25">
      <c r="B86" s="5"/>
      <c r="C86" s="5"/>
      <c r="D86" s="11">
        <v>16200</v>
      </c>
      <c r="E86" s="5" t="str">
        <f>_xll.SyteLineGL.GLExtractor.SLDESC(D86,,$G$9,)</f>
        <v>Accum. Depr. - Machinery &amp; Equipment</v>
      </c>
      <c r="F86" s="5">
        <f>_xll.SyteLineGL.GLExtractor.SLGLBAL(D86,$G$10,$G$11,,"A",$G$9,,)</f>
        <v>-77614.559999999998</v>
      </c>
      <c r="G86" s="12" t="str">
        <f t="shared" si="4"/>
        <v/>
      </c>
      <c r="H86" s="12">
        <f t="shared" si="5"/>
        <v>77614.559999999998</v>
      </c>
      <c r="I86" s="5"/>
      <c r="J86" s="5"/>
    </row>
    <row r="87" spans="2:10" x14ac:dyDescent="0.25">
      <c r="B87" s="5"/>
      <c r="C87" s="5"/>
      <c r="D87" s="11">
        <v>16300</v>
      </c>
      <c r="E87" s="5" t="str">
        <f>_xll.SyteLineGL.GLExtractor.SLDESC(D87,,$G$9,)</f>
        <v>Accum. Depr. - Furniture &amp; Fixtures</v>
      </c>
      <c r="F87" s="5">
        <f>_xll.SyteLineGL.GLExtractor.SLGLBAL(D87,$G$10,$G$11,,"A",$G$9,,)</f>
        <v>-30755.37</v>
      </c>
      <c r="G87" s="12" t="str">
        <f t="shared" si="4"/>
        <v/>
      </c>
      <c r="H87" s="12">
        <f t="shared" si="5"/>
        <v>30755.37</v>
      </c>
      <c r="I87" s="5"/>
      <c r="J87" s="5"/>
    </row>
    <row r="88" spans="2:10" x14ac:dyDescent="0.25">
      <c r="B88" s="5"/>
      <c r="C88" s="5"/>
      <c r="D88" s="11">
        <v>16400</v>
      </c>
      <c r="E88" s="5" t="str">
        <f>_xll.SyteLineGL.GLExtractor.SLDESC(D88,,$G$9,)</f>
        <v>Accum. Depr. - Vehicles</v>
      </c>
      <c r="F88" s="5">
        <f>_xll.SyteLineGL.GLExtractor.SLGLBAL(D88,$G$10,$G$11,,"A",$G$9,,)</f>
        <v>-16424.29</v>
      </c>
      <c r="G88" s="12" t="str">
        <f t="shared" si="4"/>
        <v/>
      </c>
      <c r="H88" s="12">
        <f t="shared" si="5"/>
        <v>16424.29</v>
      </c>
      <c r="I88" s="5"/>
      <c r="J88" s="5"/>
    </row>
    <row r="89" spans="2:10" x14ac:dyDescent="0.25">
      <c r="B89" s="5"/>
      <c r="C89" s="5"/>
      <c r="D89" s="5"/>
      <c r="E89" s="5"/>
      <c r="F89" s="5"/>
      <c r="G89" s="5"/>
      <c r="H89" s="5"/>
      <c r="I89" s="5"/>
      <c r="J89" s="5"/>
    </row>
    <row r="90" spans="2:10" x14ac:dyDescent="0.25">
      <c r="B90" s="5"/>
      <c r="C90" s="5"/>
      <c r="D90" s="10" t="s">
        <v>993</v>
      </c>
      <c r="E90" s="5"/>
      <c r="F90" s="5"/>
      <c r="G90" s="5"/>
      <c r="H90" s="5"/>
      <c r="I90" s="5"/>
      <c r="J90" s="5"/>
    </row>
    <row r="91" spans="2:10" x14ac:dyDescent="0.25">
      <c r="B91" s="5"/>
      <c r="C91" s="5"/>
      <c r="D91" s="5"/>
      <c r="E91" s="5"/>
      <c r="F91" s="5"/>
      <c r="G91" s="5"/>
      <c r="H91" s="5"/>
      <c r="I91" s="5"/>
      <c r="J91" s="5"/>
    </row>
    <row r="92" spans="2:10" x14ac:dyDescent="0.25">
      <c r="B92" s="5"/>
      <c r="C92" s="5"/>
      <c r="D92" s="11" t="s">
        <v>984</v>
      </c>
      <c r="E92" s="5" t="str">
        <f>_xll.SyteLineGL.GLExtractor.SLDESC(D92,,$G$9,)</f>
        <v>Sales, Three Wheelers</v>
      </c>
      <c r="F92" s="5">
        <f>_xll.SyteLineGL.GLExtractor.SLGLBAL(D92,$G$10,$G$11,,"A",$G$9,,)</f>
        <v>0</v>
      </c>
      <c r="G92" s="12" t="str">
        <f>IF(F92&gt;0, F92, "")</f>
        <v/>
      </c>
      <c r="H92" s="12">
        <f>IF(F92&gt;0, "",ABS(F92))</f>
        <v>0</v>
      </c>
      <c r="I92" s="5"/>
      <c r="J92" s="5"/>
    </row>
    <row r="93" spans="2:10" x14ac:dyDescent="0.25">
      <c r="B93" s="5"/>
      <c r="C93" s="5"/>
      <c r="D93" s="11" t="s">
        <v>986</v>
      </c>
      <c r="E93" s="5" t="str">
        <f>_xll.SyteLineGL.GLExtractor.SLDESC(D93,,$G$9,)</f>
        <v>SALES_FOUR_WHEELERS</v>
      </c>
      <c r="F93" s="5">
        <f>_xll.SyteLineGL.GLExtractor.SLGLBAL(D93,$G$10,$G$11,,"A",$G$9,,)</f>
        <v>0</v>
      </c>
      <c r="G93" s="12" t="str">
        <f>IF(F93&gt;0, F93, "")</f>
        <v/>
      </c>
      <c r="H93" s="12">
        <f>IF(F93&gt;0, "",ABS(F93))</f>
        <v>0</v>
      </c>
      <c r="I93" s="5"/>
      <c r="J93" s="5"/>
    </row>
    <row r="94" spans="2:10" x14ac:dyDescent="0.25">
      <c r="B94" s="5"/>
      <c r="C94" s="5"/>
      <c r="D94" s="5"/>
      <c r="E94" s="5"/>
      <c r="F94" s="5"/>
      <c r="G94" s="5"/>
      <c r="H94" s="5"/>
      <c r="I94" s="5"/>
      <c r="J94" s="5"/>
    </row>
    <row r="95" spans="2:10" x14ac:dyDescent="0.25">
      <c r="B95" s="5"/>
      <c r="C95" s="5"/>
      <c r="D95" s="10" t="s">
        <v>994</v>
      </c>
      <c r="E95" s="5"/>
      <c r="F95" s="5"/>
      <c r="G95" s="5"/>
      <c r="H95" s="5"/>
      <c r="I95" s="5"/>
      <c r="J95" s="5"/>
    </row>
    <row r="96" spans="2:10" x14ac:dyDescent="0.25">
      <c r="B96" s="5"/>
      <c r="C96" s="5"/>
      <c r="D96" s="5"/>
      <c r="E96" s="5"/>
      <c r="F96" s="5"/>
      <c r="G96" s="5"/>
      <c r="H96" s="5"/>
      <c r="I96" s="5"/>
      <c r="J96" s="5"/>
    </row>
    <row r="97" spans="2:10" x14ac:dyDescent="0.25">
      <c r="B97" s="5"/>
      <c r="C97" s="5"/>
      <c r="D97" s="11">
        <v>20000</v>
      </c>
      <c r="E97" s="5" t="str">
        <f>_xll.SyteLineGL.GLExtractor.SLDESC(D97,,$G$9,)</f>
        <v>Accounts Payable</v>
      </c>
      <c r="F97" s="5">
        <f>_xll.SyteLineGL.GLExtractor.SLGLBAL(D97,$G$10,$G$11,,"A",$G$9,,)</f>
        <v>-17373.63</v>
      </c>
      <c r="G97" s="12" t="str">
        <f t="shared" ref="G97:G144" si="6">IF(F97&gt;0, F97, "")</f>
        <v/>
      </c>
      <c r="H97" s="12">
        <f t="shared" ref="H97:H144" si="7">IF(F97&gt;0, "",ABS(F97))</f>
        <v>17373.63</v>
      </c>
      <c r="I97" s="5"/>
      <c r="J97" s="5"/>
    </row>
    <row r="98" spans="2:10" x14ac:dyDescent="0.25">
      <c r="B98" s="5"/>
      <c r="C98" s="5"/>
      <c r="D98" s="11">
        <v>20010</v>
      </c>
      <c r="E98" s="5" t="str">
        <f>_xll.SyteLineGL.GLExtractor.SLDESC(D98,,$G$9,)</f>
        <v>VAT Input</v>
      </c>
      <c r="F98" s="5">
        <f>_xll.SyteLineGL.GLExtractor.SLGLBAL(D98,$G$10,$G$11,,"A",$G$9,,)</f>
        <v>0</v>
      </c>
      <c r="G98" s="12" t="str">
        <f t="shared" si="6"/>
        <v/>
      </c>
      <c r="H98" s="12">
        <f t="shared" si="7"/>
        <v>0</v>
      </c>
      <c r="I98" s="5"/>
      <c r="J98" s="5"/>
    </row>
    <row r="99" spans="2:10" x14ac:dyDescent="0.25">
      <c r="B99" s="5"/>
      <c r="C99" s="5"/>
      <c r="D99" s="11">
        <v>20020</v>
      </c>
      <c r="E99" s="5" t="str">
        <f>_xll.SyteLineGL.GLExtractor.SLDESC(D99,,$G$9,)</f>
        <v>VAT Output</v>
      </c>
      <c r="F99" s="5">
        <f>_xll.SyteLineGL.GLExtractor.SLGLBAL(D99,$G$10,$G$11,,"A",$G$9,,)</f>
        <v>0</v>
      </c>
      <c r="G99" s="12" t="str">
        <f t="shared" si="6"/>
        <v/>
      </c>
      <c r="H99" s="12">
        <f t="shared" si="7"/>
        <v>0</v>
      </c>
      <c r="I99" s="5"/>
      <c r="J99" s="5"/>
    </row>
    <row r="100" spans="2:10" x14ac:dyDescent="0.25">
      <c r="B100" s="5"/>
      <c r="C100" s="5"/>
      <c r="D100" s="11">
        <v>20030</v>
      </c>
      <c r="E100" s="5" t="str">
        <f>_xll.SyteLineGL.GLExtractor.SLDESC(D100,,$G$9,)</f>
        <v>A/P Suspense</v>
      </c>
      <c r="F100" s="5">
        <f>_xll.SyteLineGL.GLExtractor.SLGLBAL(D100,$G$10,$G$11,,"A",$G$9,,)</f>
        <v>0</v>
      </c>
      <c r="G100" s="12" t="str">
        <f t="shared" si="6"/>
        <v/>
      </c>
      <c r="H100" s="12">
        <f t="shared" si="7"/>
        <v>0</v>
      </c>
      <c r="I100" s="5"/>
      <c r="J100" s="5"/>
    </row>
    <row r="101" spans="2:10" x14ac:dyDescent="0.25">
      <c r="B101" s="5"/>
      <c r="C101" s="5"/>
      <c r="D101" s="11">
        <v>20040</v>
      </c>
      <c r="E101" s="5" t="str">
        <f>_xll.SyteLineGL.GLExtractor.SLDESC(D101,,$G$9,)</f>
        <v>A/P Unmatched</v>
      </c>
      <c r="F101" s="5">
        <f>_xll.SyteLineGL.GLExtractor.SLGLBAL(D101,$G$10,$G$11,,"A",$G$9,,)</f>
        <v>0</v>
      </c>
      <c r="G101" s="12" t="str">
        <f t="shared" si="6"/>
        <v/>
      </c>
      <c r="H101" s="12">
        <f t="shared" si="7"/>
        <v>0</v>
      </c>
      <c r="I101" s="5"/>
      <c r="J101" s="5"/>
    </row>
    <row r="102" spans="2:10" x14ac:dyDescent="0.25">
      <c r="B102" s="5"/>
      <c r="C102" s="5"/>
      <c r="D102" s="11">
        <v>20050</v>
      </c>
      <c r="E102" s="5" t="str">
        <f>_xll.SyteLineGL.GLExtractor.SLDESC(D102,,$G$9,)</f>
        <v>Progressive Billings-Unearned Revenue</v>
      </c>
      <c r="F102" s="5">
        <f>_xll.SyteLineGL.GLExtractor.SLGLBAL(D102,$G$10,$G$11,,"A",$G$9,,)</f>
        <v>73062</v>
      </c>
      <c r="G102" s="12">
        <f t="shared" si="6"/>
        <v>73062</v>
      </c>
      <c r="H102" s="12" t="str">
        <f t="shared" si="7"/>
        <v/>
      </c>
      <c r="I102" s="5"/>
      <c r="J102" s="5"/>
    </row>
    <row r="103" spans="2:10" x14ac:dyDescent="0.25">
      <c r="B103" s="5"/>
      <c r="C103" s="5"/>
      <c r="D103" s="11">
        <v>20060</v>
      </c>
      <c r="E103" s="5" t="str">
        <f>_xll.SyteLineGL.GLExtractor.SLDESC(D103,,$G$9,)</f>
        <v>Project Billing - Unearned Revenue</v>
      </c>
      <c r="F103" s="5">
        <f>_xll.SyteLineGL.GLExtractor.SLGLBAL(D103,$G$10,$G$11,,"A",$G$9,,)</f>
        <v>-168993</v>
      </c>
      <c r="G103" s="12" t="str">
        <f t="shared" si="6"/>
        <v/>
      </c>
      <c r="H103" s="12">
        <f t="shared" si="7"/>
        <v>168993</v>
      </c>
      <c r="I103" s="5"/>
      <c r="J103" s="5"/>
    </row>
    <row r="104" spans="2:10" x14ac:dyDescent="0.25">
      <c r="B104" s="5"/>
      <c r="C104" s="5"/>
      <c r="D104" s="11">
        <v>20065</v>
      </c>
      <c r="E104" s="5" t="str">
        <f>_xll.SyteLineGL.GLExtractor.SLDESC(D104,,$G$9,)</f>
        <v>Deferred Revenue</v>
      </c>
      <c r="F104" s="5">
        <f>_xll.SyteLineGL.GLExtractor.SLGLBAL(D104,$G$10,$G$11,,"A",$G$9,,)</f>
        <v>-491592.21</v>
      </c>
      <c r="G104" s="12" t="str">
        <f t="shared" si="6"/>
        <v/>
      </c>
      <c r="H104" s="12">
        <f t="shared" si="7"/>
        <v>491592.21</v>
      </c>
      <c r="I104" s="5"/>
      <c r="J104" s="5"/>
    </row>
    <row r="105" spans="2:10" x14ac:dyDescent="0.25">
      <c r="B105" s="5"/>
      <c r="C105" s="5"/>
      <c r="D105" s="11">
        <v>20070</v>
      </c>
      <c r="E105" s="5" t="str">
        <f>_xll.SyteLineGL.GLExtractor.SLDESC(D105,,$G$9,)</f>
        <v>Unrealized Loss</v>
      </c>
      <c r="F105" s="5">
        <f>_xll.SyteLineGL.GLExtractor.SLGLBAL(D105,$G$10,$G$11,,"A",$G$9,,)</f>
        <v>0</v>
      </c>
      <c r="G105" s="12" t="str">
        <f t="shared" si="6"/>
        <v/>
      </c>
      <c r="H105" s="12">
        <f t="shared" si="7"/>
        <v>0</v>
      </c>
      <c r="I105" s="5"/>
      <c r="J105" s="5"/>
    </row>
    <row r="106" spans="2:10" x14ac:dyDescent="0.25">
      <c r="B106" s="5"/>
      <c r="C106" s="5"/>
      <c r="D106" s="11">
        <v>20080</v>
      </c>
      <c r="E106" s="5" t="str">
        <f>_xll.SyteLineGL.GLExtractor.SLDESC(D106,,$G$9,)</f>
        <v>A/P Unrealized Offset</v>
      </c>
      <c r="F106" s="5">
        <f>_xll.SyteLineGL.GLExtractor.SLGLBAL(D106,$G$10,$G$11,,"A",$G$9,,)</f>
        <v>0</v>
      </c>
      <c r="G106" s="12" t="str">
        <f t="shared" si="6"/>
        <v/>
      </c>
      <c r="H106" s="12">
        <f t="shared" si="7"/>
        <v>0</v>
      </c>
      <c r="I106" s="5"/>
      <c r="J106" s="5"/>
    </row>
    <row r="107" spans="2:10" x14ac:dyDescent="0.25">
      <c r="B107" s="5"/>
      <c r="C107" s="5"/>
      <c r="D107" s="11">
        <v>20090</v>
      </c>
      <c r="E107" s="5" t="str">
        <f>_xll.SyteLineGL.GLExtractor.SLDESC(D107,,$G$9,)</f>
        <v>V/P Unrealized Offset</v>
      </c>
      <c r="F107" s="5">
        <f>_xll.SyteLineGL.GLExtractor.SLGLBAL(D107,$G$10,$G$11,,"A",$G$9,,)</f>
        <v>0</v>
      </c>
      <c r="G107" s="12" t="str">
        <f t="shared" si="6"/>
        <v/>
      </c>
      <c r="H107" s="12">
        <f t="shared" si="7"/>
        <v>0</v>
      </c>
      <c r="I107" s="5"/>
      <c r="J107" s="5"/>
    </row>
    <row r="108" spans="2:10" x14ac:dyDescent="0.25">
      <c r="B108" s="5"/>
      <c r="C108" s="5"/>
      <c r="D108" s="11">
        <v>20100</v>
      </c>
      <c r="E108" s="5" t="str">
        <f>_xll.SyteLineGL.GLExtractor.SLDESC(D108,,$G$9,)</f>
        <v>Notes Payable-Short Term</v>
      </c>
      <c r="F108" s="5">
        <f>_xll.SyteLineGL.GLExtractor.SLGLBAL(D108,$G$10,$G$11,,"A",$G$9,,)</f>
        <v>-22000</v>
      </c>
      <c r="G108" s="12" t="str">
        <f t="shared" si="6"/>
        <v/>
      </c>
      <c r="H108" s="12">
        <f t="shared" si="7"/>
        <v>22000</v>
      </c>
      <c r="I108" s="5"/>
      <c r="J108" s="5"/>
    </row>
    <row r="109" spans="2:10" x14ac:dyDescent="0.25">
      <c r="B109" s="5"/>
      <c r="C109" s="5"/>
      <c r="D109" s="11">
        <v>20125</v>
      </c>
      <c r="E109" s="5" t="str">
        <f>_xll.SyteLineGL.GLExtractor.SLDESC(D109,,$G$9,)</f>
        <v>Drafts Payable</v>
      </c>
      <c r="F109" s="5">
        <f>_xll.SyteLineGL.GLExtractor.SLGLBAL(D109,$G$10,$G$11,,"A",$G$9,,)</f>
        <v>0</v>
      </c>
      <c r="G109" s="12" t="str">
        <f t="shared" si="6"/>
        <v/>
      </c>
      <c r="H109" s="12">
        <f t="shared" si="7"/>
        <v>0</v>
      </c>
      <c r="I109" s="5"/>
      <c r="J109" s="5"/>
    </row>
    <row r="110" spans="2:10" x14ac:dyDescent="0.25">
      <c r="B110" s="5"/>
      <c r="C110" s="5"/>
      <c r="D110" s="11">
        <v>20150</v>
      </c>
      <c r="E110" s="5" t="str">
        <f>_xll.SyteLineGL.GLExtractor.SLDESC(D110,,$G$9,)</f>
        <v>Vouchers Payable</v>
      </c>
      <c r="F110" s="5">
        <f>_xll.SyteLineGL.GLExtractor.SLGLBAL(D110,$G$10,$G$11,,"A",$G$9,,)</f>
        <v>-79978.990000000005</v>
      </c>
      <c r="G110" s="12" t="str">
        <f t="shared" si="6"/>
        <v/>
      </c>
      <c r="H110" s="12">
        <f t="shared" si="7"/>
        <v>79978.990000000005</v>
      </c>
      <c r="I110" s="5"/>
      <c r="J110" s="5"/>
    </row>
    <row r="111" spans="2:10" x14ac:dyDescent="0.25">
      <c r="B111" s="5"/>
      <c r="C111" s="5"/>
      <c r="D111" s="11">
        <v>20151</v>
      </c>
      <c r="E111" s="5" t="str">
        <f>_xll.SyteLineGL.GLExtractor.SLDESC(D111,,$G$9,)</f>
        <v>Duty Payable</v>
      </c>
      <c r="F111" s="5">
        <f>_xll.SyteLineGL.GLExtractor.SLGLBAL(D111,$G$10,$G$11,,"A",$G$9,,)</f>
        <v>-500</v>
      </c>
      <c r="G111" s="12" t="str">
        <f t="shared" si="6"/>
        <v/>
      </c>
      <c r="H111" s="12">
        <f t="shared" si="7"/>
        <v>500</v>
      </c>
      <c r="I111" s="5"/>
      <c r="J111" s="5"/>
    </row>
    <row r="112" spans="2:10" x14ac:dyDescent="0.25">
      <c r="B112" s="5"/>
      <c r="C112" s="5"/>
      <c r="D112" s="11">
        <v>20152</v>
      </c>
      <c r="E112" s="5" t="str">
        <f>_xll.SyteLineGL.GLExtractor.SLDESC(D112,,$G$9,)</f>
        <v>Freight Payable</v>
      </c>
      <c r="F112" s="5">
        <f>_xll.SyteLineGL.GLExtractor.SLGLBAL(D112,$G$10,$G$11,,"A",$G$9,,)</f>
        <v>-150</v>
      </c>
      <c r="G112" s="12" t="str">
        <f t="shared" si="6"/>
        <v/>
      </c>
      <c r="H112" s="12">
        <f t="shared" si="7"/>
        <v>150</v>
      </c>
      <c r="I112" s="5"/>
      <c r="J112" s="5"/>
    </row>
    <row r="113" spans="2:10" x14ac:dyDescent="0.25">
      <c r="B113" s="5"/>
      <c r="C113" s="5"/>
      <c r="D113" s="11">
        <v>20153</v>
      </c>
      <c r="E113" s="5" t="str">
        <f>_xll.SyteLineGL.GLExtractor.SLDESC(D113,,$G$9,)</f>
        <v>Brokerage Payable</v>
      </c>
      <c r="F113" s="5">
        <f>_xll.SyteLineGL.GLExtractor.SLGLBAL(D113,$G$10,$G$11,,"A",$G$9,,)</f>
        <v>-100</v>
      </c>
      <c r="G113" s="12" t="str">
        <f t="shared" si="6"/>
        <v/>
      </c>
      <c r="H113" s="12">
        <f t="shared" si="7"/>
        <v>100</v>
      </c>
      <c r="I113" s="5"/>
      <c r="J113" s="5"/>
    </row>
    <row r="114" spans="2:10" x14ac:dyDescent="0.25">
      <c r="B114" s="5"/>
      <c r="C114" s="5"/>
      <c r="D114" s="11">
        <v>20154</v>
      </c>
      <c r="E114" s="5" t="str">
        <f>_xll.SyteLineGL.GLExtractor.SLDESC(D114,,$G$9,)</f>
        <v>Insurance Payable</v>
      </c>
      <c r="F114" s="5">
        <f>_xll.SyteLineGL.GLExtractor.SLGLBAL(D114,$G$10,$G$11,,"A",$G$9,,)</f>
        <v>0</v>
      </c>
      <c r="G114" s="12" t="str">
        <f t="shared" si="6"/>
        <v/>
      </c>
      <c r="H114" s="12">
        <f t="shared" si="7"/>
        <v>0</v>
      </c>
      <c r="I114" s="5"/>
      <c r="J114" s="5"/>
    </row>
    <row r="115" spans="2:10" x14ac:dyDescent="0.25">
      <c r="B115" s="5"/>
      <c r="C115" s="5"/>
      <c r="D115" s="11">
        <v>20155</v>
      </c>
      <c r="E115" s="5" t="str">
        <f>_xll.SyteLineGL.GLExtractor.SLDESC(D115,,$G$9,)</f>
        <v>Local Freight Payable</v>
      </c>
      <c r="F115" s="5">
        <f>_xll.SyteLineGL.GLExtractor.SLGLBAL(D115,$G$10,$G$11,,"A",$G$9,,)</f>
        <v>0</v>
      </c>
      <c r="G115" s="12" t="str">
        <f t="shared" si="6"/>
        <v/>
      </c>
      <c r="H115" s="12">
        <f t="shared" si="7"/>
        <v>0</v>
      </c>
      <c r="I115" s="5"/>
      <c r="J115" s="5"/>
    </row>
    <row r="116" spans="2:10" x14ac:dyDescent="0.25">
      <c r="B116" s="5"/>
      <c r="C116" s="5"/>
      <c r="D116" s="11">
        <v>20200</v>
      </c>
      <c r="E116" s="5" t="str">
        <f>_xll.SyteLineGL.GLExtractor.SLDESC(D116,,$G$9,)</f>
        <v>Sales Tax Payable</v>
      </c>
      <c r="F116" s="5">
        <f>_xll.SyteLineGL.GLExtractor.SLGLBAL(D116,$G$10,$G$11,,"A",$G$9,,)</f>
        <v>-30398.68</v>
      </c>
      <c r="G116" s="12" t="str">
        <f t="shared" si="6"/>
        <v/>
      </c>
      <c r="H116" s="12">
        <f t="shared" si="7"/>
        <v>30398.68</v>
      </c>
      <c r="I116" s="5"/>
      <c r="J116" s="5"/>
    </row>
    <row r="117" spans="2:10" x14ac:dyDescent="0.25">
      <c r="B117" s="5"/>
      <c r="C117" s="5"/>
      <c r="D117" s="11">
        <v>20201</v>
      </c>
      <c r="E117" s="5" t="str">
        <f>_xll.SyteLineGL.GLExtractor.SLDESC(D117,,$G$9,)</f>
        <v>Inter-Entity Accounts Payable</v>
      </c>
      <c r="F117" s="5">
        <f>_xll.SyteLineGL.GLExtractor.SLGLBAL(D117,$G$10,$G$11,,"A",$G$9,,)</f>
        <v>0</v>
      </c>
      <c r="G117" s="12" t="str">
        <f t="shared" si="6"/>
        <v/>
      </c>
      <c r="H117" s="12">
        <f t="shared" si="7"/>
        <v>0</v>
      </c>
      <c r="I117" s="5"/>
      <c r="J117" s="5"/>
    </row>
    <row r="118" spans="2:10" x14ac:dyDescent="0.25">
      <c r="B118" s="5"/>
      <c r="C118" s="5"/>
      <c r="D118" s="11">
        <v>20210</v>
      </c>
      <c r="E118" s="5" t="str">
        <f>_xll.SyteLineGL.GLExtractor.SLDESC(D118,,$G$9,)</f>
        <v>Sales Tax In Process Payable</v>
      </c>
      <c r="F118" s="5">
        <f>_xll.SyteLineGL.GLExtractor.SLGLBAL(D118,$G$10,$G$11,,"A",$G$9,,)</f>
        <v>0</v>
      </c>
      <c r="G118" s="12" t="str">
        <f t="shared" si="6"/>
        <v/>
      </c>
      <c r="H118" s="12">
        <f t="shared" si="7"/>
        <v>0</v>
      </c>
      <c r="I118" s="5"/>
      <c r="J118" s="5"/>
    </row>
    <row r="119" spans="2:10" x14ac:dyDescent="0.25">
      <c r="B119" s="5"/>
      <c r="C119" s="5"/>
      <c r="D119" s="11">
        <v>21201</v>
      </c>
      <c r="E119" s="5" t="str">
        <f>_xll.SyteLineGL.GLExtractor.SLDESC(D119,,$G$9,)</f>
        <v>Direct Deposit Liability</v>
      </c>
      <c r="F119" s="5">
        <f>_xll.SyteLineGL.GLExtractor.SLGLBAL(D119,$G$10,$G$11,,"A",$G$9,,)</f>
        <v>0</v>
      </c>
      <c r="G119" s="12" t="str">
        <f t="shared" si="6"/>
        <v/>
      </c>
      <c r="H119" s="12">
        <f t="shared" si="7"/>
        <v>0</v>
      </c>
      <c r="I119" s="5"/>
      <c r="J119" s="5"/>
    </row>
    <row r="120" spans="2:10" x14ac:dyDescent="0.25">
      <c r="B120" s="5"/>
      <c r="C120" s="5"/>
      <c r="D120" s="11">
        <v>22100</v>
      </c>
      <c r="E120" s="5" t="str">
        <f>_xll.SyteLineGL.GLExtractor.SLDESC(D120,,$G$9,)</f>
        <v>Federal W/H Tax Payable</v>
      </c>
      <c r="F120" s="5">
        <f>_xll.SyteLineGL.GLExtractor.SLGLBAL(D120,$G$10,$G$11,,"A",$G$9,,)</f>
        <v>0</v>
      </c>
      <c r="G120" s="12" t="str">
        <f t="shared" si="6"/>
        <v/>
      </c>
      <c r="H120" s="12">
        <f t="shared" si="7"/>
        <v>0</v>
      </c>
      <c r="I120" s="5"/>
      <c r="J120" s="5"/>
    </row>
    <row r="121" spans="2:10" x14ac:dyDescent="0.25">
      <c r="B121" s="5"/>
      <c r="C121" s="5"/>
      <c r="D121" s="11">
        <v>22200</v>
      </c>
      <c r="E121" s="5" t="str">
        <f>_xll.SyteLineGL.GLExtractor.SLDESC(D121,,$G$9,)</f>
        <v>State W/H Tax Payable</v>
      </c>
      <c r="F121" s="5">
        <f>_xll.SyteLineGL.GLExtractor.SLGLBAL(D121,$G$10,$G$11,,"A",$G$9,,)</f>
        <v>0</v>
      </c>
      <c r="G121" s="12" t="str">
        <f t="shared" si="6"/>
        <v/>
      </c>
      <c r="H121" s="12">
        <f t="shared" si="7"/>
        <v>0</v>
      </c>
      <c r="I121" s="5"/>
      <c r="J121" s="5"/>
    </row>
    <row r="122" spans="2:10" x14ac:dyDescent="0.25">
      <c r="B122" s="5"/>
      <c r="C122" s="5"/>
      <c r="D122" s="11">
        <v>22250</v>
      </c>
      <c r="E122" s="5" t="str">
        <f>_xll.SyteLineGL.GLExtractor.SLDESC(D122,,$G$9,)</f>
        <v>City W/H Tax Payable</v>
      </c>
      <c r="F122" s="5">
        <f>_xll.SyteLineGL.GLExtractor.SLGLBAL(D122,$G$10,$G$11,,"A",$G$9,,)</f>
        <v>0</v>
      </c>
      <c r="G122" s="12" t="str">
        <f t="shared" si="6"/>
        <v/>
      </c>
      <c r="H122" s="12">
        <f t="shared" si="7"/>
        <v>0</v>
      </c>
      <c r="I122" s="5"/>
      <c r="J122" s="5"/>
    </row>
    <row r="123" spans="2:10" x14ac:dyDescent="0.25">
      <c r="B123" s="5"/>
      <c r="C123" s="5"/>
      <c r="D123" s="11">
        <v>22300</v>
      </c>
      <c r="E123" s="5" t="str">
        <f>_xll.SyteLineGL.GLExtractor.SLDESC(D123,,$G$9,)</f>
        <v>FICA Tax Payable-Employer</v>
      </c>
      <c r="F123" s="5">
        <f>_xll.SyteLineGL.GLExtractor.SLGLBAL(D123,$G$10,$G$11,,"A",$G$9,,)</f>
        <v>0</v>
      </c>
      <c r="G123" s="12" t="str">
        <f t="shared" si="6"/>
        <v/>
      </c>
      <c r="H123" s="12">
        <f t="shared" si="7"/>
        <v>0</v>
      </c>
      <c r="I123" s="5"/>
      <c r="J123" s="5"/>
    </row>
    <row r="124" spans="2:10" x14ac:dyDescent="0.25">
      <c r="B124" s="5"/>
      <c r="C124" s="5"/>
      <c r="D124" s="11">
        <v>22310</v>
      </c>
      <c r="E124" s="5" t="str">
        <f>_xll.SyteLineGL.GLExtractor.SLDESC(D124,,$G$9,)</f>
        <v>Medicare Tax Payable-Employer</v>
      </c>
      <c r="F124" s="5">
        <f>_xll.SyteLineGL.GLExtractor.SLGLBAL(D124,$G$10,$G$11,,"A",$G$9,,)</f>
        <v>0</v>
      </c>
      <c r="G124" s="12" t="str">
        <f t="shared" si="6"/>
        <v/>
      </c>
      <c r="H124" s="12">
        <f t="shared" si="7"/>
        <v>0</v>
      </c>
      <c r="I124" s="5"/>
      <c r="J124" s="5"/>
    </row>
    <row r="125" spans="2:10" x14ac:dyDescent="0.25">
      <c r="B125" s="5"/>
      <c r="C125" s="5"/>
      <c r="D125" s="11">
        <v>22400</v>
      </c>
      <c r="E125" s="5" t="str">
        <f>_xll.SyteLineGL.GLExtractor.SLDESC(D125,,$G$9,)</f>
        <v>FICA Tax Payable-Employee</v>
      </c>
      <c r="F125" s="5">
        <f>_xll.SyteLineGL.GLExtractor.SLGLBAL(D125,$G$10,$G$11,,"A",$G$9,,)</f>
        <v>0</v>
      </c>
      <c r="G125" s="12" t="str">
        <f t="shared" si="6"/>
        <v/>
      </c>
      <c r="H125" s="12">
        <f t="shared" si="7"/>
        <v>0</v>
      </c>
      <c r="I125" s="5"/>
      <c r="J125" s="5"/>
    </row>
    <row r="126" spans="2:10" x14ac:dyDescent="0.25">
      <c r="B126" s="5"/>
      <c r="C126" s="5"/>
      <c r="D126" s="11">
        <v>22410</v>
      </c>
      <c r="E126" s="5" t="str">
        <f>_xll.SyteLineGL.GLExtractor.SLDESC(D126,,$G$9,)</f>
        <v>Medicare Tax Payable-Employee</v>
      </c>
      <c r="F126" s="5">
        <f>_xll.SyteLineGL.GLExtractor.SLGLBAL(D126,$G$10,$G$11,,"A",$G$9,,)</f>
        <v>0</v>
      </c>
      <c r="G126" s="12" t="str">
        <f t="shared" si="6"/>
        <v/>
      </c>
      <c r="H126" s="12">
        <f t="shared" si="7"/>
        <v>0</v>
      </c>
      <c r="I126" s="5"/>
      <c r="J126" s="5"/>
    </row>
    <row r="127" spans="2:10" x14ac:dyDescent="0.25">
      <c r="B127" s="5"/>
      <c r="C127" s="5"/>
      <c r="D127" s="11">
        <v>22500</v>
      </c>
      <c r="E127" s="5" t="str">
        <f>_xll.SyteLineGL.GLExtractor.SLDESC(D127,,$G$9,)</f>
        <v>FUI Tax Payable</v>
      </c>
      <c r="F127" s="5">
        <f>_xll.SyteLineGL.GLExtractor.SLGLBAL(D127,$G$10,$G$11,,"A",$G$9,,)</f>
        <v>0</v>
      </c>
      <c r="G127" s="12" t="str">
        <f t="shared" si="6"/>
        <v/>
      </c>
      <c r="H127" s="12">
        <f t="shared" si="7"/>
        <v>0</v>
      </c>
      <c r="I127" s="5"/>
      <c r="J127" s="5"/>
    </row>
    <row r="128" spans="2:10" x14ac:dyDescent="0.25">
      <c r="B128" s="5"/>
      <c r="C128" s="5"/>
      <c r="D128" s="11">
        <v>22600</v>
      </c>
      <c r="E128" s="5" t="str">
        <f>_xll.SyteLineGL.GLExtractor.SLDESC(D128,,$G$9,)</f>
        <v>SDI Tax Payable</v>
      </c>
      <c r="F128" s="5">
        <f>_xll.SyteLineGL.GLExtractor.SLGLBAL(D128,$G$10,$G$11,,"A",$G$9,,)</f>
        <v>0</v>
      </c>
      <c r="G128" s="12" t="str">
        <f t="shared" si="6"/>
        <v/>
      </c>
      <c r="H128" s="12">
        <f t="shared" si="7"/>
        <v>0</v>
      </c>
      <c r="I128" s="5"/>
      <c r="J128" s="5"/>
    </row>
    <row r="129" spans="2:10" x14ac:dyDescent="0.25">
      <c r="B129" s="5"/>
      <c r="C129" s="5"/>
      <c r="D129" s="11">
        <v>22700</v>
      </c>
      <c r="E129" s="5" t="str">
        <f>_xll.SyteLineGL.GLExtractor.SLDESC(D129,,$G$9,)</f>
        <v>SUI Tax Payable</v>
      </c>
      <c r="F129" s="5">
        <f>_xll.SyteLineGL.GLExtractor.SLGLBAL(D129,$G$10,$G$11,,"A",$G$9,,)</f>
        <v>0</v>
      </c>
      <c r="G129" s="12" t="str">
        <f t="shared" si="6"/>
        <v/>
      </c>
      <c r="H129" s="12">
        <f t="shared" si="7"/>
        <v>0</v>
      </c>
      <c r="I129" s="5"/>
      <c r="J129" s="5"/>
    </row>
    <row r="130" spans="2:10" x14ac:dyDescent="0.25">
      <c r="B130" s="5"/>
      <c r="C130" s="5"/>
      <c r="D130" s="11">
        <v>22800</v>
      </c>
      <c r="E130" s="5" t="str">
        <f>_xll.SyteLineGL.GLExtractor.SLDESC(D130,,$G$9,)</f>
        <v>EIC Payable</v>
      </c>
      <c r="F130" s="5">
        <f>_xll.SyteLineGL.GLExtractor.SLGLBAL(D130,$G$10,$G$11,,"A",$G$9,,)</f>
        <v>0</v>
      </c>
      <c r="G130" s="12" t="str">
        <f t="shared" si="6"/>
        <v/>
      </c>
      <c r="H130" s="12">
        <f t="shared" si="7"/>
        <v>0</v>
      </c>
      <c r="I130" s="5"/>
      <c r="J130" s="5"/>
    </row>
    <row r="131" spans="2:10" x14ac:dyDescent="0.25">
      <c r="B131" s="5"/>
      <c r="C131" s="5"/>
      <c r="D131" s="11">
        <v>22900</v>
      </c>
      <c r="E131" s="5" t="str">
        <f>_xll.SyteLineGL.GLExtractor.SLDESC(D131,,$G$9,)</f>
        <v>Union Dues Payable</v>
      </c>
      <c r="F131" s="5">
        <f>_xll.SyteLineGL.GLExtractor.SLGLBAL(D131,$G$10,$G$11,,"A",$G$9,,)</f>
        <v>0</v>
      </c>
      <c r="G131" s="12" t="str">
        <f t="shared" si="6"/>
        <v/>
      </c>
      <c r="H131" s="12">
        <f t="shared" si="7"/>
        <v>0</v>
      </c>
      <c r="I131" s="5"/>
      <c r="J131" s="5"/>
    </row>
    <row r="132" spans="2:10" x14ac:dyDescent="0.25">
      <c r="B132" s="5"/>
      <c r="C132" s="5"/>
      <c r="D132" s="11">
        <v>23000</v>
      </c>
      <c r="E132" s="5" t="str">
        <f>_xll.SyteLineGL.GLExtractor.SLDESC(D132,,$G$9,)</f>
        <v>Garnish Deductions Payable</v>
      </c>
      <c r="F132" s="5">
        <f>_xll.SyteLineGL.GLExtractor.SLGLBAL(D132,$G$10,$G$11,,"A",$G$9,,)</f>
        <v>-840</v>
      </c>
      <c r="G132" s="12" t="str">
        <f t="shared" si="6"/>
        <v/>
      </c>
      <c r="H132" s="12">
        <f t="shared" si="7"/>
        <v>840</v>
      </c>
      <c r="I132" s="5"/>
      <c r="J132" s="5"/>
    </row>
    <row r="133" spans="2:10" x14ac:dyDescent="0.25">
      <c r="B133" s="5"/>
      <c r="C133" s="5"/>
      <c r="D133" s="11">
        <v>23100</v>
      </c>
      <c r="E133" s="5" t="str">
        <f>_xll.SyteLineGL.GLExtractor.SLDESC(D133,,$G$9,)</f>
        <v>Charitable Contribution Payable</v>
      </c>
      <c r="F133" s="5">
        <f>_xll.SyteLineGL.GLExtractor.SLGLBAL(D133,$G$10,$G$11,,"A",$G$9,,)</f>
        <v>0</v>
      </c>
      <c r="G133" s="12" t="str">
        <f t="shared" si="6"/>
        <v/>
      </c>
      <c r="H133" s="12">
        <f t="shared" si="7"/>
        <v>0</v>
      </c>
      <c r="I133" s="5"/>
      <c r="J133" s="5"/>
    </row>
    <row r="134" spans="2:10" x14ac:dyDescent="0.25">
      <c r="B134" s="5"/>
      <c r="C134" s="5"/>
      <c r="D134" s="11">
        <v>23101</v>
      </c>
      <c r="E134" s="5" t="str">
        <f>_xll.SyteLineGL.GLExtractor.SLDESC(D134,,$G$9,)</f>
        <v>Inter-Site Accounts Receivable Liability</v>
      </c>
      <c r="F134" s="5">
        <f>_xll.SyteLineGL.GLExtractor.SLGLBAL(D134,$G$10,$G$11,,"A",$G$9,,)</f>
        <v>0</v>
      </c>
      <c r="G134" s="12" t="str">
        <f t="shared" si="6"/>
        <v/>
      </c>
      <c r="H134" s="12">
        <f t="shared" si="7"/>
        <v>0</v>
      </c>
      <c r="I134" s="5"/>
      <c r="J134" s="5"/>
    </row>
    <row r="135" spans="2:10" x14ac:dyDescent="0.25">
      <c r="B135" s="5"/>
      <c r="C135" s="5"/>
      <c r="D135" s="11">
        <v>23200</v>
      </c>
      <c r="E135" s="5" t="str">
        <f>_xll.SyteLineGL.GLExtractor.SLDESC(D135,,$G$9,)</f>
        <v>Pension Payable</v>
      </c>
      <c r="F135" s="5">
        <f>_xll.SyteLineGL.GLExtractor.SLGLBAL(D135,$G$10,$G$11,,"A",$G$9,,)</f>
        <v>0</v>
      </c>
      <c r="G135" s="12" t="str">
        <f t="shared" si="6"/>
        <v/>
      </c>
      <c r="H135" s="12">
        <f t="shared" si="7"/>
        <v>0</v>
      </c>
      <c r="I135" s="5"/>
      <c r="J135" s="5"/>
    </row>
    <row r="136" spans="2:10" x14ac:dyDescent="0.25">
      <c r="B136" s="5"/>
      <c r="C136" s="5"/>
      <c r="D136" s="11">
        <v>23201</v>
      </c>
      <c r="E136" s="5" t="str">
        <f>_xll.SyteLineGL.GLExtractor.SLDESC(D136,,$G$9,)</f>
        <v>Inter-Site Accounts Payable Liability</v>
      </c>
      <c r="F136" s="5">
        <f>_xll.SyteLineGL.GLExtractor.SLGLBAL(D136,$G$10,$G$11,,"A",$G$9,,)</f>
        <v>0</v>
      </c>
      <c r="G136" s="12" t="str">
        <f t="shared" si="6"/>
        <v/>
      </c>
      <c r="H136" s="12">
        <f t="shared" si="7"/>
        <v>0</v>
      </c>
      <c r="I136" s="5"/>
      <c r="J136" s="5"/>
    </row>
    <row r="137" spans="2:10" x14ac:dyDescent="0.25">
      <c r="B137" s="5"/>
      <c r="C137" s="5"/>
      <c r="D137" s="11">
        <v>23300</v>
      </c>
      <c r="E137" s="5" t="str">
        <f>_xll.SyteLineGL.GLExtractor.SLDESC(D137,,$G$9,)</f>
        <v>Supplemental Benefits Payable</v>
      </c>
      <c r="F137" s="5">
        <f>_xll.SyteLineGL.GLExtractor.SLGLBAL(D137,$G$10,$G$11,,"A",$G$9,,)</f>
        <v>0</v>
      </c>
      <c r="G137" s="12" t="str">
        <f t="shared" si="6"/>
        <v/>
      </c>
      <c r="H137" s="12">
        <f t="shared" si="7"/>
        <v>0</v>
      </c>
      <c r="I137" s="5"/>
      <c r="J137" s="5"/>
    </row>
    <row r="138" spans="2:10" x14ac:dyDescent="0.25">
      <c r="B138" s="5"/>
      <c r="C138" s="5"/>
      <c r="D138" s="11">
        <v>23400</v>
      </c>
      <c r="E138" s="5" t="str">
        <f>_xll.SyteLineGL.GLExtractor.SLDESC(D138,,$G$9,)</f>
        <v>Workmans Compensation Payable</v>
      </c>
      <c r="F138" s="5">
        <f>_xll.SyteLineGL.GLExtractor.SLGLBAL(D138,$G$10,$G$11,,"A",$G$9,,)</f>
        <v>0</v>
      </c>
      <c r="G138" s="12" t="str">
        <f t="shared" si="6"/>
        <v/>
      </c>
      <c r="H138" s="12">
        <f t="shared" si="7"/>
        <v>0</v>
      </c>
      <c r="I138" s="5"/>
      <c r="J138" s="5"/>
    </row>
    <row r="139" spans="2:10" x14ac:dyDescent="0.25">
      <c r="B139" s="5"/>
      <c r="C139" s="5"/>
      <c r="D139" s="11">
        <v>23500</v>
      </c>
      <c r="E139" s="5" t="str">
        <f>_xll.SyteLineGL.GLExtractor.SLDESC(D139,,$G$9,)</f>
        <v>Co-Paid Insurance</v>
      </c>
      <c r="F139" s="5">
        <f>_xll.SyteLineGL.GLExtractor.SLGLBAL(D139,$G$10,$G$11,,"A",$G$9,,)</f>
        <v>0</v>
      </c>
      <c r="G139" s="12" t="str">
        <f t="shared" si="6"/>
        <v/>
      </c>
      <c r="H139" s="12">
        <f t="shared" si="7"/>
        <v>0</v>
      </c>
      <c r="I139" s="5"/>
      <c r="J139" s="5"/>
    </row>
    <row r="140" spans="2:10" x14ac:dyDescent="0.25">
      <c r="B140" s="5"/>
      <c r="C140" s="5"/>
      <c r="D140" s="11">
        <v>23600</v>
      </c>
      <c r="E140" s="5" t="str">
        <f>_xll.SyteLineGL.GLExtractor.SLDESC(D140,,$G$9,)</f>
        <v>Retirement Contribution Payable</v>
      </c>
      <c r="F140" s="5">
        <f>_xll.SyteLineGL.GLExtractor.SLGLBAL(D140,$G$10,$G$11,,"A",$G$9,,)</f>
        <v>-4.08</v>
      </c>
      <c r="G140" s="12" t="str">
        <f t="shared" si="6"/>
        <v/>
      </c>
      <c r="H140" s="12">
        <f t="shared" si="7"/>
        <v>4.08</v>
      </c>
      <c r="I140" s="5"/>
      <c r="J140" s="5"/>
    </row>
    <row r="141" spans="2:10" x14ac:dyDescent="0.25">
      <c r="B141" s="5"/>
      <c r="C141" s="5"/>
      <c r="D141" s="11">
        <v>23700</v>
      </c>
      <c r="E141" s="5" t="str">
        <f>_xll.SyteLineGL.GLExtractor.SLDESC(D141,,$G$9,)</f>
        <v>Health Insurance Liability</v>
      </c>
      <c r="F141" s="5">
        <f>_xll.SyteLineGL.GLExtractor.SLGLBAL(D141,$G$10,$G$11,,"A",$G$9,,)</f>
        <v>0</v>
      </c>
      <c r="G141" s="12" t="str">
        <f t="shared" si="6"/>
        <v/>
      </c>
      <c r="H141" s="12">
        <f t="shared" si="7"/>
        <v>0</v>
      </c>
      <c r="I141" s="5"/>
      <c r="J141" s="5"/>
    </row>
    <row r="142" spans="2:10" x14ac:dyDescent="0.25">
      <c r="B142" s="5"/>
      <c r="C142" s="5"/>
      <c r="D142" s="11">
        <v>24000</v>
      </c>
      <c r="E142" s="5" t="str">
        <f>_xll.SyteLineGL.GLExtractor.SLDESC(D142,,$G$9,)</f>
        <v>Chargeback Deposits</v>
      </c>
      <c r="F142" s="5">
        <f>_xll.SyteLineGL.GLExtractor.SLGLBAL(D142,$G$10,$G$11,,"A",$G$9,,)</f>
        <v>0</v>
      </c>
      <c r="G142" s="12" t="str">
        <f t="shared" si="6"/>
        <v/>
      </c>
      <c r="H142" s="12">
        <f t="shared" si="7"/>
        <v>0</v>
      </c>
      <c r="I142" s="5"/>
      <c r="J142" s="5"/>
    </row>
    <row r="143" spans="2:10" x14ac:dyDescent="0.25">
      <c r="B143" s="5"/>
      <c r="C143" s="5"/>
      <c r="D143" s="11">
        <v>26000</v>
      </c>
      <c r="E143" s="5" t="str">
        <f>_xll.SyteLineGL.GLExtractor.SLDESC(D143,,$G$9,)</f>
        <v>AR Deposit</v>
      </c>
      <c r="F143" s="5">
        <f>_xll.SyteLineGL.GLExtractor.SLGLBAL(D143,$G$10,$G$11,,"A",$G$9,,)</f>
        <v>90.35</v>
      </c>
      <c r="G143" s="12">
        <f t="shared" si="6"/>
        <v>90.35</v>
      </c>
      <c r="H143" s="12" t="str">
        <f t="shared" si="7"/>
        <v/>
      </c>
      <c r="I143" s="5"/>
      <c r="J143" s="5"/>
    </row>
    <row r="144" spans="2:10" x14ac:dyDescent="0.25">
      <c r="B144" s="5"/>
      <c r="C144" s="5"/>
      <c r="D144" s="11">
        <v>81100</v>
      </c>
      <c r="E144" s="5" t="str">
        <f>_xll.SyteLineGL.GLExtractor.SLDESC(D144,,$G$9,)</f>
        <v>ACCOUNTS PAYABLE</v>
      </c>
      <c r="F144" s="5">
        <f>_xll.SyteLineGL.GLExtractor.SLGLBAL(D144,$G$10,$G$11,,"A",$G$9,,)</f>
        <v>0</v>
      </c>
      <c r="G144" s="12" t="str">
        <f t="shared" si="6"/>
        <v/>
      </c>
      <c r="H144" s="12">
        <f t="shared" si="7"/>
        <v>0</v>
      </c>
      <c r="I144" s="5"/>
      <c r="J144" s="5"/>
    </row>
    <row r="145" spans="2:10" x14ac:dyDescent="0.25">
      <c r="B145" s="5"/>
      <c r="C145" s="5"/>
      <c r="D145" s="5"/>
      <c r="E145" s="5"/>
      <c r="F145" s="5"/>
      <c r="G145" s="5"/>
      <c r="H145" s="5"/>
      <c r="I145" s="5"/>
      <c r="J145" s="5"/>
    </row>
    <row r="146" spans="2:10" x14ac:dyDescent="0.25">
      <c r="B146" s="5"/>
      <c r="C146" s="5"/>
      <c r="D146" s="10" t="s">
        <v>995</v>
      </c>
      <c r="E146" s="5"/>
      <c r="F146" s="5"/>
      <c r="G146" s="5"/>
      <c r="H146" s="5"/>
      <c r="I146" s="5"/>
      <c r="J146" s="5"/>
    </row>
    <row r="147" spans="2:10" x14ac:dyDescent="0.25">
      <c r="B147" s="5"/>
      <c r="C147" s="5"/>
      <c r="D147" s="5"/>
      <c r="E147" s="5"/>
      <c r="F147" s="5"/>
      <c r="G147" s="5"/>
      <c r="H147" s="5"/>
      <c r="I147" s="5"/>
      <c r="J147" s="5"/>
    </row>
    <row r="148" spans="2:10" x14ac:dyDescent="0.25">
      <c r="B148" s="5"/>
      <c r="C148" s="5"/>
      <c r="D148" s="11">
        <v>25000</v>
      </c>
      <c r="E148" s="5" t="str">
        <f>_xll.SyteLineGL.GLExtractor.SLDESC(D148,,$G$9,)</f>
        <v>Notes Payable-Long Term</v>
      </c>
      <c r="F148" s="5">
        <f>_xll.SyteLineGL.GLExtractor.SLGLBAL(D148,$G$10,$G$11,,"A",$G$9,,)</f>
        <v>-87500</v>
      </c>
      <c r="G148" s="12" t="str">
        <f>IF(F148&gt;0, F148, "")</f>
        <v/>
      </c>
      <c r="H148" s="12">
        <f>IF(F148&gt;0, "",ABS(F148))</f>
        <v>87500</v>
      </c>
      <c r="I148" s="5"/>
      <c r="J148" s="5"/>
    </row>
    <row r="149" spans="2:10" x14ac:dyDescent="0.25">
      <c r="B149" s="5"/>
      <c r="C149" s="5"/>
      <c r="D149" s="5"/>
      <c r="E149" s="5"/>
      <c r="F149" s="5"/>
      <c r="G149" s="5"/>
      <c r="H149" s="5"/>
      <c r="I149" s="5"/>
      <c r="J149" s="5"/>
    </row>
    <row r="150" spans="2:10" x14ac:dyDescent="0.25">
      <c r="B150" s="5"/>
      <c r="C150" s="5"/>
      <c r="D150" s="10" t="s">
        <v>996</v>
      </c>
      <c r="E150" s="5"/>
      <c r="F150" s="5"/>
      <c r="G150" s="5"/>
      <c r="H150" s="5"/>
      <c r="I150" s="5"/>
      <c r="J150" s="5"/>
    </row>
    <row r="151" spans="2:10" x14ac:dyDescent="0.25">
      <c r="B151" s="5"/>
      <c r="C151" s="5"/>
      <c r="D151" s="5"/>
      <c r="E151" s="5"/>
      <c r="F151" s="5"/>
      <c r="G151" s="5"/>
      <c r="H151" s="5"/>
      <c r="I151" s="5"/>
      <c r="J151" s="5"/>
    </row>
    <row r="152" spans="2:10" x14ac:dyDescent="0.25">
      <c r="B152" s="5"/>
      <c r="C152" s="5"/>
      <c r="D152" s="11">
        <v>30000</v>
      </c>
      <c r="E152" s="5" t="str">
        <f>_xll.SyteLineGL.GLExtractor.SLDESC(D152,,$G$9,)</f>
        <v>Common Stock</v>
      </c>
      <c r="F152" s="5">
        <f>_xll.SyteLineGL.GLExtractor.SLGLBAL(D152,$G$10,$G$11,,"A",$G$9,,)</f>
        <v>-5045736.88</v>
      </c>
      <c r="G152" s="12" t="str">
        <f>IF(F152&gt;0, F152, "")</f>
        <v/>
      </c>
      <c r="H152" s="12">
        <f>IF(F152&gt;0, "",ABS(F152))</f>
        <v>5045736.88</v>
      </c>
      <c r="I152" s="5"/>
      <c r="J152" s="5"/>
    </row>
    <row r="153" spans="2:10" x14ac:dyDescent="0.25">
      <c r="B153" s="5"/>
      <c r="C153" s="5"/>
      <c r="D153" s="11">
        <v>31000</v>
      </c>
      <c r="E153" s="5" t="str">
        <f>_xll.SyteLineGL.GLExtractor.SLDESC(D153,,$G$9,)</f>
        <v>Additional Paid In Capital</v>
      </c>
      <c r="F153" s="5">
        <f>_xll.SyteLineGL.GLExtractor.SLGLBAL(D153,$G$10,$G$11,,"A",$G$9,,)</f>
        <v>-8791234.9800000004</v>
      </c>
      <c r="G153" s="12" t="str">
        <f>IF(F153&gt;0, F153, "")</f>
        <v/>
      </c>
      <c r="H153" s="12">
        <f>IF(F153&gt;0, "",ABS(F153))</f>
        <v>8791234.9800000004</v>
      </c>
      <c r="I153" s="5"/>
      <c r="J153" s="5"/>
    </row>
    <row r="154" spans="2:10" x14ac:dyDescent="0.25">
      <c r="B154" s="5"/>
      <c r="C154" s="5"/>
      <c r="D154" s="11">
        <v>32000</v>
      </c>
      <c r="E154" s="5" t="str">
        <f>_xll.SyteLineGL.GLExtractor.SLDESC(D154,,$G$9,)</f>
        <v>Retained Earnings</v>
      </c>
      <c r="F154" s="5">
        <f>_xll.SyteLineGL.GLExtractor.SLGLBAL(D154,$G$10,$G$11,,"A",$G$9,,)</f>
        <v>-2177571.71</v>
      </c>
      <c r="G154" s="12" t="str">
        <f>IF(F154&gt;0, F154, "")</f>
        <v/>
      </c>
      <c r="H154" s="12">
        <f>IF(F154&gt;0, "",ABS(F154))</f>
        <v>2177571.71</v>
      </c>
      <c r="I154" s="5"/>
      <c r="J154" s="5"/>
    </row>
    <row r="155" spans="2:10" x14ac:dyDescent="0.25">
      <c r="B155" s="5"/>
      <c r="C155" s="5"/>
      <c r="D155" s="11">
        <v>82000</v>
      </c>
      <c r="E155" s="5" t="str">
        <f>_xll.SyteLineGL.GLExtractor.SLDESC(D155,,$G$9,)</f>
        <v>OWNERS EQUITY</v>
      </c>
      <c r="F155" s="5">
        <f>_xll.SyteLineGL.GLExtractor.SLGLBAL(D155,$G$10,$G$11,,"A",$G$9,,)+ (_xll.SyteLineGL.GLExtractor.SLPL($G$10, $G$11, $G$9, "Y", , ) - _xll.SyteLineGL.GLExtractor.SLPL($G$10, $G$11, $G$9,"N",, ) )</f>
        <v>0</v>
      </c>
      <c r="G155" s="12" t="str">
        <f>IF(F155&gt;0, F155, "")</f>
        <v/>
      </c>
      <c r="H155" s="12">
        <f>IF(F155&gt;0, "",ABS(F155))</f>
        <v>0</v>
      </c>
      <c r="I155" s="5"/>
      <c r="J155" s="5"/>
    </row>
    <row r="156" spans="2:10" x14ac:dyDescent="0.25">
      <c r="B156" s="5"/>
      <c r="C156" s="5"/>
      <c r="D156" s="5"/>
      <c r="E156" s="5"/>
      <c r="F156" s="5"/>
      <c r="G156" s="5"/>
      <c r="H156" s="5"/>
      <c r="I156" s="5"/>
      <c r="J156" s="5"/>
    </row>
    <row r="157" spans="2:10" x14ac:dyDescent="0.25">
      <c r="B157" s="5"/>
      <c r="C157" s="5"/>
      <c r="D157" s="10" t="s">
        <v>993</v>
      </c>
      <c r="E157" s="5"/>
      <c r="F157" s="5"/>
      <c r="G157" s="5"/>
      <c r="H157" s="5"/>
      <c r="I157" s="5"/>
      <c r="J157" s="5"/>
    </row>
    <row r="158" spans="2:10" x14ac:dyDescent="0.25">
      <c r="B158" s="5"/>
      <c r="C158" s="5"/>
      <c r="D158" s="5"/>
      <c r="E158" s="5"/>
      <c r="F158" s="5"/>
      <c r="G158" s="5"/>
      <c r="H158" s="5"/>
      <c r="I158" s="5"/>
      <c r="J158" s="5"/>
    </row>
    <row r="159" spans="2:10" x14ac:dyDescent="0.25">
      <c r="B159" s="5"/>
      <c r="C159" s="5"/>
      <c r="D159" s="11">
        <v>40000</v>
      </c>
      <c r="E159" s="5" t="str">
        <f>_xll.SyteLineGL.GLExtractor.SLDESC(D159,,$G$9,)</f>
        <v>Sales</v>
      </c>
      <c r="F159" s="5">
        <f>_xll.SyteLineGL.GLExtractor.SLGLBAL(D159,$G$10,$G$11,,"A",$G$9,,)</f>
        <v>70481.64</v>
      </c>
      <c r="G159" s="12">
        <f t="shared" ref="G159:G187" si="8">IF(F159&gt;0, F159, "")</f>
        <v>70481.64</v>
      </c>
      <c r="H159" s="12" t="str">
        <f t="shared" ref="H159:H187" si="9">IF(F159&gt;0, "",ABS(F159))</f>
        <v/>
      </c>
      <c r="I159" s="5"/>
      <c r="J159" s="5"/>
    </row>
    <row r="160" spans="2:10" x14ac:dyDescent="0.25">
      <c r="B160" s="5"/>
      <c r="C160" s="5"/>
      <c r="D160" s="11">
        <v>40005</v>
      </c>
      <c r="E160" s="5" t="str">
        <f>_xll.SyteLineGL.GLExtractor.SLDESC(D160,,$G$9,)</f>
        <v>Inter-Entity Profit</v>
      </c>
      <c r="F160" s="5">
        <f>_xll.SyteLineGL.GLExtractor.SLGLBAL(D160,$G$10,$G$11,,"A",$G$9,,)</f>
        <v>0</v>
      </c>
      <c r="G160" s="12" t="str">
        <f t="shared" si="8"/>
        <v/>
      </c>
      <c r="H160" s="12">
        <f t="shared" si="9"/>
        <v>0</v>
      </c>
      <c r="I160" s="5"/>
      <c r="J160" s="5"/>
    </row>
    <row r="161" spans="2:10" x14ac:dyDescent="0.25">
      <c r="B161" s="5"/>
      <c r="C161" s="5"/>
      <c r="D161" s="11">
        <v>40010</v>
      </c>
      <c r="E161" s="5" t="str">
        <f>_xll.SyteLineGL.GLExtractor.SLDESC(D161,,$G$9,)</f>
        <v>Sales-Services</v>
      </c>
      <c r="F161" s="5">
        <f>_xll.SyteLineGL.GLExtractor.SLGLBAL(D161,$G$10,$G$11,,"A",$G$9,,)</f>
        <v>0</v>
      </c>
      <c r="G161" s="12" t="str">
        <f t="shared" si="8"/>
        <v/>
      </c>
      <c r="H161" s="12">
        <f t="shared" si="9"/>
        <v>0</v>
      </c>
      <c r="I161" s="5"/>
      <c r="J161" s="5"/>
    </row>
    <row r="162" spans="2:10" x14ac:dyDescent="0.25">
      <c r="B162" s="5"/>
      <c r="C162" s="5"/>
      <c r="D162" s="11">
        <v>40015</v>
      </c>
      <c r="E162" s="5" t="str">
        <f>_xll.SyteLineGL.GLExtractor.SLDESC(D162,,$G$9,)</f>
        <v>Sales-Service Contracts</v>
      </c>
      <c r="F162" s="5">
        <f>_xll.SyteLineGL.GLExtractor.SLGLBAL(D162,$G$10,$G$11,,"A",$G$9,,)</f>
        <v>0</v>
      </c>
      <c r="G162" s="12" t="str">
        <f t="shared" si="8"/>
        <v/>
      </c>
      <c r="H162" s="12">
        <f t="shared" si="9"/>
        <v>0</v>
      </c>
      <c r="I162" s="5"/>
      <c r="J162" s="5"/>
    </row>
    <row r="163" spans="2:10" x14ac:dyDescent="0.25">
      <c r="B163" s="5"/>
      <c r="C163" s="5"/>
      <c r="D163" s="11">
        <v>40030</v>
      </c>
      <c r="E163" s="5" t="str">
        <f>_xll.SyteLineGL.GLExtractor.SLDESC(D163,,$G$9,)</f>
        <v>Sales-Outside Services</v>
      </c>
      <c r="F163" s="5">
        <f>_xll.SyteLineGL.GLExtractor.SLGLBAL(D163,$G$10,$G$11,,"A",$G$9,,)</f>
        <v>0</v>
      </c>
      <c r="G163" s="12" t="str">
        <f t="shared" si="8"/>
        <v/>
      </c>
      <c r="H163" s="12">
        <f t="shared" si="9"/>
        <v>0</v>
      </c>
      <c r="I163" s="5"/>
      <c r="J163" s="5"/>
    </row>
    <row r="164" spans="2:10" x14ac:dyDescent="0.25">
      <c r="B164" s="5"/>
      <c r="C164" s="5"/>
      <c r="D164" s="11">
        <v>40100</v>
      </c>
      <c r="E164" s="5" t="str">
        <f>_xll.SyteLineGL.GLExtractor.SLDESC(D164,,$G$9,)</f>
        <v>Sales Returns &amp; Allowances</v>
      </c>
      <c r="F164" s="5">
        <f>_xll.SyteLineGL.GLExtractor.SLGLBAL(D164,$G$10,$G$11,,"A",$G$9,,)</f>
        <v>0</v>
      </c>
      <c r="G164" s="12" t="str">
        <f t="shared" si="8"/>
        <v/>
      </c>
      <c r="H164" s="12">
        <f t="shared" si="9"/>
        <v>0</v>
      </c>
      <c r="I164" s="5"/>
      <c r="J164" s="5"/>
    </row>
    <row r="165" spans="2:10" x14ac:dyDescent="0.25">
      <c r="B165" s="5"/>
      <c r="C165" s="5"/>
      <c r="D165" s="11">
        <v>40200</v>
      </c>
      <c r="E165" s="5" t="str">
        <f>_xll.SyteLineGL.GLExtractor.SLDESC(D165,,$G$9,)</f>
        <v>Currency Gains</v>
      </c>
      <c r="F165" s="5">
        <f>_xll.SyteLineGL.GLExtractor.SLGLBAL(D165,$G$10,$G$11,,"A",$G$9,,)</f>
        <v>0</v>
      </c>
      <c r="G165" s="12" t="str">
        <f t="shared" si="8"/>
        <v/>
      </c>
      <c r="H165" s="12">
        <f t="shared" si="9"/>
        <v>0</v>
      </c>
      <c r="I165" s="5"/>
      <c r="J165" s="5"/>
    </row>
    <row r="166" spans="2:10" x14ac:dyDescent="0.25">
      <c r="B166" s="5"/>
      <c r="C166" s="5"/>
      <c r="D166" s="11">
        <v>40250</v>
      </c>
      <c r="E166" s="5" t="str">
        <f>_xll.SyteLineGL.GLExtractor.SLDESC(D166,,$G$9,)</f>
        <v>Surcharges Revenue</v>
      </c>
      <c r="F166" s="5">
        <f>_xll.SyteLineGL.GLExtractor.SLGLBAL(D166,$G$10,$G$11,,"A",$G$9,,)</f>
        <v>0</v>
      </c>
      <c r="G166" s="12" t="str">
        <f t="shared" si="8"/>
        <v/>
      </c>
      <c r="H166" s="12">
        <f t="shared" si="9"/>
        <v>0</v>
      </c>
      <c r="I166" s="5"/>
      <c r="J166" s="5"/>
    </row>
    <row r="167" spans="2:10" x14ac:dyDescent="0.25">
      <c r="B167" s="5"/>
      <c r="C167" s="5"/>
      <c r="D167" s="11">
        <v>40300</v>
      </c>
      <c r="E167" s="5" t="str">
        <f>_xll.SyteLineGL.GLExtractor.SLDESC(D167,,$G$9,)</f>
        <v>Non-Inventory Revenue</v>
      </c>
      <c r="F167" s="5">
        <f>_xll.SyteLineGL.GLExtractor.SLGLBAL(D167,$G$10,$G$11,,"A",$G$9,,)</f>
        <v>0</v>
      </c>
      <c r="G167" s="12" t="str">
        <f t="shared" si="8"/>
        <v/>
      </c>
      <c r="H167" s="12">
        <f t="shared" si="9"/>
        <v>0</v>
      </c>
      <c r="I167" s="5"/>
      <c r="J167" s="5"/>
    </row>
    <row r="168" spans="2:10" x14ac:dyDescent="0.25">
      <c r="B168" s="5"/>
      <c r="C168" s="5"/>
      <c r="D168" s="11">
        <v>40400</v>
      </c>
      <c r="E168" s="5" t="str">
        <f>_xll.SyteLineGL.GLExtractor.SLDESC(D168,,$G$9,)</f>
        <v>Freight Revenue</v>
      </c>
      <c r="F168" s="5">
        <f>_xll.SyteLineGL.GLExtractor.SLGLBAL(D168,$G$10,$G$11,,"A",$G$9,,)</f>
        <v>0</v>
      </c>
      <c r="G168" s="12" t="str">
        <f t="shared" si="8"/>
        <v/>
      </c>
      <c r="H168" s="12">
        <f t="shared" si="9"/>
        <v>0</v>
      </c>
      <c r="I168" s="5"/>
      <c r="J168" s="5"/>
    </row>
    <row r="169" spans="2:10" x14ac:dyDescent="0.25">
      <c r="B169" s="5"/>
      <c r="C169" s="5"/>
      <c r="D169" s="11">
        <v>40401</v>
      </c>
      <c r="E169" s="5" t="str">
        <f>_xll.SyteLineGL.GLExtractor.SLDESC(D169,,$G$9,)</f>
        <v>Inter-Entity Sales</v>
      </c>
      <c r="F169" s="5">
        <f>_xll.SyteLineGL.GLExtractor.SLGLBAL(D169,$G$10,$G$11,,"A",$G$9,,)</f>
        <v>0</v>
      </c>
      <c r="G169" s="12" t="str">
        <f t="shared" si="8"/>
        <v/>
      </c>
      <c r="H169" s="12">
        <f t="shared" si="9"/>
        <v>0</v>
      </c>
      <c r="I169" s="5"/>
      <c r="J169" s="5"/>
    </row>
    <row r="170" spans="2:10" x14ac:dyDescent="0.25">
      <c r="B170" s="5"/>
      <c r="C170" s="5"/>
      <c r="D170" s="11">
        <v>40450</v>
      </c>
      <c r="E170" s="5" t="str">
        <f>_xll.SyteLineGL.GLExtractor.SLDESC(D170,,$G$9,)</f>
        <v>Sales Discount</v>
      </c>
      <c r="F170" s="5">
        <f>_xll.SyteLineGL.GLExtractor.SLGLBAL(D170,$G$10,$G$11,,"A",$G$9,,)</f>
        <v>1362.01</v>
      </c>
      <c r="G170" s="12">
        <f t="shared" si="8"/>
        <v>1362.01</v>
      </c>
      <c r="H170" s="12" t="str">
        <f t="shared" si="9"/>
        <v/>
      </c>
      <c r="I170" s="5"/>
      <c r="J170" s="5"/>
    </row>
    <row r="171" spans="2:10" x14ac:dyDescent="0.25">
      <c r="B171" s="5"/>
      <c r="C171" s="5"/>
      <c r="D171" s="11">
        <v>40460</v>
      </c>
      <c r="E171" s="5" t="str">
        <f>_xll.SyteLineGL.GLExtractor.SLDESC(D171,,$G$9,)</f>
        <v>Restocking Fee Revenue</v>
      </c>
      <c r="F171" s="5">
        <f>_xll.SyteLineGL.GLExtractor.SLGLBAL(D171,$G$10,$G$11,,"A",$G$9,,)</f>
        <v>0</v>
      </c>
      <c r="G171" s="12" t="str">
        <f t="shared" si="8"/>
        <v/>
      </c>
      <c r="H171" s="12">
        <f t="shared" si="9"/>
        <v>0</v>
      </c>
      <c r="I171" s="5"/>
      <c r="J171" s="5"/>
    </row>
    <row r="172" spans="2:10" x14ac:dyDescent="0.25">
      <c r="B172" s="5"/>
      <c r="C172" s="5"/>
      <c r="D172" s="11">
        <v>40470</v>
      </c>
      <c r="E172" s="5" t="str">
        <f>_xll.SyteLineGL.GLExtractor.SLDESC(D172,,$G$9,)</f>
        <v>Customer Chargebacks</v>
      </c>
      <c r="F172" s="5">
        <f>_xll.SyteLineGL.GLExtractor.SLGLBAL(D172,$G$10,$G$11,,"A",$G$9,,)</f>
        <v>0</v>
      </c>
      <c r="G172" s="12" t="str">
        <f t="shared" si="8"/>
        <v/>
      </c>
      <c r="H172" s="12">
        <f t="shared" si="9"/>
        <v>0</v>
      </c>
      <c r="I172" s="5"/>
      <c r="J172" s="5"/>
    </row>
    <row r="173" spans="2:10" x14ac:dyDescent="0.25">
      <c r="B173" s="5"/>
      <c r="C173" s="5"/>
      <c r="D173" s="11">
        <v>40500</v>
      </c>
      <c r="E173" s="5" t="str">
        <f>_xll.SyteLineGL.GLExtractor.SLDESC(D173,,$G$9,)</f>
        <v>Finance Charge Revenue</v>
      </c>
      <c r="F173" s="5">
        <f>_xll.SyteLineGL.GLExtractor.SLGLBAL(D173,$G$10,$G$11,,"A",$G$9,,)</f>
        <v>0</v>
      </c>
      <c r="G173" s="12" t="str">
        <f t="shared" si="8"/>
        <v/>
      </c>
      <c r="H173" s="12">
        <f t="shared" si="9"/>
        <v>0</v>
      </c>
      <c r="I173" s="5"/>
      <c r="J173" s="5"/>
    </row>
    <row r="174" spans="2:10" x14ac:dyDescent="0.25">
      <c r="B174" s="5"/>
      <c r="C174" s="5"/>
      <c r="D174" s="11">
        <v>40600</v>
      </c>
      <c r="E174" s="5" t="str">
        <f>_xll.SyteLineGL.GLExtractor.SLDESC(D174,,$G$9,)</f>
        <v>Miscellaneous Revenue</v>
      </c>
      <c r="F174" s="5">
        <f>_xll.SyteLineGL.GLExtractor.SLGLBAL(D174,$G$10,$G$11,,"A",$G$9,,)</f>
        <v>-3000</v>
      </c>
      <c r="G174" s="12" t="str">
        <f t="shared" si="8"/>
        <v/>
      </c>
      <c r="H174" s="12">
        <f t="shared" si="9"/>
        <v>3000</v>
      </c>
      <c r="I174" s="5"/>
      <c r="J174" s="5"/>
    </row>
    <row r="175" spans="2:10" x14ac:dyDescent="0.25">
      <c r="B175" s="5"/>
      <c r="C175" s="5"/>
      <c r="D175" s="11">
        <v>40700</v>
      </c>
      <c r="E175" s="5" t="str">
        <f>_xll.SyteLineGL.GLExtractor.SLDESC(D175,,$G$9,)</f>
        <v>Other Revenue-Asset Disposal</v>
      </c>
      <c r="F175" s="5">
        <f>_xll.SyteLineGL.GLExtractor.SLGLBAL(D175,$G$10,$G$11,,"A",$G$9,,)</f>
        <v>0</v>
      </c>
      <c r="G175" s="12" t="str">
        <f t="shared" si="8"/>
        <v/>
      </c>
      <c r="H175" s="12">
        <f t="shared" si="9"/>
        <v>0</v>
      </c>
      <c r="I175" s="5"/>
      <c r="J175" s="5"/>
    </row>
    <row r="176" spans="2:10" x14ac:dyDescent="0.25">
      <c r="B176" s="5"/>
      <c r="C176" s="5"/>
      <c r="D176" s="11">
        <v>40750</v>
      </c>
      <c r="E176" s="5" t="str">
        <f>_xll.SyteLineGL.GLExtractor.SLDESC(D176,,$G$9,)</f>
        <v>In-Process Sales</v>
      </c>
      <c r="F176" s="5">
        <f>_xll.SyteLineGL.GLExtractor.SLGLBAL(D176,$G$10,$G$11,,"A",$G$9,,)</f>
        <v>0</v>
      </c>
      <c r="G176" s="12" t="str">
        <f t="shared" si="8"/>
        <v/>
      </c>
      <c r="H176" s="12">
        <f t="shared" si="9"/>
        <v>0</v>
      </c>
      <c r="I176" s="5"/>
      <c r="J176" s="5"/>
    </row>
    <row r="177" spans="2:10" x14ac:dyDescent="0.25">
      <c r="B177" s="5"/>
      <c r="C177" s="5"/>
      <c r="D177" s="11">
        <v>40752</v>
      </c>
      <c r="E177" s="5" t="str">
        <f>_xll.SyteLineGL.GLExtractor.SLDESC(D177,,$G$9,)</f>
        <v>In-Process Surcharges Revenue</v>
      </c>
      <c r="F177" s="5">
        <f>_xll.SyteLineGL.GLExtractor.SLGLBAL(D177,$G$10,$G$11,,"A",$G$9,,)</f>
        <v>0</v>
      </c>
      <c r="G177" s="12" t="str">
        <f t="shared" si="8"/>
        <v/>
      </c>
      <c r="H177" s="12">
        <f t="shared" si="9"/>
        <v>0</v>
      </c>
      <c r="I177" s="5"/>
      <c r="J177" s="5"/>
    </row>
    <row r="178" spans="2:10" x14ac:dyDescent="0.25">
      <c r="B178" s="5"/>
      <c r="C178" s="5"/>
      <c r="D178" s="11">
        <v>40754</v>
      </c>
      <c r="E178" s="5" t="str">
        <f>_xll.SyteLineGL.GLExtractor.SLDESC(D178,,$G$9,)</f>
        <v>In-Process Non-Inventory Revenue</v>
      </c>
      <c r="F178" s="5">
        <f>_xll.SyteLineGL.GLExtractor.SLGLBAL(D178,$G$10,$G$11,,"A",$G$9,,)</f>
        <v>0</v>
      </c>
      <c r="G178" s="12" t="str">
        <f t="shared" si="8"/>
        <v/>
      </c>
      <c r="H178" s="12">
        <f t="shared" si="9"/>
        <v>0</v>
      </c>
      <c r="I178" s="5"/>
      <c r="J178" s="5"/>
    </row>
    <row r="179" spans="2:10" x14ac:dyDescent="0.25">
      <c r="B179" s="5"/>
      <c r="C179" s="5"/>
      <c r="D179" s="11">
        <v>40756</v>
      </c>
      <c r="E179" s="5" t="str">
        <f>_xll.SyteLineGL.GLExtractor.SLDESC(D179,,$G$9,)</f>
        <v>In-Process Sales Discount</v>
      </c>
      <c r="F179" s="5">
        <f>_xll.SyteLineGL.GLExtractor.SLGLBAL(D179,$G$10,$G$11,,"A",$G$9,,)</f>
        <v>0</v>
      </c>
      <c r="G179" s="12" t="str">
        <f t="shared" si="8"/>
        <v/>
      </c>
      <c r="H179" s="12">
        <f t="shared" si="9"/>
        <v>0</v>
      </c>
      <c r="I179" s="5"/>
      <c r="J179" s="5"/>
    </row>
    <row r="180" spans="2:10" x14ac:dyDescent="0.25">
      <c r="B180" s="5"/>
      <c r="C180" s="5"/>
      <c r="D180" s="11">
        <v>40800</v>
      </c>
      <c r="E180" s="5" t="str">
        <f>_xll.SyteLineGL.GLExtractor.SLDESC(D180,,$G$9,)</f>
        <v>Early Pay Discount - Bicycle</v>
      </c>
      <c r="F180" s="5">
        <f>_xll.SyteLineGL.GLExtractor.SLGLBAL(D180,$G$10,$G$11,,"A",$G$9,,)</f>
        <v>0</v>
      </c>
      <c r="G180" s="12" t="str">
        <f t="shared" si="8"/>
        <v/>
      </c>
      <c r="H180" s="12">
        <f t="shared" si="9"/>
        <v>0</v>
      </c>
      <c r="I180" s="5"/>
      <c r="J180" s="5"/>
    </row>
    <row r="181" spans="2:10" x14ac:dyDescent="0.25">
      <c r="B181" s="5"/>
      <c r="C181" s="5"/>
      <c r="D181" s="11">
        <v>41950</v>
      </c>
      <c r="E181" s="5" t="str">
        <f>_xll.SyteLineGL.GLExtractor.SLDESC(D181,,$G$9,)</f>
        <v>Draft Interest</v>
      </c>
      <c r="F181" s="5">
        <f>_xll.SyteLineGL.GLExtractor.SLGLBAL(D181,$G$10,$G$11,,"A",$G$9,,)</f>
        <v>0</v>
      </c>
      <c r="G181" s="12" t="str">
        <f t="shared" si="8"/>
        <v/>
      </c>
      <c r="H181" s="12">
        <f t="shared" si="9"/>
        <v>0</v>
      </c>
      <c r="I181" s="5"/>
      <c r="J181" s="5"/>
    </row>
    <row r="182" spans="2:10" x14ac:dyDescent="0.25">
      <c r="B182" s="5"/>
      <c r="C182" s="5"/>
      <c r="D182" s="11">
        <v>42600</v>
      </c>
      <c r="E182" s="5" t="str">
        <f>_xll.SyteLineGL.GLExtractor.SLDESC(D182,,$G$9,)</f>
        <v>Amortization Revenue</v>
      </c>
      <c r="F182" s="5">
        <f>_xll.SyteLineGL.GLExtractor.SLGLBAL(D182,$G$10,$G$11,,"A",$G$9,,)</f>
        <v>0</v>
      </c>
      <c r="G182" s="12" t="str">
        <f t="shared" si="8"/>
        <v/>
      </c>
      <c r="H182" s="12">
        <f t="shared" si="9"/>
        <v>0</v>
      </c>
      <c r="I182" s="5"/>
      <c r="J182" s="5"/>
    </row>
    <row r="183" spans="2:10" x14ac:dyDescent="0.25">
      <c r="B183" s="5"/>
      <c r="C183" s="5"/>
      <c r="D183" s="11">
        <v>84000</v>
      </c>
      <c r="E183" s="5" t="str">
        <f>_xll.SyteLineGL.GLExtractor.SLDESC(D183,,$G$9,)</f>
        <v>REVENUE</v>
      </c>
      <c r="F183" s="5">
        <f>_xll.SyteLineGL.GLExtractor.SLGLBAL(D183,$G$10,$G$11,,"A",$G$9,,)</f>
        <v>-3850</v>
      </c>
      <c r="G183" s="12" t="str">
        <f t="shared" si="8"/>
        <v/>
      </c>
      <c r="H183" s="12">
        <f t="shared" si="9"/>
        <v>3850</v>
      </c>
      <c r="I183" s="5"/>
      <c r="J183" s="5"/>
    </row>
    <row r="184" spans="2:10" x14ac:dyDescent="0.25">
      <c r="B184" s="5"/>
      <c r="C184" s="5"/>
      <c r="D184" s="11" t="s">
        <v>985</v>
      </c>
      <c r="E184" s="5" t="str">
        <f>_xll.SyteLineGL.GLExtractor.SLDESC(D184,,$G$9,)</f>
        <v>SALES THREE WHEELERS</v>
      </c>
      <c r="F184" s="5">
        <f>_xll.SyteLineGL.GLExtractor.SLGLBAL(D184,$G$10,$G$11,,"A",$G$9,,)</f>
        <v>0</v>
      </c>
      <c r="G184" s="12" t="str">
        <f t="shared" si="8"/>
        <v/>
      </c>
      <c r="H184" s="12">
        <f t="shared" si="9"/>
        <v>0</v>
      </c>
      <c r="I184" s="5"/>
      <c r="J184" s="5"/>
    </row>
    <row r="185" spans="2:10" x14ac:dyDescent="0.25">
      <c r="B185" s="5"/>
      <c r="C185" s="5"/>
      <c r="D185" s="11" t="s">
        <v>997</v>
      </c>
      <c r="E185" s="5" t="str">
        <f>_xll.SyteLineGL.GLExtractor.SLDESC(D185,,$G$9,)</f>
        <v>SALES THREE WHEELERS</v>
      </c>
      <c r="F185" s="5">
        <f>_xll.SyteLineGL.GLExtractor.SLGLBAL(D185,$G$10,$G$11,,"A",$G$9,,)</f>
        <v>0</v>
      </c>
      <c r="G185" s="12" t="str">
        <f t="shared" si="8"/>
        <v/>
      </c>
      <c r="H185" s="12">
        <f t="shared" si="9"/>
        <v>0</v>
      </c>
      <c r="I185" s="5"/>
      <c r="J185" s="5"/>
    </row>
    <row r="186" spans="2:10" x14ac:dyDescent="0.25">
      <c r="B186" s="5"/>
      <c r="C186" s="5"/>
      <c r="D186" s="11" t="s">
        <v>998</v>
      </c>
      <c r="E186" s="5" t="str">
        <f>_xll.SyteLineGL.GLExtractor.SLDESC(D186,,$G$9,)</f>
        <v>sales internal</v>
      </c>
      <c r="F186" s="5">
        <f>_xll.SyteLineGL.GLExtractor.SLGLBAL(D186,$G$10,$G$11,,"A",$G$9,,)</f>
        <v>0</v>
      </c>
      <c r="G186" s="12" t="str">
        <f t="shared" si="8"/>
        <v/>
      </c>
      <c r="H186" s="12">
        <f t="shared" si="9"/>
        <v>0</v>
      </c>
      <c r="I186" s="5"/>
      <c r="J186" s="5"/>
    </row>
    <row r="187" spans="2:10" x14ac:dyDescent="0.25">
      <c r="B187" s="5"/>
      <c r="C187" s="5"/>
      <c r="D187" s="11" t="s">
        <v>999</v>
      </c>
      <c r="E187" s="5" t="str">
        <f>_xll.SyteLineGL.GLExtractor.SLDESC(D187,,$G$9,)</f>
        <v>Sales, Three wheelers</v>
      </c>
      <c r="F187" s="5">
        <f>_xll.SyteLineGL.GLExtractor.SLGLBAL(D187,$G$10,$G$11,,"A",$G$9,,)</f>
        <v>0</v>
      </c>
      <c r="G187" s="12" t="str">
        <f t="shared" si="8"/>
        <v/>
      </c>
      <c r="H187" s="12">
        <f t="shared" si="9"/>
        <v>0</v>
      </c>
      <c r="I187" s="5"/>
      <c r="J187" s="5"/>
    </row>
    <row r="188" spans="2:10" x14ac:dyDescent="0.25">
      <c r="B188" s="5"/>
      <c r="C188" s="5"/>
      <c r="D188" s="5"/>
      <c r="E188" s="5"/>
      <c r="F188" s="5"/>
      <c r="G188" s="5"/>
      <c r="H188" s="5"/>
      <c r="I188" s="5"/>
      <c r="J188" s="5"/>
    </row>
    <row r="189" spans="2:10" x14ac:dyDescent="0.25">
      <c r="B189" s="5"/>
      <c r="C189" s="5"/>
      <c r="D189" s="10" t="s">
        <v>1000</v>
      </c>
      <c r="E189" s="5"/>
      <c r="F189" s="5"/>
      <c r="G189" s="5"/>
      <c r="H189" s="5"/>
      <c r="I189" s="5"/>
      <c r="J189" s="5"/>
    </row>
    <row r="190" spans="2:10" x14ac:dyDescent="0.25">
      <c r="B190" s="5"/>
      <c r="C190" s="5"/>
      <c r="D190" s="5"/>
      <c r="E190" s="5"/>
      <c r="F190" s="5"/>
      <c r="G190" s="5"/>
      <c r="H190" s="5"/>
      <c r="I190" s="5"/>
      <c r="J190" s="5"/>
    </row>
    <row r="191" spans="2:10" x14ac:dyDescent="0.25">
      <c r="B191" s="5"/>
      <c r="C191" s="5"/>
      <c r="D191" s="11">
        <v>42210</v>
      </c>
      <c r="E191" s="5" t="str">
        <f>_xll.SyteLineGL.GLExtractor.SLDESC(D191,,$G$9,)</f>
        <v>Inter-Entity COGS Material</v>
      </c>
      <c r="F191" s="5">
        <f>_xll.SyteLineGL.GLExtractor.SLGLBAL(D191,$G$10,$G$11,,"A",$G$9,,)</f>
        <v>0</v>
      </c>
      <c r="G191" s="12" t="str">
        <f t="shared" ref="G191:G216" si="10">IF(F191&gt;0, F191, "")</f>
        <v/>
      </c>
      <c r="H191" s="12">
        <f t="shared" ref="H191:H216" si="11">IF(F191&gt;0, "",ABS(F191))</f>
        <v>0</v>
      </c>
      <c r="I191" s="5"/>
      <c r="J191" s="5"/>
    </row>
    <row r="192" spans="2:10" x14ac:dyDescent="0.25">
      <c r="B192" s="5"/>
      <c r="C192" s="5"/>
      <c r="D192" s="11">
        <v>42212</v>
      </c>
      <c r="E192" s="5" t="str">
        <f>_xll.SyteLineGL.GLExtractor.SLDESC(D192,,$G$9,)</f>
        <v>Inter-Entity COGS Labor</v>
      </c>
      <c r="F192" s="5">
        <f>_xll.SyteLineGL.GLExtractor.SLGLBAL(D192,$G$10,$G$11,,"A",$G$9,,)</f>
        <v>0</v>
      </c>
      <c r="G192" s="12" t="str">
        <f t="shared" si="10"/>
        <v/>
      </c>
      <c r="H192" s="12">
        <f t="shared" si="11"/>
        <v>0</v>
      </c>
      <c r="I192" s="5"/>
      <c r="J192" s="5"/>
    </row>
    <row r="193" spans="2:10" x14ac:dyDescent="0.25">
      <c r="B193" s="5"/>
      <c r="C193" s="5"/>
      <c r="D193" s="11">
        <v>42214</v>
      </c>
      <c r="E193" s="5" t="str">
        <f>_xll.SyteLineGL.GLExtractor.SLDESC(D193,,$G$9,)</f>
        <v>Inter-Entity COGS Fixed Overhead</v>
      </c>
      <c r="F193" s="5">
        <f>_xll.SyteLineGL.GLExtractor.SLGLBAL(D193,$G$10,$G$11,,"A",$G$9,,)</f>
        <v>0</v>
      </c>
      <c r="G193" s="12" t="str">
        <f t="shared" si="10"/>
        <v/>
      </c>
      <c r="H193" s="12">
        <f t="shared" si="11"/>
        <v>0</v>
      </c>
      <c r="I193" s="5"/>
      <c r="J193" s="5"/>
    </row>
    <row r="194" spans="2:10" x14ac:dyDescent="0.25">
      <c r="B194" s="5"/>
      <c r="C194" s="5"/>
      <c r="D194" s="11">
        <v>42216</v>
      </c>
      <c r="E194" s="5" t="str">
        <f>_xll.SyteLineGL.GLExtractor.SLDESC(D194,,$G$9,)</f>
        <v>Inter-Entity COGS Variable Overhead</v>
      </c>
      <c r="F194" s="5">
        <f>_xll.SyteLineGL.GLExtractor.SLGLBAL(D194,$G$10,$G$11,,"A",$G$9,,)</f>
        <v>0</v>
      </c>
      <c r="G194" s="12" t="str">
        <f t="shared" si="10"/>
        <v/>
      </c>
      <c r="H194" s="12">
        <f t="shared" si="11"/>
        <v>0</v>
      </c>
      <c r="I194" s="5"/>
      <c r="J194" s="5"/>
    </row>
    <row r="195" spans="2:10" x14ac:dyDescent="0.25">
      <c r="B195" s="5"/>
      <c r="C195" s="5"/>
      <c r="D195" s="11">
        <v>42218</v>
      </c>
      <c r="E195" s="5" t="str">
        <f>_xll.SyteLineGL.GLExtractor.SLDESC(D195,,$G$9,)</f>
        <v>Inter-Entity COGS Outside</v>
      </c>
      <c r="F195" s="5">
        <f>_xll.SyteLineGL.GLExtractor.SLGLBAL(D195,$G$10,$G$11,,"A",$G$9,,)</f>
        <v>0</v>
      </c>
      <c r="G195" s="12" t="str">
        <f t="shared" si="10"/>
        <v/>
      </c>
      <c r="H195" s="12">
        <f t="shared" si="11"/>
        <v>0</v>
      </c>
      <c r="I195" s="5"/>
      <c r="J195" s="5"/>
    </row>
    <row r="196" spans="2:10" x14ac:dyDescent="0.25">
      <c r="B196" s="5"/>
      <c r="C196" s="5"/>
      <c r="D196" s="11">
        <v>43210</v>
      </c>
      <c r="E196" s="5" t="str">
        <f>_xll.SyteLineGL.GLExtractor.SLDESC(D196,,$G$9,)</f>
        <v>COGS Material</v>
      </c>
      <c r="F196" s="5">
        <f>_xll.SyteLineGL.GLExtractor.SLGLBAL(D196,$G$10,$G$11,,"A",$G$9,,)</f>
        <v>90182.77</v>
      </c>
      <c r="G196" s="12">
        <f t="shared" si="10"/>
        <v>90182.77</v>
      </c>
      <c r="H196" s="12" t="str">
        <f t="shared" si="11"/>
        <v/>
      </c>
      <c r="I196" s="5"/>
      <c r="J196" s="5"/>
    </row>
    <row r="197" spans="2:10" x14ac:dyDescent="0.25">
      <c r="B197" s="5"/>
      <c r="C197" s="5"/>
      <c r="D197" s="11">
        <v>43212</v>
      </c>
      <c r="E197" s="5" t="str">
        <f>_xll.SyteLineGL.GLExtractor.SLDESC(D197,,$G$9,)</f>
        <v>COGS Labor</v>
      </c>
      <c r="F197" s="5">
        <f>_xll.SyteLineGL.GLExtractor.SLGLBAL(D197,$G$10,$G$11,,"A",$G$9,,)</f>
        <v>19316.46</v>
      </c>
      <c r="G197" s="12">
        <f t="shared" si="10"/>
        <v>19316.46</v>
      </c>
      <c r="H197" s="12" t="str">
        <f t="shared" si="11"/>
        <v/>
      </c>
      <c r="I197" s="5"/>
      <c r="J197" s="5"/>
    </row>
    <row r="198" spans="2:10" x14ac:dyDescent="0.25">
      <c r="B198" s="5"/>
      <c r="C198" s="5"/>
      <c r="D198" s="11">
        <v>43214</v>
      </c>
      <c r="E198" s="5" t="str">
        <f>_xll.SyteLineGL.GLExtractor.SLDESC(D198,,$G$9,)</f>
        <v>COGS Fixed Overhead</v>
      </c>
      <c r="F198" s="5">
        <f>_xll.SyteLineGL.GLExtractor.SLGLBAL(D198,$G$10,$G$11,,"A",$G$9,,)</f>
        <v>21203.62</v>
      </c>
      <c r="G198" s="12">
        <f t="shared" si="10"/>
        <v>21203.62</v>
      </c>
      <c r="H198" s="12" t="str">
        <f t="shared" si="11"/>
        <v/>
      </c>
      <c r="I198" s="5"/>
      <c r="J198" s="5"/>
    </row>
    <row r="199" spans="2:10" x14ac:dyDescent="0.25">
      <c r="B199" s="5"/>
      <c r="C199" s="5"/>
      <c r="D199" s="11">
        <v>43216</v>
      </c>
      <c r="E199" s="5" t="str">
        <f>_xll.SyteLineGL.GLExtractor.SLDESC(D199,,$G$9,)</f>
        <v>COGS Variable Overhead</v>
      </c>
      <c r="F199" s="5">
        <f>_xll.SyteLineGL.GLExtractor.SLGLBAL(D199,$G$10,$G$11,,"A",$G$9,,)</f>
        <v>21203.62</v>
      </c>
      <c r="G199" s="12">
        <f t="shared" si="10"/>
        <v>21203.62</v>
      </c>
      <c r="H199" s="12" t="str">
        <f t="shared" si="11"/>
        <v/>
      </c>
      <c r="I199" s="5"/>
      <c r="J199" s="5"/>
    </row>
    <row r="200" spans="2:10" x14ac:dyDescent="0.25">
      <c r="B200" s="5"/>
      <c r="C200" s="5"/>
      <c r="D200" s="11">
        <v>43218</v>
      </c>
      <c r="E200" s="5" t="str">
        <f>_xll.SyteLineGL.GLExtractor.SLDESC(D200,,$G$9,)</f>
        <v>COGS Outside</v>
      </c>
      <c r="F200" s="5">
        <f>_xll.SyteLineGL.GLExtractor.SLGLBAL(D200,$G$10,$G$11,,"A",$G$9,,)</f>
        <v>2119.62</v>
      </c>
      <c r="G200" s="12">
        <f t="shared" si="10"/>
        <v>2119.62</v>
      </c>
      <c r="H200" s="12" t="str">
        <f t="shared" si="11"/>
        <v/>
      </c>
      <c r="I200" s="5"/>
      <c r="J200" s="5"/>
    </row>
    <row r="201" spans="2:10" x14ac:dyDescent="0.25">
      <c r="B201" s="5"/>
      <c r="C201" s="5"/>
      <c r="D201" s="11">
        <v>44000</v>
      </c>
      <c r="E201" s="5" t="str">
        <f>_xll.SyteLineGL.GLExtractor.SLDESC(D201,,$G$9,)</f>
        <v>COGS-Services Material</v>
      </c>
      <c r="F201" s="5">
        <f>_xll.SyteLineGL.GLExtractor.SLGLBAL(D201,$G$10,$G$11,,"A",$G$9,,)</f>
        <v>0</v>
      </c>
      <c r="G201" s="12" t="str">
        <f t="shared" si="10"/>
        <v/>
      </c>
      <c r="H201" s="12">
        <f t="shared" si="11"/>
        <v>0</v>
      </c>
      <c r="I201" s="5"/>
      <c r="J201" s="5"/>
    </row>
    <row r="202" spans="2:10" x14ac:dyDescent="0.25">
      <c r="B202" s="5"/>
      <c r="C202" s="5"/>
      <c r="D202" s="11">
        <v>44010</v>
      </c>
      <c r="E202" s="5" t="str">
        <f>_xll.SyteLineGL.GLExtractor.SLDESC(D202,,$G$9,)</f>
        <v>COGS-Services Labor</v>
      </c>
      <c r="F202" s="5">
        <f>_xll.SyteLineGL.GLExtractor.SLGLBAL(D202,$G$10,$G$11,,"A",$G$9,,)</f>
        <v>0</v>
      </c>
      <c r="G202" s="12" t="str">
        <f t="shared" si="10"/>
        <v/>
      </c>
      <c r="H202" s="12">
        <f t="shared" si="11"/>
        <v>0</v>
      </c>
      <c r="I202" s="5"/>
      <c r="J202" s="5"/>
    </row>
    <row r="203" spans="2:10" x14ac:dyDescent="0.25">
      <c r="B203" s="5"/>
      <c r="C203" s="5"/>
      <c r="D203" s="11">
        <v>44020</v>
      </c>
      <c r="E203" s="5" t="str">
        <f>_xll.SyteLineGL.GLExtractor.SLDESC(D203,,$G$9,)</f>
        <v>COGS-Services Fixed Overhead</v>
      </c>
      <c r="F203" s="5">
        <f>_xll.SyteLineGL.GLExtractor.SLGLBAL(D203,$G$10,$G$11,,"A",$G$9,,)</f>
        <v>0</v>
      </c>
      <c r="G203" s="12" t="str">
        <f t="shared" si="10"/>
        <v/>
      </c>
      <c r="H203" s="12">
        <f t="shared" si="11"/>
        <v>0</v>
      </c>
      <c r="I203" s="5"/>
      <c r="J203" s="5"/>
    </row>
    <row r="204" spans="2:10" x14ac:dyDescent="0.25">
      <c r="B204" s="5"/>
      <c r="C204" s="5"/>
      <c r="D204" s="11">
        <v>44030</v>
      </c>
      <c r="E204" s="5" t="str">
        <f>_xll.SyteLineGL.GLExtractor.SLDESC(D204,,$G$9,)</f>
        <v>COGS-Services Variable Overhead</v>
      </c>
      <c r="F204" s="5">
        <f>_xll.SyteLineGL.GLExtractor.SLGLBAL(D204,$G$10,$G$11,,"A",$G$9,,)</f>
        <v>0</v>
      </c>
      <c r="G204" s="12" t="str">
        <f t="shared" si="10"/>
        <v/>
      </c>
      <c r="H204" s="12">
        <f t="shared" si="11"/>
        <v>0</v>
      </c>
      <c r="I204" s="5"/>
      <c r="J204" s="5"/>
    </row>
    <row r="205" spans="2:10" x14ac:dyDescent="0.25">
      <c r="B205" s="5"/>
      <c r="C205" s="5"/>
      <c r="D205" s="11">
        <v>44040</v>
      </c>
      <c r="E205" s="5" t="str">
        <f>_xll.SyteLineGL.GLExtractor.SLDESC(D205,,$G$9,)</f>
        <v>COGS-Services Outside</v>
      </c>
      <c r="F205" s="5">
        <f>_xll.SyteLineGL.GLExtractor.SLGLBAL(D205,$G$10,$G$11,,"A",$G$9,,)</f>
        <v>0</v>
      </c>
      <c r="G205" s="12" t="str">
        <f t="shared" si="10"/>
        <v/>
      </c>
      <c r="H205" s="12">
        <f t="shared" si="11"/>
        <v>0</v>
      </c>
      <c r="I205" s="5"/>
      <c r="J205" s="5"/>
    </row>
    <row r="206" spans="2:10" x14ac:dyDescent="0.25">
      <c r="B206" s="5"/>
      <c r="C206" s="5"/>
      <c r="D206" s="11">
        <v>44100</v>
      </c>
      <c r="E206" s="5" t="str">
        <f>_xll.SyteLineGL.GLExtractor.SLDESC(D206,,$G$9,)</f>
        <v>COGS-Service Contracts Material</v>
      </c>
      <c r="F206" s="5">
        <f>_xll.SyteLineGL.GLExtractor.SLGLBAL(D206,$G$10,$G$11,,"A",$G$9,,)</f>
        <v>0</v>
      </c>
      <c r="G206" s="12" t="str">
        <f t="shared" si="10"/>
        <v/>
      </c>
      <c r="H206" s="12">
        <f t="shared" si="11"/>
        <v>0</v>
      </c>
      <c r="I206" s="5"/>
      <c r="J206" s="5"/>
    </row>
    <row r="207" spans="2:10" x14ac:dyDescent="0.25">
      <c r="B207" s="5"/>
      <c r="C207" s="5"/>
      <c r="D207" s="11">
        <v>44110</v>
      </c>
      <c r="E207" s="5" t="str">
        <f>_xll.SyteLineGL.GLExtractor.SLDESC(D207,,$G$9,)</f>
        <v>COGS-Service Contracts Labor</v>
      </c>
      <c r="F207" s="5">
        <f>_xll.SyteLineGL.GLExtractor.SLGLBAL(D207,$G$10,$G$11,,"A",$G$9,,)</f>
        <v>0</v>
      </c>
      <c r="G207" s="12" t="str">
        <f t="shared" si="10"/>
        <v/>
      </c>
      <c r="H207" s="12">
        <f t="shared" si="11"/>
        <v>0</v>
      </c>
      <c r="I207" s="5"/>
      <c r="J207" s="5"/>
    </row>
    <row r="208" spans="2:10" x14ac:dyDescent="0.25">
      <c r="B208" s="5"/>
      <c r="C208" s="5"/>
      <c r="D208" s="11">
        <v>44120</v>
      </c>
      <c r="E208" s="5" t="str">
        <f>_xll.SyteLineGL.GLExtractor.SLDESC(D208,,$G$9,)</f>
        <v>COGS-Service Contracts Fixed Overhead</v>
      </c>
      <c r="F208" s="5">
        <f>_xll.SyteLineGL.GLExtractor.SLGLBAL(D208,$G$10,$G$11,,"A",$G$9,,)</f>
        <v>0</v>
      </c>
      <c r="G208" s="12" t="str">
        <f t="shared" si="10"/>
        <v/>
      </c>
      <c r="H208" s="12">
        <f t="shared" si="11"/>
        <v>0</v>
      </c>
      <c r="I208" s="5"/>
      <c r="J208" s="5"/>
    </row>
    <row r="209" spans="2:10" x14ac:dyDescent="0.25">
      <c r="B209" s="5"/>
      <c r="C209" s="5"/>
      <c r="D209" s="11">
        <v>44130</v>
      </c>
      <c r="E209" s="5" t="str">
        <f>_xll.SyteLineGL.GLExtractor.SLDESC(D209,,$G$9,)</f>
        <v>COGS-Service Contracts Variable Overhead</v>
      </c>
      <c r="F209" s="5">
        <f>_xll.SyteLineGL.GLExtractor.SLGLBAL(D209,$G$10,$G$11,,"A",$G$9,,)</f>
        <v>0</v>
      </c>
      <c r="G209" s="12" t="str">
        <f t="shared" si="10"/>
        <v/>
      </c>
      <c r="H209" s="12">
        <f t="shared" si="11"/>
        <v>0</v>
      </c>
      <c r="I209" s="5"/>
      <c r="J209" s="5"/>
    </row>
    <row r="210" spans="2:10" x14ac:dyDescent="0.25">
      <c r="B210" s="5"/>
      <c r="C210" s="5"/>
      <c r="D210" s="11">
        <v>44140</v>
      </c>
      <c r="E210" s="5" t="str">
        <f>_xll.SyteLineGL.GLExtractor.SLDESC(D210,,$G$9,)</f>
        <v>COGS-Service Contracts Outside</v>
      </c>
      <c r="F210" s="5">
        <f>_xll.SyteLineGL.GLExtractor.SLGLBAL(D210,$G$10,$G$11,,"A",$G$9,,)</f>
        <v>0</v>
      </c>
      <c r="G210" s="12" t="str">
        <f t="shared" si="10"/>
        <v/>
      </c>
      <c r="H210" s="12">
        <f t="shared" si="11"/>
        <v>0</v>
      </c>
      <c r="I210" s="5"/>
      <c r="J210" s="5"/>
    </row>
    <row r="211" spans="2:10" x14ac:dyDescent="0.25">
      <c r="B211" s="5"/>
      <c r="C211" s="5"/>
      <c r="D211" s="11">
        <v>49210</v>
      </c>
      <c r="E211" s="5" t="str">
        <f>_xll.SyteLineGL.GLExtractor.SLDESC(D211,,$G$9,)</f>
        <v>In-Process COGS Material</v>
      </c>
      <c r="F211" s="5">
        <f>_xll.SyteLineGL.GLExtractor.SLGLBAL(D211,$G$10,$G$11,,"A",$G$9,,)</f>
        <v>0</v>
      </c>
      <c r="G211" s="12" t="str">
        <f t="shared" si="10"/>
        <v/>
      </c>
      <c r="H211" s="12">
        <f t="shared" si="11"/>
        <v>0</v>
      </c>
      <c r="I211" s="5"/>
      <c r="J211" s="5"/>
    </row>
    <row r="212" spans="2:10" x14ac:dyDescent="0.25">
      <c r="B212" s="5"/>
      <c r="C212" s="5"/>
      <c r="D212" s="11">
        <v>49212</v>
      </c>
      <c r="E212" s="5" t="str">
        <f>_xll.SyteLineGL.GLExtractor.SLDESC(D212,,$G$9,)</f>
        <v>In-Process COGS Labor</v>
      </c>
      <c r="F212" s="5">
        <f>_xll.SyteLineGL.GLExtractor.SLGLBAL(D212,$G$10,$G$11,,"A",$G$9,,)</f>
        <v>0</v>
      </c>
      <c r="G212" s="12" t="str">
        <f t="shared" si="10"/>
        <v/>
      </c>
      <c r="H212" s="12">
        <f t="shared" si="11"/>
        <v>0</v>
      </c>
      <c r="I212" s="5"/>
      <c r="J212" s="5"/>
    </row>
    <row r="213" spans="2:10" x14ac:dyDescent="0.25">
      <c r="B213" s="5"/>
      <c r="C213" s="5"/>
      <c r="D213" s="11">
        <v>49214</v>
      </c>
      <c r="E213" s="5" t="str">
        <f>_xll.SyteLineGL.GLExtractor.SLDESC(D213,,$G$9,)</f>
        <v>In-Process COGS Fixed Overhead</v>
      </c>
      <c r="F213" s="5">
        <f>_xll.SyteLineGL.GLExtractor.SLGLBAL(D213,$G$10,$G$11,,"A",$G$9,,)</f>
        <v>0</v>
      </c>
      <c r="G213" s="12" t="str">
        <f t="shared" si="10"/>
        <v/>
      </c>
      <c r="H213" s="12">
        <f t="shared" si="11"/>
        <v>0</v>
      </c>
      <c r="I213" s="5"/>
      <c r="J213" s="5"/>
    </row>
    <row r="214" spans="2:10" x14ac:dyDescent="0.25">
      <c r="B214" s="5"/>
      <c r="C214" s="5"/>
      <c r="D214" s="11">
        <v>49216</v>
      </c>
      <c r="E214" s="5" t="str">
        <f>_xll.SyteLineGL.GLExtractor.SLDESC(D214,,$G$9,)</f>
        <v>In-Process COGS Variable Overhead</v>
      </c>
      <c r="F214" s="5">
        <f>_xll.SyteLineGL.GLExtractor.SLGLBAL(D214,$G$10,$G$11,,"A",$G$9,,)</f>
        <v>0</v>
      </c>
      <c r="G214" s="12" t="str">
        <f t="shared" si="10"/>
        <v/>
      </c>
      <c r="H214" s="12">
        <f t="shared" si="11"/>
        <v>0</v>
      </c>
      <c r="I214" s="5"/>
      <c r="J214" s="5"/>
    </row>
    <row r="215" spans="2:10" x14ac:dyDescent="0.25">
      <c r="B215" s="5"/>
      <c r="C215" s="5"/>
      <c r="D215" s="11">
        <v>49218</v>
      </c>
      <c r="E215" s="5" t="str">
        <f>_xll.SyteLineGL.GLExtractor.SLDESC(D215,,$G$9,)</f>
        <v>In-Process COGS Outside</v>
      </c>
      <c r="F215" s="5">
        <f>_xll.SyteLineGL.GLExtractor.SLGLBAL(D215,$G$10,$G$11,,"A",$G$9,,)</f>
        <v>0</v>
      </c>
      <c r="G215" s="12" t="str">
        <f t="shared" si="10"/>
        <v/>
      </c>
      <c r="H215" s="12">
        <f t="shared" si="11"/>
        <v>0</v>
      </c>
      <c r="I215" s="5"/>
      <c r="J215" s="5"/>
    </row>
    <row r="216" spans="2:10" x14ac:dyDescent="0.25">
      <c r="B216" s="5"/>
      <c r="C216" s="5"/>
      <c r="D216" s="11">
        <v>83200</v>
      </c>
      <c r="E216" s="5" t="str">
        <f>_xll.SyteLineGL.GLExtractor.SLDESC(D216,,$G$9,)</f>
        <v>COGS</v>
      </c>
      <c r="F216" s="5">
        <f>_xll.SyteLineGL.GLExtractor.SLGLBAL(D216,$G$10,$G$11,,"A",$G$9,,)</f>
        <v>2650</v>
      </c>
      <c r="G216" s="12">
        <f t="shared" si="10"/>
        <v>2650</v>
      </c>
      <c r="H216" s="12" t="str">
        <f t="shared" si="11"/>
        <v/>
      </c>
      <c r="I216" s="5"/>
      <c r="J216" s="5"/>
    </row>
    <row r="217" spans="2:10" x14ac:dyDescent="0.25">
      <c r="B217" s="5"/>
      <c r="C217" s="5"/>
      <c r="D217" s="5"/>
      <c r="E217" s="5"/>
      <c r="F217" s="5"/>
      <c r="G217" s="5"/>
      <c r="H217" s="5"/>
      <c r="I217" s="5"/>
      <c r="J217" s="5"/>
    </row>
    <row r="218" spans="2:10" x14ac:dyDescent="0.25">
      <c r="B218" s="5"/>
      <c r="C218" s="5"/>
      <c r="D218" s="10" t="s">
        <v>1001</v>
      </c>
      <c r="E218" s="5"/>
      <c r="F218" s="5"/>
      <c r="G218" s="5"/>
      <c r="H218" s="5"/>
      <c r="I218" s="5"/>
      <c r="J218" s="5"/>
    </row>
    <row r="219" spans="2:10" x14ac:dyDescent="0.25">
      <c r="B219" s="5"/>
      <c r="C219" s="5"/>
      <c r="D219" s="5"/>
      <c r="E219" s="5"/>
      <c r="F219" s="5"/>
      <c r="G219" s="5"/>
      <c r="H219" s="5"/>
      <c r="I219" s="5"/>
      <c r="J219" s="5"/>
    </row>
    <row r="220" spans="2:10" x14ac:dyDescent="0.25">
      <c r="B220" s="5"/>
      <c r="C220" s="5"/>
      <c r="D220" s="11">
        <v>50000</v>
      </c>
      <c r="E220" s="5" t="str">
        <f>_xll.SyteLineGL.GLExtractor.SLDESC(D220,,$G$9,)</f>
        <v>Purchase Expense</v>
      </c>
      <c r="F220" s="5">
        <f>_xll.SyteLineGL.GLExtractor.SLGLBAL(D220,$G$10,$G$11,,"A",$G$9,,)</f>
        <v>0</v>
      </c>
      <c r="G220" s="12" t="str">
        <f t="shared" ref="G220:G251" si="12">IF(F220&gt;0, F220, "")</f>
        <v/>
      </c>
      <c r="H220" s="12">
        <f t="shared" ref="H220:H251" si="13">IF(F220&gt;0, "",ABS(F220))</f>
        <v>0</v>
      </c>
      <c r="I220" s="5"/>
      <c r="J220" s="5"/>
    </row>
    <row r="221" spans="2:10" x14ac:dyDescent="0.25">
      <c r="B221" s="5"/>
      <c r="C221" s="5"/>
      <c r="D221" s="11">
        <v>50050</v>
      </c>
      <c r="E221" s="5" t="str">
        <f>_xll.SyteLineGL.GLExtractor.SLDESC(D221,,$G$9,)</f>
        <v>Utilities Expense</v>
      </c>
      <c r="F221" s="5">
        <f>_xll.SyteLineGL.GLExtractor.SLGLBAL(D221,$G$10,$G$11,,"A",$G$9,,)</f>
        <v>0</v>
      </c>
      <c r="G221" s="12" t="str">
        <f t="shared" si="12"/>
        <v/>
      </c>
      <c r="H221" s="12">
        <f t="shared" si="13"/>
        <v>0</v>
      </c>
      <c r="I221" s="5"/>
      <c r="J221" s="5"/>
    </row>
    <row r="222" spans="2:10" x14ac:dyDescent="0.25">
      <c r="B222" s="5"/>
      <c r="C222" s="5"/>
      <c r="D222" s="11">
        <v>50200</v>
      </c>
      <c r="E222" s="5" t="str">
        <f>_xll.SyteLineGL.GLExtractor.SLDESC(D222,,$G$9,)</f>
        <v>Freight In Expense</v>
      </c>
      <c r="F222" s="5">
        <f>_xll.SyteLineGL.GLExtractor.SLGLBAL(D222,$G$10,$G$11,,"A",$G$9,,)</f>
        <v>0</v>
      </c>
      <c r="G222" s="12" t="str">
        <f t="shared" si="12"/>
        <v/>
      </c>
      <c r="H222" s="12">
        <f t="shared" si="13"/>
        <v>0</v>
      </c>
      <c r="I222" s="5"/>
      <c r="J222" s="5"/>
    </row>
    <row r="223" spans="2:10" x14ac:dyDescent="0.25">
      <c r="B223" s="5"/>
      <c r="C223" s="5"/>
      <c r="D223" s="11">
        <v>50300</v>
      </c>
      <c r="E223" s="5" t="str">
        <f>_xll.SyteLineGL.GLExtractor.SLDESC(D223,,$G$9,)</f>
        <v>Miscellaneous Expense</v>
      </c>
      <c r="F223" s="5">
        <f>_xll.SyteLineGL.GLExtractor.SLGLBAL(D223,$G$10,$G$11,,"A",$G$9,,)</f>
        <v>2000</v>
      </c>
      <c r="G223" s="12">
        <f t="shared" si="12"/>
        <v>2000</v>
      </c>
      <c r="H223" s="12" t="str">
        <f t="shared" si="13"/>
        <v/>
      </c>
      <c r="I223" s="5"/>
      <c r="J223" s="5"/>
    </row>
    <row r="224" spans="2:10" x14ac:dyDescent="0.25">
      <c r="B224" s="5"/>
      <c r="C224" s="5"/>
      <c r="D224" s="11">
        <v>50301</v>
      </c>
      <c r="E224" s="5" t="str">
        <f>_xll.SyteLineGL.GLExtractor.SLDESC(D224,,$G$9,)</f>
        <v>Inter-Entity Cost of Goods Sold</v>
      </c>
      <c r="F224" s="5">
        <f>_xll.SyteLineGL.GLExtractor.SLGLBAL(D224,$G$10,$G$11,,"A",$G$9,,)</f>
        <v>0</v>
      </c>
      <c r="G224" s="12" t="str">
        <f t="shared" si="12"/>
        <v/>
      </c>
      <c r="H224" s="12">
        <f t="shared" si="13"/>
        <v>0</v>
      </c>
      <c r="I224" s="5"/>
      <c r="J224" s="5"/>
    </row>
    <row r="225" spans="2:10" x14ac:dyDescent="0.25">
      <c r="B225" s="5"/>
      <c r="C225" s="5"/>
      <c r="D225" s="11">
        <v>50310</v>
      </c>
      <c r="E225" s="5" t="str">
        <f>_xll.SyteLineGL.GLExtractor.SLDESC(D225,,$G$9,)</f>
        <v>Miscellaneous Expense - Projects</v>
      </c>
      <c r="F225" s="5">
        <f>_xll.SyteLineGL.GLExtractor.SLGLBAL(D225,$G$10,$G$11,,"A",$G$9,,)</f>
        <v>0</v>
      </c>
      <c r="G225" s="12" t="str">
        <f t="shared" si="12"/>
        <v/>
      </c>
      <c r="H225" s="12">
        <f t="shared" si="13"/>
        <v>0</v>
      </c>
      <c r="I225" s="5"/>
      <c r="J225" s="5"/>
    </row>
    <row r="226" spans="2:10" x14ac:dyDescent="0.25">
      <c r="B226" s="5"/>
      <c r="C226" s="5"/>
      <c r="D226" s="11">
        <v>50400</v>
      </c>
      <c r="E226" s="5" t="str">
        <f>_xll.SyteLineGL.GLExtractor.SLDESC(D226,,$G$9,)</f>
        <v>Purchase Discounts &amp; Allowances</v>
      </c>
      <c r="F226" s="5">
        <f>_xll.SyteLineGL.GLExtractor.SLGLBAL(D226,$G$10,$G$11,,"A",$G$9,,)</f>
        <v>0</v>
      </c>
      <c r="G226" s="12" t="str">
        <f t="shared" si="12"/>
        <v/>
      </c>
      <c r="H226" s="12">
        <f t="shared" si="13"/>
        <v>0</v>
      </c>
      <c r="I226" s="5"/>
      <c r="J226" s="5"/>
    </row>
    <row r="227" spans="2:10" x14ac:dyDescent="0.25">
      <c r="B227" s="5"/>
      <c r="C227" s="5"/>
      <c r="D227" s="11">
        <v>50500</v>
      </c>
      <c r="E227" s="5" t="str">
        <f>_xll.SyteLineGL.GLExtractor.SLDESC(D227,,$G$9,)</f>
        <v>Finance Charge Expense</v>
      </c>
      <c r="F227" s="5">
        <f>_xll.SyteLineGL.GLExtractor.SLGLBAL(D227,$G$10,$G$11,,"A",$G$9,,)</f>
        <v>0</v>
      </c>
      <c r="G227" s="12" t="str">
        <f t="shared" si="12"/>
        <v/>
      </c>
      <c r="H227" s="12">
        <f t="shared" si="13"/>
        <v>0</v>
      </c>
      <c r="I227" s="5"/>
      <c r="J227" s="5"/>
    </row>
    <row r="228" spans="2:10" x14ac:dyDescent="0.25">
      <c r="B228" s="5"/>
      <c r="C228" s="5"/>
      <c r="D228" s="11">
        <v>50600</v>
      </c>
      <c r="E228" s="5" t="str">
        <f>_xll.SyteLineGL.GLExtractor.SLDESC(D228,,$G$9,)</f>
        <v>Currency Losses</v>
      </c>
      <c r="F228" s="5">
        <f>_xll.SyteLineGL.GLExtractor.SLGLBAL(D228,$G$10,$G$11,,"A",$G$9,,)</f>
        <v>0</v>
      </c>
      <c r="G228" s="12" t="str">
        <f t="shared" si="12"/>
        <v/>
      </c>
      <c r="H228" s="12">
        <f t="shared" si="13"/>
        <v>0</v>
      </c>
      <c r="I228" s="5"/>
      <c r="J228" s="5"/>
    </row>
    <row r="229" spans="2:10" x14ac:dyDescent="0.25">
      <c r="B229" s="5"/>
      <c r="C229" s="5"/>
      <c r="D229" s="11">
        <v>50700</v>
      </c>
      <c r="E229" s="5" t="str">
        <f>_xll.SyteLineGL.GLExtractor.SLDESC(D229,,$G$9,)</f>
        <v>Interest Expense</v>
      </c>
      <c r="F229" s="5">
        <f>_xll.SyteLineGL.GLExtractor.SLGLBAL(D229,$G$10,$G$11,,"A",$G$9,,)</f>
        <v>0</v>
      </c>
      <c r="G229" s="12" t="str">
        <f t="shared" si="12"/>
        <v/>
      </c>
      <c r="H229" s="12">
        <f t="shared" si="13"/>
        <v>0</v>
      </c>
      <c r="I229" s="5"/>
      <c r="J229" s="5"/>
    </row>
    <row r="230" spans="2:10" x14ac:dyDescent="0.25">
      <c r="B230" s="5"/>
      <c r="C230" s="5"/>
      <c r="D230" s="11">
        <v>50710</v>
      </c>
      <c r="E230" s="5" t="str">
        <f>_xll.SyteLineGL.GLExtractor.SLDESC(D230,,$G$9,)</f>
        <v>Non A/P Foreign Exchange</v>
      </c>
      <c r="F230" s="5">
        <f>_xll.SyteLineGL.GLExtractor.SLGLBAL(D230,$G$10,$G$11,,"A",$G$9,,)</f>
        <v>0</v>
      </c>
      <c r="G230" s="12" t="str">
        <f t="shared" si="12"/>
        <v/>
      </c>
      <c r="H230" s="12">
        <f t="shared" si="13"/>
        <v>0</v>
      </c>
      <c r="I230" s="5"/>
      <c r="J230" s="5"/>
    </row>
    <row r="231" spans="2:10" x14ac:dyDescent="0.25">
      <c r="B231" s="5"/>
      <c r="C231" s="5"/>
      <c r="D231" s="11">
        <v>50720</v>
      </c>
      <c r="E231" s="5" t="str">
        <f>_xll.SyteLineGL.GLExtractor.SLDESC(D231,,$G$9,)</f>
        <v>Non A/R Foreign Exchange Cash</v>
      </c>
      <c r="F231" s="5">
        <f>_xll.SyteLineGL.GLExtractor.SLGLBAL(D231,$G$10,$G$11,,"A",$G$9,,)</f>
        <v>0</v>
      </c>
      <c r="G231" s="12" t="str">
        <f t="shared" si="12"/>
        <v/>
      </c>
      <c r="H231" s="12">
        <f t="shared" si="13"/>
        <v>0</v>
      </c>
      <c r="I231" s="5"/>
      <c r="J231" s="5"/>
    </row>
    <row r="232" spans="2:10" x14ac:dyDescent="0.25">
      <c r="B232" s="5"/>
      <c r="C232" s="5"/>
      <c r="D232" s="11">
        <v>50800</v>
      </c>
      <c r="E232" s="5" t="str">
        <f>_xll.SyteLineGL.GLExtractor.SLDESC(D232,,$G$9,)</f>
        <v>Duty Expense</v>
      </c>
      <c r="F232" s="5">
        <f>_xll.SyteLineGL.GLExtractor.SLGLBAL(D232,$G$10,$G$11,,"A",$G$9,,)</f>
        <v>0</v>
      </c>
      <c r="G232" s="12" t="str">
        <f t="shared" si="12"/>
        <v/>
      </c>
      <c r="H232" s="12">
        <f t="shared" si="13"/>
        <v>0</v>
      </c>
      <c r="I232" s="5"/>
      <c r="J232" s="5"/>
    </row>
    <row r="233" spans="2:10" x14ac:dyDescent="0.25">
      <c r="B233" s="5"/>
      <c r="C233" s="5"/>
      <c r="D233" s="11">
        <v>50900</v>
      </c>
      <c r="E233" s="5" t="str">
        <f>_xll.SyteLineGL.GLExtractor.SLDESC(D233,,$G$9,)</f>
        <v>Brokerage Expense</v>
      </c>
      <c r="F233" s="5">
        <f>_xll.SyteLineGL.GLExtractor.SLGLBAL(D233,$G$10,$G$11,,"A",$G$9,,)</f>
        <v>0</v>
      </c>
      <c r="G233" s="12" t="str">
        <f t="shared" si="12"/>
        <v/>
      </c>
      <c r="H233" s="12">
        <f t="shared" si="13"/>
        <v>0</v>
      </c>
      <c r="I233" s="5"/>
      <c r="J233" s="5"/>
    </row>
    <row r="234" spans="2:10" x14ac:dyDescent="0.25">
      <c r="B234" s="5"/>
      <c r="C234" s="5"/>
      <c r="D234" s="11">
        <v>50910</v>
      </c>
      <c r="E234" s="5" t="str">
        <f>_xll.SyteLineGL.GLExtractor.SLDESC(D234,,$G$9,)</f>
        <v>Insurance Expense</v>
      </c>
      <c r="F234" s="5">
        <f>_xll.SyteLineGL.GLExtractor.SLGLBAL(D234,$G$10,$G$11,,"A",$G$9,,)</f>
        <v>0</v>
      </c>
      <c r="G234" s="12" t="str">
        <f t="shared" si="12"/>
        <v/>
      </c>
      <c r="H234" s="12">
        <f t="shared" si="13"/>
        <v>0</v>
      </c>
      <c r="I234" s="5"/>
      <c r="J234" s="5"/>
    </row>
    <row r="235" spans="2:10" x14ac:dyDescent="0.25">
      <c r="B235" s="5"/>
      <c r="C235" s="5"/>
      <c r="D235" s="11">
        <v>50920</v>
      </c>
      <c r="E235" s="5" t="str">
        <f>_xll.SyteLineGL.GLExtractor.SLDESC(D235,,$G$9,)</f>
        <v>Local Freight Expense</v>
      </c>
      <c r="F235" s="5">
        <f>_xll.SyteLineGL.GLExtractor.SLGLBAL(D235,$G$10,$G$11,,"A",$G$9,,)</f>
        <v>0</v>
      </c>
      <c r="G235" s="12" t="str">
        <f t="shared" si="12"/>
        <v/>
      </c>
      <c r="H235" s="12">
        <f t="shared" si="13"/>
        <v>0</v>
      </c>
      <c r="I235" s="5"/>
      <c r="J235" s="5"/>
    </row>
    <row r="236" spans="2:10" x14ac:dyDescent="0.25">
      <c r="B236" s="5"/>
      <c r="C236" s="5"/>
      <c r="D236" s="11">
        <v>51000</v>
      </c>
      <c r="E236" s="5" t="str">
        <f>_xll.SyteLineGL.GLExtractor.SLDESC(D236,,$G$9,)</f>
        <v>Bad Debt Expense</v>
      </c>
      <c r="F236" s="5">
        <f>_xll.SyteLineGL.GLExtractor.SLGLBAL(D236,$G$10,$G$11,,"A",$G$9,,)</f>
        <v>0</v>
      </c>
      <c r="G236" s="12" t="str">
        <f t="shared" si="12"/>
        <v/>
      </c>
      <c r="H236" s="12">
        <f t="shared" si="13"/>
        <v>0</v>
      </c>
      <c r="I236" s="5"/>
      <c r="J236" s="5"/>
    </row>
    <row r="237" spans="2:10" x14ac:dyDescent="0.25">
      <c r="B237" s="5"/>
      <c r="C237" s="5"/>
      <c r="D237" s="11">
        <v>51001</v>
      </c>
      <c r="E237" s="5" t="str">
        <f>_xll.SyteLineGL.GLExtractor.SLDESC(D237,,$G$9,)</f>
        <v>Inter-Entity Cost</v>
      </c>
      <c r="F237" s="5">
        <f>_xll.SyteLineGL.GLExtractor.SLGLBAL(D237,$G$10,$G$11,,"A",$G$9,,)</f>
        <v>0</v>
      </c>
      <c r="G237" s="12" t="str">
        <f t="shared" si="12"/>
        <v/>
      </c>
      <c r="H237" s="12">
        <f t="shared" si="13"/>
        <v>0</v>
      </c>
      <c r="I237" s="5"/>
      <c r="J237" s="5"/>
    </row>
    <row r="238" spans="2:10" x14ac:dyDescent="0.25">
      <c r="B238" s="5"/>
      <c r="C238" s="5"/>
      <c r="D238" s="11">
        <v>51100</v>
      </c>
      <c r="E238" s="5" t="str">
        <f>_xll.SyteLineGL.GLExtractor.SLDESC(D238,,$G$9,)</f>
        <v>Supplies Expense</v>
      </c>
      <c r="F238" s="5">
        <f>_xll.SyteLineGL.GLExtractor.SLGLBAL(D238,$G$10,$G$11,,"A",$G$9,,)</f>
        <v>0</v>
      </c>
      <c r="G238" s="12" t="str">
        <f t="shared" si="12"/>
        <v/>
      </c>
      <c r="H238" s="12">
        <f t="shared" si="13"/>
        <v>0</v>
      </c>
      <c r="I238" s="5"/>
      <c r="J238" s="5"/>
    </row>
    <row r="239" spans="2:10" x14ac:dyDescent="0.25">
      <c r="B239" s="5"/>
      <c r="C239" s="5"/>
      <c r="D239" s="11">
        <v>51101</v>
      </c>
      <c r="E239" s="5" t="str">
        <f>_xll.SyteLineGL.GLExtractor.SLDESC(D239,,$G$9,)</f>
        <v>Inter-Entity Value Variance</v>
      </c>
      <c r="F239" s="5">
        <f>_xll.SyteLineGL.GLExtractor.SLGLBAL(D239,$G$10,$G$11,,"A",$G$9,,)</f>
        <v>0</v>
      </c>
      <c r="G239" s="12" t="str">
        <f t="shared" si="12"/>
        <v/>
      </c>
      <c r="H239" s="12">
        <f t="shared" si="13"/>
        <v>0</v>
      </c>
      <c r="I239" s="5"/>
      <c r="J239" s="5"/>
    </row>
    <row r="240" spans="2:10" x14ac:dyDescent="0.25">
      <c r="B240" s="5"/>
      <c r="C240" s="5"/>
      <c r="D240" s="11">
        <v>51150</v>
      </c>
      <c r="E240" s="5" t="str">
        <f>_xll.SyteLineGL.GLExtractor.SLDESC(D240,,$G$9,)</f>
        <v>Transfer Cost Variance</v>
      </c>
      <c r="F240" s="5">
        <f>_xll.SyteLineGL.GLExtractor.SLGLBAL(D240,$G$10,$G$11,,"A",$G$9,,)</f>
        <v>0</v>
      </c>
      <c r="G240" s="12" t="str">
        <f t="shared" si="12"/>
        <v/>
      </c>
      <c r="H240" s="12">
        <f t="shared" si="13"/>
        <v>0</v>
      </c>
      <c r="I240" s="5"/>
      <c r="J240" s="5"/>
    </row>
    <row r="241" spans="2:10" x14ac:dyDescent="0.25">
      <c r="B241" s="5"/>
      <c r="C241" s="5"/>
      <c r="D241" s="11">
        <v>51200</v>
      </c>
      <c r="E241" s="5" t="str">
        <f>_xll.SyteLineGL.GLExtractor.SLDESC(D241,,$G$9,)</f>
        <v>Property Insurance Expense</v>
      </c>
      <c r="F241" s="5">
        <f>_xll.SyteLineGL.GLExtractor.SLGLBAL(D241,$G$10,$G$11,,"A",$G$9,,)</f>
        <v>0</v>
      </c>
      <c r="G241" s="12" t="str">
        <f t="shared" si="12"/>
        <v/>
      </c>
      <c r="H241" s="12">
        <f t="shared" si="13"/>
        <v>0</v>
      </c>
      <c r="I241" s="5"/>
      <c r="J241" s="5"/>
    </row>
    <row r="242" spans="2:10" x14ac:dyDescent="0.25">
      <c r="B242" s="5"/>
      <c r="C242" s="5"/>
      <c r="D242" s="11">
        <v>51300</v>
      </c>
      <c r="E242" s="5" t="str">
        <f>_xll.SyteLineGL.GLExtractor.SLDESC(D242,,$G$9,)</f>
        <v>Rent Expense</v>
      </c>
      <c r="F242" s="5">
        <f>_xll.SyteLineGL.GLExtractor.SLGLBAL(D242,$G$10,$G$11,,"A",$G$9,,)</f>
        <v>0</v>
      </c>
      <c r="G242" s="12" t="str">
        <f t="shared" si="12"/>
        <v/>
      </c>
      <c r="H242" s="12">
        <f t="shared" si="13"/>
        <v>0</v>
      </c>
      <c r="I242" s="5"/>
      <c r="J242" s="5"/>
    </row>
    <row r="243" spans="2:10" x14ac:dyDescent="0.25">
      <c r="B243" s="5"/>
      <c r="C243" s="5"/>
      <c r="D243" s="11">
        <v>51400</v>
      </c>
      <c r="E243" s="5" t="str">
        <f>_xll.SyteLineGL.GLExtractor.SLDESC(D243,,$G$9,)</f>
        <v>Purchase Price Variance</v>
      </c>
      <c r="F243" s="5">
        <f>_xll.SyteLineGL.GLExtractor.SLGLBAL(D243,$G$10,$G$11,,"A",$G$9,,)</f>
        <v>0</v>
      </c>
      <c r="G243" s="12" t="str">
        <f t="shared" si="12"/>
        <v/>
      </c>
      <c r="H243" s="12">
        <f t="shared" si="13"/>
        <v>0</v>
      </c>
      <c r="I243" s="5"/>
      <c r="J243" s="5"/>
    </row>
    <row r="244" spans="2:10" x14ac:dyDescent="0.25">
      <c r="B244" s="5"/>
      <c r="C244" s="5"/>
      <c r="D244" s="11">
        <v>51406</v>
      </c>
      <c r="E244" s="5" t="str">
        <f>_xll.SyteLineGL.GLExtractor.SLDESC(D244,,$G$9,)</f>
        <v>Purchase Overhead Variance</v>
      </c>
      <c r="F244" s="5">
        <f>_xll.SyteLineGL.GLExtractor.SLGLBAL(D244,$G$10,$G$11,,"A",$G$9,,)</f>
        <v>0</v>
      </c>
      <c r="G244" s="12" t="str">
        <f t="shared" si="12"/>
        <v/>
      </c>
      <c r="H244" s="12">
        <f t="shared" si="13"/>
        <v>0</v>
      </c>
      <c r="I244" s="5"/>
      <c r="J244" s="5"/>
    </row>
    <row r="245" spans="2:10" x14ac:dyDescent="0.25">
      <c r="B245" s="5"/>
      <c r="C245" s="5"/>
      <c r="D245" s="11">
        <v>51450</v>
      </c>
      <c r="E245" s="5" t="str">
        <f>_xll.SyteLineGL.GLExtractor.SLDESC(D245,,$G$9,)</f>
        <v>Duty Variance</v>
      </c>
      <c r="F245" s="5">
        <f>_xll.SyteLineGL.GLExtractor.SLGLBAL(D245,$G$10,$G$11,,"A",$G$9,,)</f>
        <v>0</v>
      </c>
      <c r="G245" s="12" t="str">
        <f t="shared" si="12"/>
        <v/>
      </c>
      <c r="H245" s="12">
        <f t="shared" si="13"/>
        <v>0</v>
      </c>
      <c r="I245" s="5"/>
      <c r="J245" s="5"/>
    </row>
    <row r="246" spans="2:10" x14ac:dyDescent="0.25">
      <c r="B246" s="5"/>
      <c r="C246" s="5"/>
      <c r="D246" s="11">
        <v>51460</v>
      </c>
      <c r="E246" s="5" t="str">
        <f>_xll.SyteLineGL.GLExtractor.SLDESC(D246,,$G$9,)</f>
        <v>Freight Variance</v>
      </c>
      <c r="F246" s="5">
        <f>_xll.SyteLineGL.GLExtractor.SLGLBAL(D246,$G$10,$G$11,,"A",$G$9,,)</f>
        <v>0</v>
      </c>
      <c r="G246" s="12" t="str">
        <f t="shared" si="12"/>
        <v/>
      </c>
      <c r="H246" s="12">
        <f t="shared" si="13"/>
        <v>0</v>
      </c>
      <c r="I246" s="5"/>
      <c r="J246" s="5"/>
    </row>
    <row r="247" spans="2:10" x14ac:dyDescent="0.25">
      <c r="B247" s="5"/>
      <c r="C247" s="5"/>
      <c r="D247" s="11">
        <v>51470</v>
      </c>
      <c r="E247" s="5" t="str">
        <f>_xll.SyteLineGL.GLExtractor.SLDESC(D247,,$G$9,)</f>
        <v>Brokerage Variance</v>
      </c>
      <c r="F247" s="5">
        <f>_xll.SyteLineGL.GLExtractor.SLGLBAL(D247,$G$10,$G$11,,"A",$G$9,,)</f>
        <v>0</v>
      </c>
      <c r="G247" s="12" t="str">
        <f t="shared" si="12"/>
        <v/>
      </c>
      <c r="H247" s="12">
        <f t="shared" si="13"/>
        <v>0</v>
      </c>
      <c r="I247" s="5"/>
      <c r="J247" s="5"/>
    </row>
    <row r="248" spans="2:10" x14ac:dyDescent="0.25">
      <c r="B248" s="5"/>
      <c r="C248" s="5"/>
      <c r="D248" s="11">
        <v>51480</v>
      </c>
      <c r="E248" s="5" t="str">
        <f>_xll.SyteLineGL.GLExtractor.SLDESC(D248,,$G$9,)</f>
        <v>Insurance Variance</v>
      </c>
      <c r="F248" s="5">
        <f>_xll.SyteLineGL.GLExtractor.SLGLBAL(D248,$G$10,$G$11,,"A",$G$9,,)</f>
        <v>0</v>
      </c>
      <c r="G248" s="12" t="str">
        <f t="shared" si="12"/>
        <v/>
      </c>
      <c r="H248" s="12">
        <f t="shared" si="13"/>
        <v>0</v>
      </c>
      <c r="I248" s="5"/>
      <c r="J248" s="5"/>
    </row>
    <row r="249" spans="2:10" x14ac:dyDescent="0.25">
      <c r="B249" s="5"/>
      <c r="C249" s="5"/>
      <c r="D249" s="11">
        <v>51490</v>
      </c>
      <c r="E249" s="5" t="str">
        <f>_xll.SyteLineGL.GLExtractor.SLDESC(D249,,$G$9,)</f>
        <v>Local Freight Variance</v>
      </c>
      <c r="F249" s="5">
        <f>_xll.SyteLineGL.GLExtractor.SLGLBAL(D249,$G$10,$G$11,,"A",$G$9,,)</f>
        <v>0</v>
      </c>
      <c r="G249" s="12" t="str">
        <f t="shared" si="12"/>
        <v/>
      </c>
      <c r="H249" s="12">
        <f t="shared" si="13"/>
        <v>0</v>
      </c>
      <c r="I249" s="5"/>
      <c r="J249" s="5"/>
    </row>
    <row r="250" spans="2:10" x14ac:dyDescent="0.25">
      <c r="B250" s="5"/>
      <c r="C250" s="5"/>
      <c r="D250" s="11">
        <v>51500</v>
      </c>
      <c r="E250" s="5" t="str">
        <f>_xll.SyteLineGL.GLExtractor.SLDESC(D250,,$G$9,)</f>
        <v>Material Usage Variance</v>
      </c>
      <c r="F250" s="5">
        <f>_xll.SyteLineGL.GLExtractor.SLGLBAL(D250,$G$10,$G$11,,"A",$G$9,,)</f>
        <v>0</v>
      </c>
      <c r="G250" s="12" t="str">
        <f t="shared" si="12"/>
        <v/>
      </c>
      <c r="H250" s="12">
        <f t="shared" si="13"/>
        <v>0</v>
      </c>
      <c r="I250" s="5"/>
      <c r="J250" s="5"/>
    </row>
    <row r="251" spans="2:10" x14ac:dyDescent="0.25">
      <c r="B251" s="5"/>
      <c r="C251" s="5"/>
      <c r="D251" s="11">
        <v>51550</v>
      </c>
      <c r="E251" s="5" t="str">
        <f>_xll.SyteLineGL.GLExtractor.SLDESC(D251,,$G$9,)</f>
        <v>Scrap Expense</v>
      </c>
      <c r="F251" s="5">
        <f>_xll.SyteLineGL.GLExtractor.SLGLBAL(D251,$G$10,$G$11,,"A",$G$9,,)</f>
        <v>0</v>
      </c>
      <c r="G251" s="12" t="str">
        <f t="shared" si="12"/>
        <v/>
      </c>
      <c r="H251" s="12">
        <f t="shared" si="13"/>
        <v>0</v>
      </c>
      <c r="I251" s="5"/>
      <c r="J251" s="5"/>
    </row>
    <row r="252" spans="2:10" x14ac:dyDescent="0.25">
      <c r="B252" s="5"/>
      <c r="C252" s="5"/>
      <c r="D252" s="11">
        <v>51600</v>
      </c>
      <c r="E252" s="5" t="str">
        <f>_xll.SyteLineGL.GLExtractor.SLDESC(D252,,$G$9,)</f>
        <v>Labor Rate Variance</v>
      </c>
      <c r="F252" s="5">
        <f>_xll.SyteLineGL.GLExtractor.SLGLBAL(D252,$G$10,$G$11,,"A",$G$9,,)</f>
        <v>0</v>
      </c>
      <c r="G252" s="12" t="str">
        <f t="shared" ref="G252:G283" si="14">IF(F252&gt;0, F252, "")</f>
        <v/>
      </c>
      <c r="H252" s="12">
        <f t="shared" ref="H252:H283" si="15">IF(F252&gt;0, "",ABS(F252))</f>
        <v>0</v>
      </c>
      <c r="I252" s="5"/>
      <c r="J252" s="5"/>
    </row>
    <row r="253" spans="2:10" x14ac:dyDescent="0.25">
      <c r="B253" s="5"/>
      <c r="C253" s="5"/>
      <c r="D253" s="11">
        <v>51700</v>
      </c>
      <c r="E253" s="5" t="str">
        <f>_xll.SyteLineGL.GLExtractor.SLDESC(D253,,$G$9,)</f>
        <v>Labor Usage Variance</v>
      </c>
      <c r="F253" s="5">
        <f>_xll.SyteLineGL.GLExtractor.SLGLBAL(D253,$G$10,$G$11,,"A",$G$9,,)</f>
        <v>0</v>
      </c>
      <c r="G253" s="12" t="str">
        <f t="shared" si="14"/>
        <v/>
      </c>
      <c r="H253" s="12">
        <f t="shared" si="15"/>
        <v>0</v>
      </c>
      <c r="I253" s="5"/>
      <c r="J253" s="5"/>
    </row>
    <row r="254" spans="2:10" x14ac:dyDescent="0.25">
      <c r="B254" s="5"/>
      <c r="C254" s="5"/>
      <c r="D254" s="11">
        <v>51810</v>
      </c>
      <c r="E254" s="5" t="str">
        <f>_xll.SyteLineGL.GLExtractor.SLDESC(D254,,$G$9,)</f>
        <v>Fixed Labor Overhead Usage Variance</v>
      </c>
      <c r="F254" s="5">
        <f>_xll.SyteLineGL.GLExtractor.SLGLBAL(D254,$G$10,$G$11,,"A",$G$9,,)</f>
        <v>0</v>
      </c>
      <c r="G254" s="12" t="str">
        <f t="shared" si="14"/>
        <v/>
      </c>
      <c r="H254" s="12">
        <f t="shared" si="15"/>
        <v>0</v>
      </c>
      <c r="I254" s="5"/>
      <c r="J254" s="5"/>
    </row>
    <row r="255" spans="2:10" x14ac:dyDescent="0.25">
      <c r="B255" s="5"/>
      <c r="C255" s="5"/>
      <c r="D255" s="11">
        <v>51820</v>
      </c>
      <c r="E255" s="5" t="str">
        <f>_xll.SyteLineGL.GLExtractor.SLDESC(D255,,$G$9,)</f>
        <v>Fixed Machine Overhead Usage Variance</v>
      </c>
      <c r="F255" s="5">
        <f>_xll.SyteLineGL.GLExtractor.SLGLBAL(D255,$G$10,$G$11,,"A",$G$9,,)</f>
        <v>0</v>
      </c>
      <c r="G255" s="12" t="str">
        <f t="shared" si="14"/>
        <v/>
      </c>
      <c r="H255" s="12">
        <f t="shared" si="15"/>
        <v>0</v>
      </c>
      <c r="I255" s="5"/>
      <c r="J255" s="5"/>
    </row>
    <row r="256" spans="2:10" x14ac:dyDescent="0.25">
      <c r="B256" s="5"/>
      <c r="C256" s="5"/>
      <c r="D256" s="11">
        <v>51830</v>
      </c>
      <c r="E256" s="5" t="str">
        <f>_xll.SyteLineGL.GLExtractor.SLDESC(D256,,$G$9,)</f>
        <v>Fixed Material Overhead Usage Variance</v>
      </c>
      <c r="F256" s="5">
        <f>_xll.SyteLineGL.GLExtractor.SLGLBAL(D256,$G$10,$G$11,,"A",$G$9,,)</f>
        <v>0</v>
      </c>
      <c r="G256" s="12" t="str">
        <f t="shared" si="14"/>
        <v/>
      </c>
      <c r="H256" s="12">
        <f t="shared" si="15"/>
        <v>0</v>
      </c>
      <c r="I256" s="5"/>
      <c r="J256" s="5"/>
    </row>
    <row r="257" spans="2:10" x14ac:dyDescent="0.25">
      <c r="B257" s="5"/>
      <c r="C257" s="5"/>
      <c r="D257" s="11">
        <v>51860</v>
      </c>
      <c r="E257" s="5" t="str">
        <f>_xll.SyteLineGL.GLExtractor.SLDESC(D257,,$G$9,)</f>
        <v>Variable Labor Overhead Usage Variance</v>
      </c>
      <c r="F257" s="5">
        <f>_xll.SyteLineGL.GLExtractor.SLGLBAL(D257,$G$10,$G$11,,"A",$G$9,,)</f>
        <v>0</v>
      </c>
      <c r="G257" s="12" t="str">
        <f t="shared" si="14"/>
        <v/>
      </c>
      <c r="H257" s="12">
        <f t="shared" si="15"/>
        <v>0</v>
      </c>
      <c r="I257" s="5"/>
      <c r="J257" s="5"/>
    </row>
    <row r="258" spans="2:10" x14ac:dyDescent="0.25">
      <c r="B258" s="5"/>
      <c r="C258" s="5"/>
      <c r="D258" s="11">
        <v>51870</v>
      </c>
      <c r="E258" s="5" t="str">
        <f>_xll.SyteLineGL.GLExtractor.SLDESC(D258,,$G$9,)</f>
        <v>Variable Machine Overhead Usage Variance</v>
      </c>
      <c r="F258" s="5">
        <f>_xll.SyteLineGL.GLExtractor.SLGLBAL(D258,$G$10,$G$11,,"A",$G$9,,)</f>
        <v>0</v>
      </c>
      <c r="G258" s="12" t="str">
        <f t="shared" si="14"/>
        <v/>
      </c>
      <c r="H258" s="12">
        <f t="shared" si="15"/>
        <v>0</v>
      </c>
      <c r="I258" s="5"/>
      <c r="J258" s="5"/>
    </row>
    <row r="259" spans="2:10" x14ac:dyDescent="0.25">
      <c r="B259" s="5"/>
      <c r="C259" s="5"/>
      <c r="D259" s="11">
        <v>51880</v>
      </c>
      <c r="E259" s="5" t="str">
        <f>_xll.SyteLineGL.GLExtractor.SLDESC(D259,,$G$9,)</f>
        <v>Variable Matl Overhead Usage Variance</v>
      </c>
      <c r="F259" s="5">
        <f>_xll.SyteLineGL.GLExtractor.SLGLBAL(D259,$G$10,$G$11,,"A",$G$9,,)</f>
        <v>0</v>
      </c>
      <c r="G259" s="12" t="str">
        <f t="shared" si="14"/>
        <v/>
      </c>
      <c r="H259" s="12">
        <f t="shared" si="15"/>
        <v>0</v>
      </c>
      <c r="I259" s="5"/>
      <c r="J259" s="5"/>
    </row>
    <row r="260" spans="2:10" x14ac:dyDescent="0.25">
      <c r="B260" s="5"/>
      <c r="C260" s="5"/>
      <c r="D260" s="11">
        <v>51900</v>
      </c>
      <c r="E260" s="5" t="str">
        <f>_xll.SyteLineGL.GLExtractor.SLDESC(D260,,$G$9,)</f>
        <v>Routing Variance</v>
      </c>
      <c r="F260" s="5">
        <f>_xll.SyteLineGL.GLExtractor.SLGLBAL(D260,$G$10,$G$11,,"A",$G$9,,)</f>
        <v>0</v>
      </c>
      <c r="G260" s="12" t="str">
        <f t="shared" si="14"/>
        <v/>
      </c>
      <c r="H260" s="12">
        <f t="shared" si="15"/>
        <v>0</v>
      </c>
      <c r="I260" s="5"/>
      <c r="J260" s="5"/>
    </row>
    <row r="261" spans="2:10" x14ac:dyDescent="0.25">
      <c r="B261" s="5"/>
      <c r="C261" s="5"/>
      <c r="D261" s="11">
        <v>51950</v>
      </c>
      <c r="E261" s="5" t="str">
        <f>_xll.SyteLineGL.GLExtractor.SLDESC(D261,,$G$9,)</f>
        <v>Draft Discounted</v>
      </c>
      <c r="F261" s="5">
        <f>_xll.SyteLineGL.GLExtractor.SLGLBAL(D261,$G$10,$G$11,,"A",$G$9,,)</f>
        <v>0</v>
      </c>
      <c r="G261" s="12" t="str">
        <f t="shared" si="14"/>
        <v/>
      </c>
      <c r="H261" s="12">
        <f t="shared" si="15"/>
        <v>0</v>
      </c>
      <c r="I261" s="5"/>
      <c r="J261" s="5"/>
    </row>
    <row r="262" spans="2:10" x14ac:dyDescent="0.25">
      <c r="B262" s="5"/>
      <c r="C262" s="5"/>
      <c r="D262" s="11">
        <v>52700</v>
      </c>
      <c r="E262" s="5" t="str">
        <f>_xll.SyteLineGL.GLExtractor.SLDESC(D262,,$G$9,)</f>
        <v>Consumable Expense</v>
      </c>
      <c r="F262" s="5">
        <f>_xll.SyteLineGL.GLExtractor.SLGLBAL(D262,$G$10,$G$11,,"A",$G$9,,)</f>
        <v>0</v>
      </c>
      <c r="G262" s="12" t="str">
        <f t="shared" si="14"/>
        <v/>
      </c>
      <c r="H262" s="12">
        <f t="shared" si="15"/>
        <v>0</v>
      </c>
      <c r="I262" s="5"/>
      <c r="J262" s="5"/>
    </row>
    <row r="263" spans="2:10" x14ac:dyDescent="0.25">
      <c r="B263" s="5"/>
      <c r="C263" s="5"/>
      <c r="D263" s="11">
        <v>53000</v>
      </c>
      <c r="E263" s="5" t="str">
        <f>_xll.SyteLineGL.GLExtractor.SLDESC(D263,,$G$9,)</f>
        <v>Salary Expense</v>
      </c>
      <c r="F263" s="5">
        <f>_xll.SyteLineGL.GLExtractor.SLGLBAL(D263,$G$10,$G$11,,"A",$G$9,,)</f>
        <v>0</v>
      </c>
      <c r="G263" s="12" t="str">
        <f t="shared" si="14"/>
        <v/>
      </c>
      <c r="H263" s="12">
        <f t="shared" si="15"/>
        <v>0</v>
      </c>
      <c r="I263" s="5"/>
      <c r="J263" s="5"/>
    </row>
    <row r="264" spans="2:10" x14ac:dyDescent="0.25">
      <c r="B264" s="5"/>
      <c r="C264" s="5"/>
      <c r="D264" s="11">
        <v>53100</v>
      </c>
      <c r="E264" s="5" t="str">
        <f>_xll.SyteLineGL.GLExtractor.SLDESC(D264,,$G$9,)</f>
        <v>Direct Labor Expense</v>
      </c>
      <c r="F264" s="5">
        <f>_xll.SyteLineGL.GLExtractor.SLGLBAL(D264,$G$10,$G$11,,"A",$G$9,,)</f>
        <v>0</v>
      </c>
      <c r="G264" s="12" t="str">
        <f t="shared" si="14"/>
        <v/>
      </c>
      <c r="H264" s="12">
        <f t="shared" si="15"/>
        <v>0</v>
      </c>
      <c r="I264" s="5"/>
      <c r="J264" s="5"/>
    </row>
    <row r="265" spans="2:10" x14ac:dyDescent="0.25">
      <c r="B265" s="5"/>
      <c r="C265" s="5"/>
      <c r="D265" s="11">
        <v>53150</v>
      </c>
      <c r="E265" s="5" t="str">
        <f>_xll.SyteLineGL.GLExtractor.SLDESC(D265,,$G$9,)</f>
        <v>Direct Labor Applied</v>
      </c>
      <c r="F265" s="5">
        <f>_xll.SyteLineGL.GLExtractor.SLGLBAL(D265,$G$10,$G$11,,"A",$G$9,,)</f>
        <v>-9409.25</v>
      </c>
      <c r="G265" s="12" t="str">
        <f t="shared" si="14"/>
        <v/>
      </c>
      <c r="H265" s="12">
        <f t="shared" si="15"/>
        <v>9409.25</v>
      </c>
      <c r="I265" s="5"/>
      <c r="J265" s="5"/>
    </row>
    <row r="266" spans="2:10" x14ac:dyDescent="0.25">
      <c r="B266" s="5"/>
      <c r="C266" s="5"/>
      <c r="D266" s="11">
        <v>53200</v>
      </c>
      <c r="E266" s="5" t="str">
        <f>_xll.SyteLineGL.GLExtractor.SLDESC(D266,,$G$9,)</f>
        <v>Indirect Labor Expense</v>
      </c>
      <c r="F266" s="5">
        <f>_xll.SyteLineGL.GLExtractor.SLGLBAL(D266,$G$10,$G$11,,"A",$G$9,,)</f>
        <v>0</v>
      </c>
      <c r="G266" s="12" t="str">
        <f t="shared" si="14"/>
        <v/>
      </c>
      <c r="H266" s="12">
        <f t="shared" si="15"/>
        <v>0</v>
      </c>
      <c r="I266" s="5"/>
      <c r="J266" s="5"/>
    </row>
    <row r="267" spans="2:10" x14ac:dyDescent="0.25">
      <c r="B267" s="5"/>
      <c r="C267" s="5"/>
      <c r="D267" s="11">
        <v>53300</v>
      </c>
      <c r="E267" s="5" t="str">
        <f>_xll.SyteLineGL.GLExtractor.SLDESC(D267,,$G$9,)</f>
        <v>Bonus Expense</v>
      </c>
      <c r="F267" s="5">
        <f>_xll.SyteLineGL.GLExtractor.SLGLBAL(D267,$G$10,$G$11,,"A",$G$9,,)</f>
        <v>0</v>
      </c>
      <c r="G267" s="12" t="str">
        <f t="shared" si="14"/>
        <v/>
      </c>
      <c r="H267" s="12">
        <f t="shared" si="15"/>
        <v>0</v>
      </c>
      <c r="I267" s="5"/>
      <c r="J267" s="5"/>
    </row>
    <row r="268" spans="2:10" x14ac:dyDescent="0.25">
      <c r="B268" s="5"/>
      <c r="C268" s="5"/>
      <c r="D268" s="11">
        <v>53400</v>
      </c>
      <c r="E268" s="5" t="str">
        <f>_xll.SyteLineGL.GLExtractor.SLDESC(D268,,$G$9,)</f>
        <v>Commissions Expense</v>
      </c>
      <c r="F268" s="5">
        <f>_xll.SyteLineGL.GLExtractor.SLGLBAL(D268,$G$10,$G$11,,"A",$G$9,,)</f>
        <v>0</v>
      </c>
      <c r="G268" s="12" t="str">
        <f t="shared" si="14"/>
        <v/>
      </c>
      <c r="H268" s="12">
        <f t="shared" si="15"/>
        <v>0</v>
      </c>
      <c r="I268" s="5"/>
      <c r="J268" s="5"/>
    </row>
    <row r="269" spans="2:10" x14ac:dyDescent="0.25">
      <c r="B269" s="5"/>
      <c r="C269" s="5"/>
      <c r="D269" s="11">
        <v>54400</v>
      </c>
      <c r="E269" s="5" t="str">
        <f>_xll.SyteLineGL.GLExtractor.SLDESC(D269,,$G$9,)</f>
        <v>EIC Advance Expense</v>
      </c>
      <c r="F269" s="5">
        <f>_xll.SyteLineGL.GLExtractor.SLGLBAL(D269,$G$10,$G$11,,"A",$G$9,,)</f>
        <v>0</v>
      </c>
      <c r="G269" s="12" t="str">
        <f t="shared" si="14"/>
        <v/>
      </c>
      <c r="H269" s="12">
        <f t="shared" si="15"/>
        <v>0</v>
      </c>
      <c r="I269" s="5"/>
      <c r="J269" s="5"/>
    </row>
    <row r="270" spans="2:10" x14ac:dyDescent="0.25">
      <c r="B270" s="5"/>
      <c r="C270" s="5"/>
      <c r="D270" s="11">
        <v>54600</v>
      </c>
      <c r="E270" s="5" t="str">
        <f>_xll.SyteLineGL.GLExtractor.SLDESC(D270,,$G$9,)</f>
        <v>Supplemental Benefits Expense</v>
      </c>
      <c r="F270" s="5">
        <f>_xll.SyteLineGL.GLExtractor.SLGLBAL(D270,$G$10,$G$11,,"A",$G$9,,)</f>
        <v>0</v>
      </c>
      <c r="G270" s="12" t="str">
        <f t="shared" si="14"/>
        <v/>
      </c>
      <c r="H270" s="12">
        <f t="shared" si="15"/>
        <v>0</v>
      </c>
      <c r="I270" s="5"/>
      <c r="J270" s="5"/>
    </row>
    <row r="271" spans="2:10" x14ac:dyDescent="0.25">
      <c r="B271" s="5"/>
      <c r="C271" s="5"/>
      <c r="D271" s="11">
        <v>54700</v>
      </c>
      <c r="E271" s="5" t="str">
        <f>_xll.SyteLineGL.GLExtractor.SLDESC(D271,,$G$9,)</f>
        <v>Workmans Compensation Expense</v>
      </c>
      <c r="F271" s="5">
        <f>_xll.SyteLineGL.GLExtractor.SLGLBAL(D271,$G$10,$G$11,,"A",$G$9,,)</f>
        <v>0</v>
      </c>
      <c r="G271" s="12" t="str">
        <f t="shared" si="14"/>
        <v/>
      </c>
      <c r="H271" s="12">
        <f t="shared" si="15"/>
        <v>0</v>
      </c>
      <c r="I271" s="5"/>
      <c r="J271" s="5"/>
    </row>
    <row r="272" spans="2:10" x14ac:dyDescent="0.25">
      <c r="B272" s="5"/>
      <c r="C272" s="5"/>
      <c r="D272" s="11">
        <v>54800</v>
      </c>
      <c r="E272" s="5" t="str">
        <f>_xll.SyteLineGL.GLExtractor.SLDESC(D272,,$G$9,)</f>
        <v>Vacation Pay Expense</v>
      </c>
      <c r="F272" s="5">
        <f>_xll.SyteLineGL.GLExtractor.SLGLBAL(D272,$G$10,$G$11,,"A",$G$9,,)</f>
        <v>0</v>
      </c>
      <c r="G272" s="12" t="str">
        <f t="shared" si="14"/>
        <v/>
      </c>
      <c r="H272" s="12">
        <f t="shared" si="15"/>
        <v>0</v>
      </c>
      <c r="I272" s="5"/>
      <c r="J272" s="5"/>
    </row>
    <row r="273" spans="2:10" x14ac:dyDescent="0.25">
      <c r="B273" s="5"/>
      <c r="C273" s="5"/>
      <c r="D273" s="11">
        <v>54900</v>
      </c>
      <c r="E273" s="5" t="str">
        <f>_xll.SyteLineGL.GLExtractor.SLDESC(D273,,$G$9,)</f>
        <v>Holiday Pay Expense</v>
      </c>
      <c r="F273" s="5">
        <f>_xll.SyteLineGL.GLExtractor.SLGLBAL(D273,$G$10,$G$11,,"A",$G$9,,)</f>
        <v>0</v>
      </c>
      <c r="G273" s="12" t="str">
        <f t="shared" si="14"/>
        <v/>
      </c>
      <c r="H273" s="12">
        <f t="shared" si="15"/>
        <v>0</v>
      </c>
      <c r="I273" s="5"/>
      <c r="J273" s="5"/>
    </row>
    <row r="274" spans="2:10" x14ac:dyDescent="0.25">
      <c r="B274" s="5"/>
      <c r="C274" s="5"/>
      <c r="D274" s="11">
        <v>55000</v>
      </c>
      <c r="E274" s="5" t="str">
        <f>_xll.SyteLineGL.GLExtractor.SLDESC(D274,,$G$9,)</f>
        <v>Sick Pay Expense</v>
      </c>
      <c r="F274" s="5">
        <f>_xll.SyteLineGL.GLExtractor.SLGLBAL(D274,$G$10,$G$11,,"A",$G$9,,)</f>
        <v>0</v>
      </c>
      <c r="G274" s="12" t="str">
        <f t="shared" si="14"/>
        <v/>
      </c>
      <c r="H274" s="12">
        <f t="shared" si="15"/>
        <v>0</v>
      </c>
      <c r="I274" s="5"/>
      <c r="J274" s="5"/>
    </row>
    <row r="275" spans="2:10" x14ac:dyDescent="0.25">
      <c r="B275" s="5"/>
      <c r="C275" s="5"/>
      <c r="D275" s="11">
        <v>55100</v>
      </c>
      <c r="E275" s="5" t="str">
        <f>_xll.SyteLineGL.GLExtractor.SLDESC(D275,,$G$9,)</f>
        <v>Travel Pay Expense</v>
      </c>
      <c r="F275" s="5">
        <f>_xll.SyteLineGL.GLExtractor.SLGLBAL(D275,$G$10,$G$11,,"A",$G$9,,)</f>
        <v>0</v>
      </c>
      <c r="G275" s="12" t="str">
        <f t="shared" si="14"/>
        <v/>
      </c>
      <c r="H275" s="12">
        <f t="shared" si="15"/>
        <v>0</v>
      </c>
      <c r="I275" s="5"/>
      <c r="J275" s="5"/>
    </row>
    <row r="276" spans="2:10" x14ac:dyDescent="0.25">
      <c r="B276" s="5"/>
      <c r="C276" s="5"/>
      <c r="D276" s="11">
        <v>55200</v>
      </c>
      <c r="E276" s="5" t="str">
        <f>_xll.SyteLineGL.GLExtractor.SLDESC(D276,,$G$9,)</f>
        <v>Travel Expense</v>
      </c>
      <c r="F276" s="5">
        <f>_xll.SyteLineGL.GLExtractor.SLGLBAL(D276,$G$10,$G$11,,"A",$G$9,,)</f>
        <v>0</v>
      </c>
      <c r="G276" s="12" t="str">
        <f t="shared" si="14"/>
        <v/>
      </c>
      <c r="H276" s="12">
        <f t="shared" si="15"/>
        <v>0</v>
      </c>
      <c r="I276" s="5"/>
      <c r="J276" s="5"/>
    </row>
    <row r="277" spans="2:10" x14ac:dyDescent="0.25">
      <c r="B277" s="5"/>
      <c r="C277" s="5"/>
      <c r="D277" s="11">
        <v>56010</v>
      </c>
      <c r="E277" s="5" t="str">
        <f>_xll.SyteLineGL.GLExtractor.SLDESC(D277,,$G$9,)</f>
        <v>Warranty Expense-Material</v>
      </c>
      <c r="F277" s="5">
        <f>_xll.SyteLineGL.GLExtractor.SLGLBAL(D277,$G$10,$G$11,,"A",$G$9,,)</f>
        <v>0</v>
      </c>
      <c r="G277" s="12" t="str">
        <f t="shared" si="14"/>
        <v/>
      </c>
      <c r="H277" s="12">
        <f t="shared" si="15"/>
        <v>0</v>
      </c>
      <c r="I277" s="5"/>
      <c r="J277" s="5"/>
    </row>
    <row r="278" spans="2:10" x14ac:dyDescent="0.25">
      <c r="B278" s="5"/>
      <c r="C278" s="5"/>
      <c r="D278" s="11">
        <v>56020</v>
      </c>
      <c r="E278" s="5" t="str">
        <f>_xll.SyteLineGL.GLExtractor.SLDESC(D278,,$G$9,)</f>
        <v>Warranty Expense-Labor</v>
      </c>
      <c r="F278" s="5">
        <f>_xll.SyteLineGL.GLExtractor.SLGLBAL(D278,$G$10,$G$11,,"A",$G$9,,)</f>
        <v>0</v>
      </c>
      <c r="G278" s="12" t="str">
        <f t="shared" si="14"/>
        <v/>
      </c>
      <c r="H278" s="12">
        <f t="shared" si="15"/>
        <v>0</v>
      </c>
      <c r="I278" s="5"/>
      <c r="J278" s="5"/>
    </row>
    <row r="279" spans="2:10" x14ac:dyDescent="0.25">
      <c r="B279" s="5"/>
      <c r="C279" s="5"/>
      <c r="D279" s="11">
        <v>56030</v>
      </c>
      <c r="E279" s="5" t="str">
        <f>_xll.SyteLineGL.GLExtractor.SLDESC(D279,,$G$9,)</f>
        <v>Warranty Expense-Fixed Overhead</v>
      </c>
      <c r="F279" s="5">
        <f>_xll.SyteLineGL.GLExtractor.SLGLBAL(D279,$G$10,$G$11,,"A",$G$9,,)</f>
        <v>0</v>
      </c>
      <c r="G279" s="12" t="str">
        <f t="shared" si="14"/>
        <v/>
      </c>
      <c r="H279" s="12">
        <f t="shared" si="15"/>
        <v>0</v>
      </c>
      <c r="I279" s="5"/>
      <c r="J279" s="5"/>
    </row>
    <row r="280" spans="2:10" x14ac:dyDescent="0.25">
      <c r="B280" s="5"/>
      <c r="C280" s="5"/>
      <c r="D280" s="11">
        <v>56040</v>
      </c>
      <c r="E280" s="5" t="str">
        <f>_xll.SyteLineGL.GLExtractor.SLDESC(D280,,$G$9,)</f>
        <v>Warranty Expense-Variable Overhead</v>
      </c>
      <c r="F280" s="5">
        <f>_xll.SyteLineGL.GLExtractor.SLGLBAL(D280,$G$10,$G$11,,"A",$G$9,,)</f>
        <v>0</v>
      </c>
      <c r="G280" s="12" t="str">
        <f t="shared" si="14"/>
        <v/>
      </c>
      <c r="H280" s="12">
        <f t="shared" si="15"/>
        <v>0</v>
      </c>
      <c r="I280" s="5"/>
      <c r="J280" s="5"/>
    </row>
    <row r="281" spans="2:10" x14ac:dyDescent="0.25">
      <c r="B281" s="5"/>
      <c r="C281" s="5"/>
      <c r="D281" s="11">
        <v>56050</v>
      </c>
      <c r="E281" s="5" t="str">
        <f>_xll.SyteLineGL.GLExtractor.SLDESC(D281,,$G$9,)</f>
        <v>Warranty Expense-Outside</v>
      </c>
      <c r="F281" s="5">
        <f>_xll.SyteLineGL.GLExtractor.SLGLBAL(D281,$G$10,$G$11,,"A",$G$9,,)</f>
        <v>0</v>
      </c>
      <c r="G281" s="12" t="str">
        <f t="shared" si="14"/>
        <v/>
      </c>
      <c r="H281" s="12">
        <f t="shared" si="15"/>
        <v>0</v>
      </c>
      <c r="I281" s="5"/>
      <c r="J281" s="5"/>
    </row>
    <row r="282" spans="2:10" x14ac:dyDescent="0.25">
      <c r="B282" s="5"/>
      <c r="C282" s="5"/>
      <c r="D282" s="11">
        <v>57000</v>
      </c>
      <c r="E282" s="5" t="str">
        <f>_xll.SyteLineGL.GLExtractor.SLDESC(D282,,$G$9,)</f>
        <v>Co-Paid Insurance Expense</v>
      </c>
      <c r="F282" s="5">
        <f>_xll.SyteLineGL.GLExtractor.SLGLBAL(D282,$G$10,$G$11,,"A",$G$9,,)</f>
        <v>0</v>
      </c>
      <c r="G282" s="12" t="str">
        <f t="shared" si="14"/>
        <v/>
      </c>
      <c r="H282" s="12">
        <f t="shared" si="15"/>
        <v>0</v>
      </c>
      <c r="I282" s="5"/>
      <c r="J282" s="5"/>
    </row>
    <row r="283" spans="2:10" x14ac:dyDescent="0.25">
      <c r="B283" s="5"/>
      <c r="C283" s="5"/>
      <c r="D283" s="11">
        <v>57100</v>
      </c>
      <c r="E283" s="5" t="str">
        <f>_xll.SyteLineGL.GLExtractor.SLDESC(D283,,$G$9,)</f>
        <v>Retirement Contribution Expense</v>
      </c>
      <c r="F283" s="5">
        <f>_xll.SyteLineGL.GLExtractor.SLGLBAL(D283,$G$10,$G$11,,"A",$G$9,,)</f>
        <v>0</v>
      </c>
      <c r="G283" s="12" t="str">
        <f t="shared" si="14"/>
        <v/>
      </c>
      <c r="H283" s="12">
        <f t="shared" si="15"/>
        <v>0</v>
      </c>
      <c r="I283" s="5"/>
      <c r="J283" s="5"/>
    </row>
    <row r="284" spans="2:10" x14ac:dyDescent="0.25">
      <c r="B284" s="5"/>
      <c r="C284" s="5"/>
      <c r="D284" s="11">
        <v>58000</v>
      </c>
      <c r="E284" s="5" t="str">
        <f>_xll.SyteLineGL.GLExtractor.SLDESC(D284,,$G$9,)</f>
        <v>Fixed Labor Overhead Applied</v>
      </c>
      <c r="F284" s="5">
        <f>_xll.SyteLineGL.GLExtractor.SLGLBAL(D284,$G$10,$G$11,,"A",$G$9,,)</f>
        <v>-5810.84</v>
      </c>
      <c r="G284" s="12" t="str">
        <f t="shared" ref="G284:G315" si="16">IF(F284&gt;0, F284, "")</f>
        <v/>
      </c>
      <c r="H284" s="12">
        <f t="shared" ref="H284:H300" si="17">IF(F284&gt;0, "",ABS(F284))</f>
        <v>5810.84</v>
      </c>
      <c r="I284" s="5"/>
      <c r="J284" s="5"/>
    </row>
    <row r="285" spans="2:10" x14ac:dyDescent="0.25">
      <c r="B285" s="5"/>
      <c r="C285" s="5"/>
      <c r="D285" s="11">
        <v>58050</v>
      </c>
      <c r="E285" s="5" t="str">
        <f>_xll.SyteLineGL.GLExtractor.SLDESC(D285,,$G$9,)</f>
        <v>Fixed Machine Overhead Applied</v>
      </c>
      <c r="F285" s="5">
        <f>_xll.SyteLineGL.GLExtractor.SLGLBAL(D285,$G$10,$G$11,,"A",$G$9,,)</f>
        <v>0</v>
      </c>
      <c r="G285" s="12" t="str">
        <f t="shared" si="16"/>
        <v/>
      </c>
      <c r="H285" s="12">
        <f t="shared" si="17"/>
        <v>0</v>
      </c>
      <c r="I285" s="5"/>
      <c r="J285" s="5"/>
    </row>
    <row r="286" spans="2:10" x14ac:dyDescent="0.25">
      <c r="B286" s="5"/>
      <c r="C286" s="5"/>
      <c r="D286" s="11">
        <v>58100</v>
      </c>
      <c r="E286" s="5" t="str">
        <f>_xll.SyteLineGL.GLExtractor.SLDESC(D286,,$G$9,)</f>
        <v>Variable Labor Overhead Applied</v>
      </c>
      <c r="F286" s="5">
        <f>_xll.SyteLineGL.GLExtractor.SLGLBAL(D286,$G$10,$G$11,,"A",$G$9,,)</f>
        <v>-5810.84</v>
      </c>
      <c r="G286" s="12" t="str">
        <f t="shared" si="16"/>
        <v/>
      </c>
      <c r="H286" s="12">
        <f t="shared" si="17"/>
        <v>5810.84</v>
      </c>
      <c r="I286" s="5"/>
      <c r="J286" s="5"/>
    </row>
    <row r="287" spans="2:10" x14ac:dyDescent="0.25">
      <c r="B287" s="5"/>
      <c r="C287" s="5"/>
      <c r="D287" s="11">
        <v>58150</v>
      </c>
      <c r="E287" s="5" t="str">
        <f>_xll.SyteLineGL.GLExtractor.SLDESC(D287,,$G$9,)</f>
        <v>Variable Machine Overhead Applied</v>
      </c>
      <c r="F287" s="5">
        <f>_xll.SyteLineGL.GLExtractor.SLGLBAL(D287,$G$10,$G$11,,"A",$G$9,,)</f>
        <v>0</v>
      </c>
      <c r="G287" s="12" t="str">
        <f t="shared" si="16"/>
        <v/>
      </c>
      <c r="H287" s="12">
        <f t="shared" si="17"/>
        <v>0</v>
      </c>
      <c r="I287" s="5"/>
      <c r="J287" s="5"/>
    </row>
    <row r="288" spans="2:10" x14ac:dyDescent="0.25">
      <c r="B288" s="5"/>
      <c r="C288" s="5"/>
      <c r="D288" s="11">
        <v>58200</v>
      </c>
      <c r="E288" s="5" t="str">
        <f>_xll.SyteLineGL.GLExtractor.SLDESC(D288,,$G$9,)</f>
        <v>Fixed Material Overhead Applied</v>
      </c>
      <c r="F288" s="5">
        <f>_xll.SyteLineGL.GLExtractor.SLGLBAL(D288,$G$10,$G$11,,"A",$G$9,,)</f>
        <v>0</v>
      </c>
      <c r="G288" s="12" t="str">
        <f t="shared" si="16"/>
        <v/>
      </c>
      <c r="H288" s="12">
        <f t="shared" si="17"/>
        <v>0</v>
      </c>
      <c r="I288" s="5"/>
      <c r="J288" s="5"/>
    </row>
    <row r="289" spans="2:10" x14ac:dyDescent="0.25">
      <c r="B289" s="5"/>
      <c r="C289" s="5"/>
      <c r="D289" s="11">
        <v>58250</v>
      </c>
      <c r="E289" s="5" t="str">
        <f>_xll.SyteLineGL.GLExtractor.SLDESC(D289,,$G$9,)</f>
        <v>Purchase Overhead Applied</v>
      </c>
      <c r="F289" s="5">
        <f>_xll.SyteLineGL.GLExtractor.SLGLBAL(D289,$G$10,$G$11,,"A",$G$9,,)</f>
        <v>0</v>
      </c>
      <c r="G289" s="12" t="str">
        <f t="shared" si="16"/>
        <v/>
      </c>
      <c r="H289" s="12">
        <f t="shared" si="17"/>
        <v>0</v>
      </c>
      <c r="I289" s="5"/>
      <c r="J289" s="5"/>
    </row>
    <row r="290" spans="2:10" x14ac:dyDescent="0.25">
      <c r="B290" s="5"/>
      <c r="C290" s="5"/>
      <c r="D290" s="11">
        <v>58300</v>
      </c>
      <c r="E290" s="5" t="str">
        <f>_xll.SyteLineGL.GLExtractor.SLDESC(D290,,$G$9,)</f>
        <v>Variable Material Overhead Applied</v>
      </c>
      <c r="F290" s="5">
        <f>_xll.SyteLineGL.GLExtractor.SLGLBAL(D290,$G$10,$G$11,,"A",$G$9,,)</f>
        <v>0</v>
      </c>
      <c r="G290" s="12" t="str">
        <f t="shared" si="16"/>
        <v/>
      </c>
      <c r="H290" s="12">
        <f t="shared" si="17"/>
        <v>0</v>
      </c>
      <c r="I290" s="5"/>
      <c r="J290" s="5"/>
    </row>
    <row r="291" spans="2:10" x14ac:dyDescent="0.25">
      <c r="B291" s="5"/>
      <c r="C291" s="5"/>
      <c r="D291" s="11">
        <v>58400</v>
      </c>
      <c r="E291" s="5" t="str">
        <f>_xll.SyteLineGL.GLExtractor.SLDESC(D291,,$G$9,)</f>
        <v>Project Control - Material</v>
      </c>
      <c r="F291" s="5">
        <f>_xll.SyteLineGL.GLExtractor.SLGLBAL(D291,$G$10,$G$11,,"A",$G$9,,)</f>
        <v>0</v>
      </c>
      <c r="G291" s="12" t="str">
        <f t="shared" si="16"/>
        <v/>
      </c>
      <c r="H291" s="12">
        <f t="shared" si="17"/>
        <v>0</v>
      </c>
      <c r="I291" s="5"/>
      <c r="J291" s="5"/>
    </row>
    <row r="292" spans="2:10" x14ac:dyDescent="0.25">
      <c r="B292" s="5"/>
      <c r="C292" s="5"/>
      <c r="D292" s="11">
        <v>58500</v>
      </c>
      <c r="E292" s="5" t="str">
        <f>_xll.SyteLineGL.GLExtractor.SLDESC(D292,,$G$9,)</f>
        <v>Project Control - Labor</v>
      </c>
      <c r="F292" s="5">
        <f>_xll.SyteLineGL.GLExtractor.SLGLBAL(D292,$G$10,$G$11,,"A",$G$9,,)</f>
        <v>0</v>
      </c>
      <c r="G292" s="12" t="str">
        <f t="shared" si="16"/>
        <v/>
      </c>
      <c r="H292" s="12">
        <f t="shared" si="17"/>
        <v>0</v>
      </c>
      <c r="I292" s="5"/>
      <c r="J292" s="5"/>
    </row>
    <row r="293" spans="2:10" x14ac:dyDescent="0.25">
      <c r="B293" s="5"/>
      <c r="C293" s="5"/>
      <c r="D293" s="11">
        <v>58600</v>
      </c>
      <c r="E293" s="5" t="str">
        <f>_xll.SyteLineGL.GLExtractor.SLDESC(D293,,$G$9,)</f>
        <v>Project Control - Other</v>
      </c>
      <c r="F293" s="5">
        <f>_xll.SyteLineGL.GLExtractor.SLGLBAL(D293,$G$10,$G$11,,"A",$G$9,,)</f>
        <v>0</v>
      </c>
      <c r="G293" s="12" t="str">
        <f t="shared" si="16"/>
        <v/>
      </c>
      <c r="H293" s="12">
        <f t="shared" si="17"/>
        <v>0</v>
      </c>
      <c r="I293" s="5"/>
      <c r="J293" s="5"/>
    </row>
    <row r="294" spans="2:10" x14ac:dyDescent="0.25">
      <c r="B294" s="5"/>
      <c r="C294" s="5"/>
      <c r="D294" s="11">
        <v>58700</v>
      </c>
      <c r="E294" s="5" t="str">
        <f>_xll.SyteLineGL.GLExtractor.SLDESC(D294,,$G$9,)</f>
        <v>Project Control - Applied Overhead</v>
      </c>
      <c r="F294" s="5">
        <f>_xll.SyteLineGL.GLExtractor.SLGLBAL(D294,$G$10,$G$11,,"A",$G$9,,)</f>
        <v>0</v>
      </c>
      <c r="G294" s="12" t="str">
        <f t="shared" si="16"/>
        <v/>
      </c>
      <c r="H294" s="12">
        <f t="shared" si="17"/>
        <v>0</v>
      </c>
      <c r="I294" s="5"/>
      <c r="J294" s="5"/>
    </row>
    <row r="295" spans="2:10" x14ac:dyDescent="0.25">
      <c r="B295" s="5"/>
      <c r="C295" s="5"/>
      <c r="D295" s="11">
        <v>58800</v>
      </c>
      <c r="E295" s="5" t="str">
        <f>_xll.SyteLineGL.GLExtractor.SLDESC(D295,,$G$9,)</f>
        <v>Project Control - Applied G and A</v>
      </c>
      <c r="F295" s="5">
        <f>_xll.SyteLineGL.GLExtractor.SLGLBAL(D295,$G$10,$G$11,,"A",$G$9,,)</f>
        <v>0</v>
      </c>
      <c r="G295" s="12" t="str">
        <f t="shared" si="16"/>
        <v/>
      </c>
      <c r="H295" s="12">
        <f t="shared" si="17"/>
        <v>0</v>
      </c>
      <c r="I295" s="5"/>
      <c r="J295" s="5"/>
    </row>
    <row r="296" spans="2:10" x14ac:dyDescent="0.25">
      <c r="B296" s="5"/>
      <c r="C296" s="5"/>
      <c r="D296" s="11">
        <v>59000</v>
      </c>
      <c r="E296" s="5" t="str">
        <f>_xll.SyteLineGL.GLExtractor.SLDESC(D296,,$G$9,)</f>
        <v>Inventory Adjustment</v>
      </c>
      <c r="F296" s="5">
        <f>_xll.SyteLineGL.GLExtractor.SLGLBAL(D296,$G$10,$G$11,,"A",$G$9,,)</f>
        <v>-202013.55</v>
      </c>
      <c r="G296" s="12" t="str">
        <f t="shared" si="16"/>
        <v/>
      </c>
      <c r="H296" s="12">
        <f t="shared" si="17"/>
        <v>202013.55</v>
      </c>
      <c r="I296" s="5"/>
      <c r="J296" s="5"/>
    </row>
    <row r="297" spans="2:10" x14ac:dyDescent="0.25">
      <c r="B297" s="5"/>
      <c r="C297" s="5"/>
      <c r="D297" s="11">
        <v>59020</v>
      </c>
      <c r="E297" s="5" t="str">
        <f>_xll.SyteLineGL.GLExtractor.SLDESC(D297,,$G$9,)</f>
        <v>Landed Cost Inventory Adjustment</v>
      </c>
      <c r="F297" s="5">
        <f>_xll.SyteLineGL.GLExtractor.SLGLBAL(D297,$G$10,$G$11,,"A",$G$9,,)</f>
        <v>0</v>
      </c>
      <c r="G297" s="12" t="str">
        <f t="shared" si="16"/>
        <v/>
      </c>
      <c r="H297" s="12">
        <f t="shared" si="17"/>
        <v>0</v>
      </c>
      <c r="I297" s="5"/>
      <c r="J297" s="5"/>
    </row>
    <row r="298" spans="2:10" x14ac:dyDescent="0.25">
      <c r="B298" s="5"/>
      <c r="C298" s="5"/>
      <c r="D298" s="11">
        <v>59500</v>
      </c>
      <c r="E298" s="5" t="str">
        <f>_xll.SyteLineGL.GLExtractor.SLDESC(D298,,$G$9,)</f>
        <v>VRMA Loss</v>
      </c>
      <c r="F298" s="5">
        <f>_xll.SyteLineGL.GLExtractor.SLGLBAL(D298,$G$10,$G$11,,"A",$G$9,,)</f>
        <v>0</v>
      </c>
      <c r="G298" s="12" t="str">
        <f t="shared" si="16"/>
        <v/>
      </c>
      <c r="H298" s="12">
        <f t="shared" si="17"/>
        <v>0</v>
      </c>
      <c r="I298" s="5"/>
      <c r="J298" s="5"/>
    </row>
    <row r="299" spans="2:10" x14ac:dyDescent="0.25">
      <c r="B299" s="5"/>
      <c r="C299" s="5"/>
      <c r="D299" s="11">
        <v>59900</v>
      </c>
      <c r="E299" s="5" t="str">
        <f>_xll.SyteLineGL.GLExtractor.SLDESC(D299,,$G$9,)</f>
        <v>AR/AP Offset</v>
      </c>
      <c r="F299" s="5">
        <f>_xll.SyteLineGL.GLExtractor.SLGLBAL(D299,$G$10,$G$11,,"A",$G$9,,)</f>
        <v>0</v>
      </c>
      <c r="G299" s="12" t="str">
        <f t="shared" si="16"/>
        <v/>
      </c>
      <c r="H299" s="12">
        <f t="shared" si="17"/>
        <v>0</v>
      </c>
      <c r="I299" s="5"/>
      <c r="J299" s="5"/>
    </row>
    <row r="300" spans="2:10" x14ac:dyDescent="0.25">
      <c r="B300" s="5"/>
      <c r="C300" s="5"/>
      <c r="D300" s="11">
        <v>83100</v>
      </c>
      <c r="E300" s="5" t="str">
        <f>_xll.SyteLineGL.GLExtractor.SLDESC(D300,,$G$9,)</f>
        <v>EXPENSE</v>
      </c>
      <c r="F300" s="5">
        <f>_xll.SyteLineGL.GLExtractor.SLGLBAL(D300,$G$10,$G$11,,"A",$G$9,,)</f>
        <v>0</v>
      </c>
      <c r="G300" s="12" t="str">
        <f t="shared" si="16"/>
        <v/>
      </c>
      <c r="H300" s="12">
        <f t="shared" si="17"/>
        <v>0</v>
      </c>
      <c r="I300" s="5"/>
      <c r="J300" s="5"/>
    </row>
    <row r="301" spans="2:10" x14ac:dyDescent="0.25">
      <c r="B301" s="5"/>
      <c r="C301" s="5"/>
      <c r="D301" s="5"/>
      <c r="E301" s="5"/>
      <c r="F301" s="5"/>
      <c r="G301" s="5"/>
      <c r="H301" s="5"/>
      <c r="I301" s="5"/>
      <c r="J301" s="5"/>
    </row>
    <row r="302" spans="2:10" x14ac:dyDescent="0.25">
      <c r="B302" s="5"/>
      <c r="C302" s="5"/>
      <c r="D302" s="10" t="s">
        <v>1002</v>
      </c>
      <c r="E302" s="5"/>
      <c r="F302" s="5"/>
      <c r="G302" s="5"/>
      <c r="H302" s="5"/>
      <c r="I302" s="5"/>
      <c r="J302" s="5"/>
    </row>
    <row r="303" spans="2:10" x14ac:dyDescent="0.25">
      <c r="B303" s="5"/>
      <c r="C303" s="5"/>
      <c r="D303" s="5"/>
      <c r="E303" s="5"/>
      <c r="F303" s="5"/>
      <c r="G303" s="5"/>
      <c r="H303" s="5"/>
      <c r="I303" s="5"/>
      <c r="J303" s="5"/>
    </row>
    <row r="304" spans="2:10" x14ac:dyDescent="0.25">
      <c r="B304" s="5"/>
      <c r="C304" s="5"/>
      <c r="D304" s="11">
        <v>52000</v>
      </c>
      <c r="E304" s="5" t="str">
        <f>_xll.SyteLineGL.GLExtractor.SLDESC(D304,,$G$9,)</f>
        <v>Depreciation Exp, Land</v>
      </c>
      <c r="F304" s="5">
        <f>_xll.SyteLineGL.GLExtractor.SLGLBAL(D304,$G$10,$G$11,,"A",$G$9,,)</f>
        <v>0</v>
      </c>
      <c r="G304" s="12" t="str">
        <f t="shared" ref="G304:G311" si="18">IF(F304&gt;0, F304, "")</f>
        <v/>
      </c>
      <c r="H304" s="12">
        <f t="shared" ref="H304:H311" si="19">IF(F304&gt;0, "",ABS(F304))</f>
        <v>0</v>
      </c>
      <c r="I304" s="5"/>
      <c r="J304" s="5"/>
    </row>
    <row r="305" spans="2:10" x14ac:dyDescent="0.25">
      <c r="B305" s="5"/>
      <c r="C305" s="5"/>
      <c r="D305" s="11">
        <v>52100</v>
      </c>
      <c r="E305" s="5" t="str">
        <f>_xll.SyteLineGL.GLExtractor.SLDESC(D305,,$G$9,)</f>
        <v>Depreciation Exp, Building</v>
      </c>
      <c r="F305" s="5">
        <f>_xll.SyteLineGL.GLExtractor.SLGLBAL(D305,$G$10,$G$11,,"A",$G$9,,)</f>
        <v>0</v>
      </c>
      <c r="G305" s="12" t="str">
        <f t="shared" si="18"/>
        <v/>
      </c>
      <c r="H305" s="12">
        <f t="shared" si="19"/>
        <v>0</v>
      </c>
      <c r="I305" s="5"/>
      <c r="J305" s="5"/>
    </row>
    <row r="306" spans="2:10" x14ac:dyDescent="0.25">
      <c r="B306" s="5"/>
      <c r="C306" s="5"/>
      <c r="D306" s="11">
        <v>52200</v>
      </c>
      <c r="E306" s="5" t="str">
        <f>_xll.SyteLineGL.GLExtractor.SLDESC(D306,,$G$9,)</f>
        <v>Depreciation Exp, Machinery &amp; Equipment</v>
      </c>
      <c r="F306" s="5">
        <f>_xll.SyteLineGL.GLExtractor.SLGLBAL(D306,$G$10,$G$11,,"A",$G$9,,)</f>
        <v>0</v>
      </c>
      <c r="G306" s="12" t="str">
        <f t="shared" si="18"/>
        <v/>
      </c>
      <c r="H306" s="12">
        <f t="shared" si="19"/>
        <v>0</v>
      </c>
      <c r="I306" s="5"/>
      <c r="J306" s="5"/>
    </row>
    <row r="307" spans="2:10" x14ac:dyDescent="0.25">
      <c r="B307" s="5"/>
      <c r="C307" s="5"/>
      <c r="D307" s="11">
        <v>52300</v>
      </c>
      <c r="E307" s="5" t="str">
        <f>_xll.SyteLineGL.GLExtractor.SLDESC(D307,,$G$9,)</f>
        <v>Depreciation Exp, Furniture &amp; Fixtures</v>
      </c>
      <c r="F307" s="5">
        <f>_xll.SyteLineGL.GLExtractor.SLGLBAL(D307,$G$10,$G$11,,"A",$G$9,,)</f>
        <v>0</v>
      </c>
      <c r="G307" s="12" t="str">
        <f t="shared" si="18"/>
        <v/>
      </c>
      <c r="H307" s="12">
        <f t="shared" si="19"/>
        <v>0</v>
      </c>
      <c r="I307" s="5"/>
      <c r="J307" s="5"/>
    </row>
    <row r="308" spans="2:10" x14ac:dyDescent="0.25">
      <c r="B308" s="5"/>
      <c r="C308" s="5"/>
      <c r="D308" s="11">
        <v>52400</v>
      </c>
      <c r="E308" s="5" t="str">
        <f>_xll.SyteLineGL.GLExtractor.SLDESC(D308,,$G$9,)</f>
        <v>Depreciation Exp, Vehicles</v>
      </c>
      <c r="F308" s="5">
        <f>_xll.SyteLineGL.GLExtractor.SLGLBAL(D308,$G$10,$G$11,,"A",$G$9,,)</f>
        <v>0</v>
      </c>
      <c r="G308" s="12" t="str">
        <f t="shared" si="18"/>
        <v/>
      </c>
      <c r="H308" s="12">
        <f t="shared" si="19"/>
        <v>0</v>
      </c>
      <c r="I308" s="5"/>
      <c r="J308" s="5"/>
    </row>
    <row r="309" spans="2:10" x14ac:dyDescent="0.25">
      <c r="B309" s="5"/>
      <c r="C309" s="5"/>
      <c r="D309" s="11">
        <v>52500</v>
      </c>
      <c r="E309" s="5" t="str">
        <f>_xll.SyteLineGL.GLExtractor.SLDESC(D309,,$G$9,)</f>
        <v>Asset Disposal Expense</v>
      </c>
      <c r="F309" s="5">
        <f>_xll.SyteLineGL.GLExtractor.SLGLBAL(D309,$G$10,$G$11,,"A",$G$9,,)</f>
        <v>0</v>
      </c>
      <c r="G309" s="12" t="str">
        <f t="shared" si="18"/>
        <v/>
      </c>
      <c r="H309" s="12">
        <f t="shared" si="19"/>
        <v>0</v>
      </c>
      <c r="I309" s="5"/>
      <c r="J309" s="5"/>
    </row>
    <row r="310" spans="2:10" x14ac:dyDescent="0.25">
      <c r="B310" s="5"/>
      <c r="C310" s="5"/>
      <c r="D310" s="11">
        <v>52510</v>
      </c>
      <c r="E310" s="5" t="str">
        <f>_xll.SyteLineGL.GLExtractor.SLDESC(D310,,$G$9,)</f>
        <v>Depreciation Expense - Avionic Equipment</v>
      </c>
      <c r="F310" s="5">
        <f>_xll.SyteLineGL.GLExtractor.SLGLBAL(D310,$G$10,$G$11,,"A",$G$9,,)</f>
        <v>0</v>
      </c>
      <c r="G310" s="12" t="str">
        <f t="shared" si="18"/>
        <v/>
      </c>
      <c r="H310" s="12">
        <f t="shared" si="19"/>
        <v>0</v>
      </c>
      <c r="I310" s="5"/>
      <c r="J310" s="5"/>
    </row>
    <row r="311" spans="2:10" x14ac:dyDescent="0.25">
      <c r="B311" s="5"/>
      <c r="C311" s="5"/>
      <c r="D311" s="11">
        <v>52600</v>
      </c>
      <c r="E311" s="5" t="str">
        <f>_xll.SyteLineGL.GLExtractor.SLDESC(D311,,$G$9,)</f>
        <v>Amortization Expense</v>
      </c>
      <c r="F311" s="5">
        <f>_xll.SyteLineGL.GLExtractor.SLGLBAL(D311,$G$10,$G$11,,"A",$G$9,,)</f>
        <v>0</v>
      </c>
      <c r="G311" s="12" t="str">
        <f t="shared" si="18"/>
        <v/>
      </c>
      <c r="H311" s="12">
        <f t="shared" si="19"/>
        <v>0</v>
      </c>
      <c r="I311" s="5"/>
      <c r="J311" s="5"/>
    </row>
    <row r="312" spans="2:10" x14ac:dyDescent="0.25">
      <c r="B312" s="5"/>
      <c r="C312" s="5"/>
      <c r="D312" s="5"/>
      <c r="E312" s="5"/>
      <c r="F312" s="5"/>
      <c r="G312" s="5"/>
      <c r="H312" s="5"/>
      <c r="I312" s="5"/>
      <c r="J312" s="5"/>
    </row>
    <row r="313" spans="2:10" x14ac:dyDescent="0.25">
      <c r="B313" s="5"/>
      <c r="C313" s="5"/>
      <c r="D313" s="10" t="s">
        <v>1003</v>
      </c>
      <c r="E313" s="5"/>
      <c r="F313" s="5"/>
      <c r="G313" s="5"/>
      <c r="H313" s="5"/>
      <c r="I313" s="5"/>
      <c r="J313" s="5"/>
    </row>
    <row r="314" spans="2:10" x14ac:dyDescent="0.25">
      <c r="B314" s="5"/>
      <c r="C314" s="5"/>
      <c r="D314" s="5"/>
      <c r="E314" s="5"/>
      <c r="F314" s="5"/>
      <c r="G314" s="5"/>
      <c r="H314" s="5"/>
      <c r="I314" s="5"/>
      <c r="J314" s="5"/>
    </row>
    <row r="315" spans="2:10" x14ac:dyDescent="0.25">
      <c r="B315" s="5"/>
      <c r="C315" s="5"/>
      <c r="D315" s="11">
        <v>50100</v>
      </c>
      <c r="E315" s="5" t="str">
        <f>_xll.SyteLineGL.GLExtractor.SLDESC(D315,,$G$9,)</f>
        <v>Sales Tax Expense</v>
      </c>
      <c r="F315" s="5">
        <f>_xll.SyteLineGL.GLExtractor.SLGLBAL(D315,$G$10,$G$11,,"A",$G$9,,)</f>
        <v>0</v>
      </c>
      <c r="G315" s="12" t="str">
        <f t="shared" ref="G315:G320" si="20">IF(F315&gt;0, F315, "")</f>
        <v/>
      </c>
      <c r="H315" s="12">
        <f t="shared" ref="H315:H320" si="21">IF(F315&gt;0, "",ABS(F315))</f>
        <v>0</v>
      </c>
      <c r="I315" s="5"/>
      <c r="J315" s="5"/>
    </row>
    <row r="316" spans="2:10" x14ac:dyDescent="0.25">
      <c r="B316" s="5"/>
      <c r="C316" s="5"/>
      <c r="D316" s="11">
        <v>54000</v>
      </c>
      <c r="E316" s="5" t="str">
        <f>_xll.SyteLineGL.GLExtractor.SLDESC(D316,,$G$9,)</f>
        <v>FICA Tax Expense</v>
      </c>
      <c r="F316" s="5">
        <f>_xll.SyteLineGL.GLExtractor.SLGLBAL(D316,$G$10,$G$11,,"A",$G$9,,)</f>
        <v>0</v>
      </c>
      <c r="G316" s="12" t="str">
        <f t="shared" si="20"/>
        <v/>
      </c>
      <c r="H316" s="12">
        <f t="shared" si="21"/>
        <v>0</v>
      </c>
      <c r="I316" s="5"/>
      <c r="J316" s="5"/>
    </row>
    <row r="317" spans="2:10" x14ac:dyDescent="0.25">
      <c r="B317" s="5"/>
      <c r="C317" s="5"/>
      <c r="D317" s="11">
        <v>54010</v>
      </c>
      <c r="E317" s="5" t="str">
        <f>_xll.SyteLineGL.GLExtractor.SLDESC(D317,,$G$9,)</f>
        <v>Medicare Tax Expense</v>
      </c>
      <c r="F317" s="5">
        <f>_xll.SyteLineGL.GLExtractor.SLGLBAL(D317,$G$10,$G$11,,"A",$G$9,,)</f>
        <v>0</v>
      </c>
      <c r="G317" s="12" t="str">
        <f t="shared" si="20"/>
        <v/>
      </c>
      <c r="H317" s="12">
        <f t="shared" si="21"/>
        <v>0</v>
      </c>
      <c r="I317" s="5"/>
      <c r="J317" s="5"/>
    </row>
    <row r="318" spans="2:10" x14ac:dyDescent="0.25">
      <c r="B318" s="5"/>
      <c r="C318" s="5"/>
      <c r="D318" s="11">
        <v>54100</v>
      </c>
      <c r="E318" s="5" t="str">
        <f>_xll.SyteLineGL.GLExtractor.SLDESC(D318,,$G$9,)</f>
        <v>FUI Expense</v>
      </c>
      <c r="F318" s="5">
        <f>_xll.SyteLineGL.GLExtractor.SLGLBAL(D318,$G$10,$G$11,,"A",$G$9,,)</f>
        <v>0</v>
      </c>
      <c r="G318" s="12" t="str">
        <f t="shared" si="20"/>
        <v/>
      </c>
      <c r="H318" s="12">
        <f t="shared" si="21"/>
        <v>0</v>
      </c>
      <c r="I318" s="5"/>
      <c r="J318" s="5"/>
    </row>
    <row r="319" spans="2:10" x14ac:dyDescent="0.25">
      <c r="B319" s="5"/>
      <c r="C319" s="5"/>
      <c r="D319" s="11">
        <v>54200</v>
      </c>
      <c r="E319" s="5" t="str">
        <f>_xll.SyteLineGL.GLExtractor.SLDESC(D319,,$G$9,)</f>
        <v>SDI Expense</v>
      </c>
      <c r="F319" s="5">
        <f>_xll.SyteLineGL.GLExtractor.SLGLBAL(D319,$G$10,$G$11,,"A",$G$9,,)</f>
        <v>0</v>
      </c>
      <c r="G319" s="12" t="str">
        <f t="shared" si="20"/>
        <v/>
      </c>
      <c r="H319" s="12">
        <f t="shared" si="21"/>
        <v>0</v>
      </c>
      <c r="I319" s="5"/>
      <c r="J319" s="5"/>
    </row>
    <row r="320" spans="2:10" x14ac:dyDescent="0.25">
      <c r="B320" s="5"/>
      <c r="C320" s="5"/>
      <c r="D320" s="11">
        <v>54300</v>
      </c>
      <c r="E320" s="5" t="str">
        <f>_xll.SyteLineGL.GLExtractor.SLDESC(D320,,$G$9,)</f>
        <v>SUI Expense</v>
      </c>
      <c r="F320" s="5">
        <f>_xll.SyteLineGL.GLExtractor.SLGLBAL(D320,$G$10,$G$11,,"A",$G$9,,)</f>
        <v>0</v>
      </c>
      <c r="G320" s="12" t="str">
        <f t="shared" si="20"/>
        <v/>
      </c>
      <c r="H320" s="12">
        <f t="shared" si="21"/>
        <v>0</v>
      </c>
      <c r="I320" s="5"/>
      <c r="J320" s="5"/>
    </row>
    <row r="321" spans="2:10" x14ac:dyDescent="0.25">
      <c r="B321" s="5"/>
      <c r="C321" s="5"/>
      <c r="D321" s="5"/>
      <c r="E321" s="5"/>
      <c r="F321" s="5"/>
      <c r="G321" s="5"/>
      <c r="H321" s="5"/>
      <c r="I321" s="5"/>
      <c r="J321" s="5"/>
    </row>
    <row r="322" spans="2:10" x14ac:dyDescent="0.25">
      <c r="B322" s="5"/>
      <c r="C322" s="5"/>
      <c r="D322" s="5"/>
      <c r="E322" s="5"/>
      <c r="F322" s="5"/>
      <c r="G322" s="5"/>
      <c r="H322" s="5"/>
      <c r="I322" s="5"/>
      <c r="J322" s="5"/>
    </row>
    <row r="323" spans="2:10" x14ac:dyDescent="0.25">
      <c r="B323" s="5"/>
      <c r="C323" s="5"/>
      <c r="D323" s="13"/>
      <c r="E323" s="13"/>
      <c r="F323" s="13"/>
      <c r="G323" s="14">
        <f>SUM(DebitTotal)</f>
        <v>17290106.160000008</v>
      </c>
      <c r="H323" s="14">
        <f>SUM(CreditTotal)</f>
        <v>17290106.16</v>
      </c>
      <c r="I323" s="5"/>
      <c r="J323" s="5"/>
    </row>
    <row r="324" spans="2:10" x14ac:dyDescent="0.25">
      <c r="B324" s="5"/>
      <c r="C324" s="5"/>
      <c r="D324" s="5"/>
      <c r="E324" s="5"/>
      <c r="F324" s="5"/>
      <c r="G324" s="5"/>
      <c r="H324" s="5"/>
      <c r="I324" s="5"/>
      <c r="J324" s="5"/>
    </row>
    <row r="325" spans="2:10" x14ac:dyDescent="0.25">
      <c r="B325" s="5"/>
      <c r="C325" s="5"/>
      <c r="D325" s="5"/>
      <c r="E325" s="5"/>
      <c r="F325" s="5"/>
      <c r="G325" s="5"/>
      <c r="H325" s="5"/>
      <c r="I325" s="5"/>
      <c r="J325" s="5"/>
    </row>
  </sheetData>
  <dataValidations disablePrompts="1" count="3">
    <dataValidation type="list" allowBlank="1" showInputMessage="1" showErrorMessage="1" sqref="G9" xr:uid="{00000000-0002-0000-1200-000000000000}">
      <formula1>"DALS,CORP,EMEA,LA,LOND,UK,US,"</formula1>
    </dataValidation>
    <dataValidation type="list" allowBlank="1" showInputMessage="1" showErrorMessage="1" sqref="G10" xr:uid="{00000000-0002-0000-1200-000001000000}">
      <formula1>"1,2,3,4,5,6,7,8,9,10,11,12,13"</formula1>
    </dataValidation>
    <dataValidation type="list" allowBlank="1" showInputMessage="1" showErrorMessage="1" sqref="G11" xr:uid="{00000000-0002-0000-1200-000002000000}">
      <formula1>"2012,2013,2014,2015,2016,2017,2018,2019,2020,2021,2022,2023,2024,2025,2026,2027,2028,2029,2030"</formula1>
    </dataValidation>
  </dataValidations>
  <pageMargins left="0.7" right="0.7" top="0.75" bottom="0.75" header="0.3" footer="0.3"/>
  <pageSetup scale="59" orientation="portrait"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M16:Q55"/>
  <sheetViews>
    <sheetView zoomScale="85" zoomScaleNormal="85" workbookViewId="0">
      <selection activeCell="K35" sqref="K35"/>
    </sheetView>
  </sheetViews>
  <sheetFormatPr defaultColWidth="3.5703125" defaultRowHeight="15" x14ac:dyDescent="0.25"/>
  <cols>
    <col min="1" max="1" width="3.85546875" bestFit="1" customWidth="1"/>
    <col min="2" max="13" width="7.7109375" bestFit="1" customWidth="1"/>
    <col min="14" max="16" width="7.7109375" style="155" bestFit="1" customWidth="1"/>
    <col min="17" max="17" width="3.85546875" style="155" bestFit="1" customWidth="1"/>
    <col min="18" max="34" width="23" customWidth="1"/>
  </cols>
  <sheetData>
    <row r="16" spans="13:17" x14ac:dyDescent="0.25">
      <c r="M16" s="24"/>
      <c r="N16" s="24"/>
      <c r="O16" s="152"/>
      <c r="P16" s="152"/>
      <c r="Q16" s="153"/>
    </row>
    <row r="17" spans="14:16" x14ac:dyDescent="0.25">
      <c r="N17" s="154"/>
      <c r="O17" s="152"/>
      <c r="P17" s="152"/>
    </row>
    <row r="18" spans="14:16" x14ac:dyDescent="0.25">
      <c r="N18" s="154"/>
      <c r="O18" s="152"/>
      <c r="P18" s="152"/>
    </row>
    <row r="19" spans="14:16" x14ac:dyDescent="0.25">
      <c r="N19" s="24"/>
      <c r="O19" s="152"/>
      <c r="P19" s="152"/>
    </row>
    <row r="20" spans="14:16" x14ac:dyDescent="0.25">
      <c r="N20" s="154"/>
      <c r="O20" s="152"/>
      <c r="P20" s="152"/>
    </row>
    <row r="21" spans="14:16" x14ac:dyDescent="0.25">
      <c r="N21" s="154"/>
      <c r="O21" s="152"/>
      <c r="P21" s="152"/>
    </row>
    <row r="49" ht="17.25" customHeight="1" x14ac:dyDescent="0.25"/>
    <row r="51" ht="17.25" customHeight="1" x14ac:dyDescent="0.25"/>
    <row r="55" ht="18" customHeight="1" x14ac:dyDescent="0.25"/>
  </sheetData>
  <pageMargins left="0.25" right="0.25" top="0.75" bottom="0.75" header="0.3" footer="0.3"/>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Current Labels</vt:lpstr>
      <vt:lpstr>jobmatl_mst_2</vt:lpstr>
      <vt:lpstr>FiscalYear</vt:lpstr>
      <vt:lpstr>FunctionArguments</vt:lpstr>
      <vt:lpstr>infomation to WTS id</vt:lpstr>
      <vt:lpstr>jobmatl_mst</vt:lpstr>
      <vt:lpstr>BASIC_CHART</vt:lpstr>
      <vt:lpstr>OperReports_PrePilotPlanning</vt:lpstr>
      <vt:lpstr>Label Data Location</vt:lpstr>
      <vt:lpstr>Label Mockups</vt:lpstr>
      <vt:lpstr>Labels</vt:lpstr>
      <vt:lpstr>Machine Files</vt:lpstr>
      <vt:lpstr>Master Label Data</vt:lpstr>
      <vt:lpstr>Work centers</vt:lpstr>
      <vt:lpstr>Reports</vt:lpstr>
      <vt:lpstr>SampleExample</vt:lpstr>
      <vt:lpstr>Test Data</vt:lpstr>
      <vt:lpstr>GLAccount</vt:lpstr>
      <vt:lpstr>Trial Balance</vt:lpstr>
      <vt:lpstr>Report Mockups</vt:lpstr>
      <vt:lpstr>'Trial Balance'!CreditTotal</vt:lpstr>
      <vt:lpstr>'Trial Balance'!DebitTotal</vt:lpstr>
      <vt:lpstr>'Trial Balance'!Print_Area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Narender Kaushal</dc:creator>
  <cp:lastModifiedBy>Narender Kaushal</cp:lastModifiedBy>
  <cp:lastPrinted>2025-09-16T16:44:02Z</cp:lastPrinted>
  <dcterms:created xsi:type="dcterms:W3CDTF">2025-09-15T16:03:39Z</dcterms:created>
  <dcterms:modified xsi:type="dcterms:W3CDTF">2025-10-16T22:52:09Z</dcterms:modified>
</cp:coreProperties>
</file>