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1" sheetId="1" r:id="rId4"/>
    <sheet state="visible" name="Iteration 2" sheetId="2" r:id="rId5"/>
    <sheet state="visible" name="Iteration 3" sheetId="3" r:id="rId6"/>
    <sheet state="visible" name="3 Test" sheetId="4" r:id="rId7"/>
    <sheet state="visible" name="Sheet3" sheetId="5" r:id="rId8"/>
    <sheet state="visible" name="Iteration 3 Analysis" sheetId="6" r:id="rId9"/>
  </sheets>
  <definedNames>
    <definedName hidden="1" localSheetId="5" name="_xlnm._FilterDatabase">'Iteration 3 Analysis'!$B$1:$J$10</definedName>
  </definedNames>
  <calcPr/>
</workbook>
</file>

<file path=xl/sharedStrings.xml><?xml version="1.0" encoding="utf-8"?>
<sst xmlns="http://schemas.openxmlformats.org/spreadsheetml/2006/main" count="1988" uniqueCount="126">
  <si>
    <t>Concepts</t>
  </si>
  <si>
    <t>Subject_S1_09</t>
  </si>
  <si>
    <t>Subject_S1_02</t>
  </si>
  <si>
    <t>Subject_S1_01</t>
  </si>
  <si>
    <t>Good</t>
  </si>
  <si>
    <t>Moderate</t>
  </si>
  <si>
    <t>Bad</t>
  </si>
  <si>
    <t>Good^2</t>
  </si>
  <si>
    <t>Moderate^2</t>
  </si>
  <si>
    <t>Bad^2</t>
  </si>
  <si>
    <t>Concept 1</t>
  </si>
  <si>
    <t>Concept 2</t>
  </si>
  <si>
    <t>Concept 3</t>
  </si>
  <si>
    <t>Concept 4</t>
  </si>
  <si>
    <t>Concept 5</t>
  </si>
  <si>
    <t>Concept 6</t>
  </si>
  <si>
    <t>Concept 7</t>
  </si>
  <si>
    <t>Concept 8</t>
  </si>
  <si>
    <t>TOTAL</t>
  </si>
  <si>
    <t>EQUALS</t>
  </si>
  <si>
    <t>Concept 9</t>
  </si>
  <si>
    <t>Concept 10</t>
  </si>
  <si>
    <t>Concept 11</t>
  </si>
  <si>
    <t>Concept 12</t>
  </si>
  <si>
    <t>Concept 13</t>
  </si>
  <si>
    <t>Concept 14</t>
  </si>
  <si>
    <t>Concept 15</t>
  </si>
  <si>
    <t>Concept 16</t>
  </si>
  <si>
    <t>Po Calculation</t>
  </si>
  <si>
    <t>1/(N*n*(n-1))</t>
  </si>
  <si>
    <t>*</t>
  </si>
  <si>
    <t>Summation of all values</t>
  </si>
  <si>
    <t>-</t>
  </si>
  <si>
    <t>N*n</t>
  </si>
  <si>
    <t>Concept 17</t>
  </si>
  <si>
    <t>Concept 18</t>
  </si>
  <si>
    <t>Concept 19</t>
  </si>
  <si>
    <t>Concept 20</t>
  </si>
  <si>
    <t>Concept 21</t>
  </si>
  <si>
    <t>Concept 22</t>
  </si>
  <si>
    <t>Fleiss Kappa</t>
  </si>
  <si>
    <t>(Po - Pe) / (1 - Pe)</t>
  </si>
  <si>
    <t>Concept 23</t>
  </si>
  <si>
    <t>Concept 24</t>
  </si>
  <si>
    <t>Concept 25</t>
  </si>
  <si>
    <t>Concept 26</t>
  </si>
  <si>
    <t>Concept 27</t>
  </si>
  <si>
    <t>Concept 28</t>
  </si>
  <si>
    <t>Concept 29</t>
  </si>
  <si>
    <t>Concept 30</t>
  </si>
  <si>
    <t>Concept 31</t>
  </si>
  <si>
    <t>Concept 32</t>
  </si>
  <si>
    <t>Concept 33</t>
  </si>
  <si>
    <t>Concept 34</t>
  </si>
  <si>
    <t>Concept 35</t>
  </si>
  <si>
    <t>Concept 36</t>
  </si>
  <si>
    <t>Concept 37</t>
  </si>
  <si>
    <t>Concept 38</t>
  </si>
  <si>
    <t>Concept 39</t>
  </si>
  <si>
    <t>Concept 40</t>
  </si>
  <si>
    <t>Concept 41</t>
  </si>
  <si>
    <t>Concept 42</t>
  </si>
  <si>
    <t>Concept 43</t>
  </si>
  <si>
    <t>Concept 44</t>
  </si>
  <si>
    <t>Concept 45</t>
  </si>
  <si>
    <t>Concept 46</t>
  </si>
  <si>
    <t>Concept 47</t>
  </si>
  <si>
    <t>Concept 48</t>
  </si>
  <si>
    <t>Concept 49</t>
  </si>
  <si>
    <t>Concept 50</t>
  </si>
  <si>
    <t>CORRECT</t>
  </si>
  <si>
    <t>SUM OF CATEGORICAL VALUES/ TOTAL</t>
  </si>
  <si>
    <t>76/150</t>
  </si>
  <si>
    <t>50/150</t>
  </si>
  <si>
    <t>24/150</t>
  </si>
  <si>
    <t>CALCULATIONS</t>
  </si>
  <si>
    <t>SQUARING IT</t>
  </si>
  <si>
    <t>Calculating Pe (ADDING THE SQUARES)</t>
  </si>
  <si>
    <t>Subject_S2_01</t>
  </si>
  <si>
    <t>Subject_S2_02</t>
  </si>
  <si>
    <t>Subject_S2_03</t>
  </si>
  <si>
    <t>63/150</t>
  </si>
  <si>
    <t>37/150</t>
  </si>
  <si>
    <t>Subject_S3_01</t>
  </si>
  <si>
    <t>Subject_I1_01</t>
  </si>
  <si>
    <t>Subject_I1_02</t>
  </si>
  <si>
    <t>Subject_I1_03</t>
  </si>
  <si>
    <t>Subject_I1_04</t>
  </si>
  <si>
    <t>Subject_I1_05</t>
  </si>
  <si>
    <t>Subject_I1_06</t>
  </si>
  <si>
    <t>Subject_I1_07</t>
  </si>
  <si>
    <t>Subject_I1_08</t>
  </si>
  <si>
    <t>Subject_I1_09</t>
  </si>
  <si>
    <t>Subject_I1_10</t>
  </si>
  <si>
    <t>Neutral</t>
  </si>
  <si>
    <t>Neutral^2</t>
  </si>
  <si>
    <t>227/550</t>
  </si>
  <si>
    <t>260/550</t>
  </si>
  <si>
    <t>63/550</t>
  </si>
  <si>
    <t>NEUTRAL COUNT</t>
  </si>
  <si>
    <t>67/150</t>
  </si>
  <si>
    <t>64/150</t>
  </si>
  <si>
    <t>19/150</t>
  </si>
  <si>
    <t>raters</t>
  </si>
  <si>
    <t>kappa</t>
  </si>
  <si>
    <t>Neutral Count 1</t>
  </si>
  <si>
    <t>Neutral Count 2</t>
  </si>
  <si>
    <t>Neutral Count 3</t>
  </si>
  <si>
    <t>Total Neutral</t>
  </si>
  <si>
    <t>Neutral Penalty</t>
  </si>
  <si>
    <t>Normalized Kappa</t>
  </si>
  <si>
    <t>Normalized Penalty</t>
  </si>
  <si>
    <t>Total Score</t>
  </si>
  <si>
    <t>Subject_I1_02, Subject_I1_05, Subject_I1_08</t>
  </si>
  <si>
    <t>Subject_I1_05, Subject_I1_08, Subject_I1_10</t>
  </si>
  <si>
    <t>Subject_I1_08, Subject_I1_10, Subject_S3_01</t>
  </si>
  <si>
    <t>Subject_I1_10, Subject_S3_01, Subject_I1_09</t>
  </si>
  <si>
    <t>Subject_S3_01, Subject_I1_09, Subject_I1_03</t>
  </si>
  <si>
    <t>Subject_I1_09, Subject_I1_03, Subject_I1_01</t>
  </si>
  <si>
    <t>Subject_I1_03, Subject_I1_01, Subject_I1_04</t>
  </si>
  <si>
    <t>Subject_I1_01, Subject_I1_04, Subject_I1_06</t>
  </si>
  <si>
    <t>Subject_I1_04, Subject_I1_06, Subject_I1_07</t>
  </si>
  <si>
    <t>Min Kappa</t>
  </si>
  <si>
    <t>Min Penalty</t>
  </si>
  <si>
    <t>Max Kappa</t>
  </si>
  <si>
    <t>Max Penalty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</si>
</sst>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/>
    <font>
      <b/>
      <sz val="12.0"/>
      <color rgb="FF000000"/>
      <name val="&quot;Aptos Narrow&quot;"/>
    </font>
    <font>
      <b/>
      <sz val="12.0"/>
      <color rgb="FF000000"/>
      <name val="Arial"/>
    </font>
    <font>
      <sz val="12.0"/>
      <color rgb="FF000000"/>
      <name val="Arial"/>
    </font>
    <font>
      <sz val="12.0"/>
      <color rgb="FF000000"/>
      <name val="&quot;Aptos Narrow&quot;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0" fontId="2" numFmtId="0" xfId="0" applyBorder="1" applyFont="1"/>
    <xf borderId="1" fillId="4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Font="1"/>
    <xf borderId="2" fillId="2" fontId="2" numFmtId="0" xfId="0" applyAlignment="1" applyBorder="1" applyFont="1">
      <alignment horizontal="center" readingOrder="0" shrinkToFit="0" wrapText="1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horizontal="center" readingOrder="0"/>
    </xf>
    <xf borderId="0" fillId="5" fontId="2" numFmtId="0" xfId="0" applyAlignment="1" applyFill="1" applyFont="1">
      <alignment horizontal="center"/>
    </xf>
    <xf borderId="2" fillId="2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5" fontId="2" numFmtId="0" xfId="0" applyFont="1"/>
    <xf borderId="5" fillId="0" fontId="2" numFmtId="0" xfId="0" applyBorder="1" applyFont="1"/>
    <xf borderId="1" fillId="6" fontId="2" numFmtId="0" xfId="0" applyAlignment="1" applyBorder="1" applyFill="1" applyFont="1">
      <alignment horizontal="center" readingOrder="0" shrinkToFit="0" wrapText="1"/>
    </xf>
    <xf borderId="1" fillId="6" fontId="2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1" fillId="0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22.38"/>
    <col customWidth="1" min="4" max="4" width="21.63"/>
    <col customWidth="1" min="13" max="13" width="15.13"/>
    <col customWidth="1" min="15" max="15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 t="s">
        <v>6</v>
      </c>
      <c r="C2" s="5" t="s">
        <v>6</v>
      </c>
      <c r="D2" s="5" t="s">
        <v>4</v>
      </c>
      <c r="E2" s="6">
        <f t="shared" ref="E2:E51" si="2">countif(B2:D2,"Good")</f>
        <v>1</v>
      </c>
      <c r="F2" s="6">
        <f t="shared" ref="F2:F51" si="3">countif(B2:D2,"Moderate")</f>
        <v>0</v>
      </c>
      <c r="G2" s="6">
        <f t="shared" ref="G2:G51" si="4">countif(B2:D2,"Bad")</f>
        <v>2</v>
      </c>
      <c r="H2" s="6">
        <f t="shared" ref="H2:J2" si="1">E2*E2</f>
        <v>1</v>
      </c>
      <c r="I2" s="6">
        <f t="shared" si="1"/>
        <v>0</v>
      </c>
      <c r="J2" s="6">
        <f t="shared" si="1"/>
        <v>4</v>
      </c>
    </row>
    <row r="3">
      <c r="A3" s="4" t="s">
        <v>11</v>
      </c>
      <c r="B3" s="5" t="s">
        <v>4</v>
      </c>
      <c r="C3" s="5" t="s">
        <v>4</v>
      </c>
      <c r="D3" s="5" t="s">
        <v>4</v>
      </c>
      <c r="E3" s="6">
        <f t="shared" si="2"/>
        <v>3</v>
      </c>
      <c r="F3" s="6">
        <f t="shared" si="3"/>
        <v>0</v>
      </c>
      <c r="G3" s="6">
        <f t="shared" si="4"/>
        <v>0</v>
      </c>
      <c r="H3" s="6">
        <f t="shared" ref="H3:J3" si="5">E3*E3</f>
        <v>9</v>
      </c>
      <c r="I3" s="6">
        <f t="shared" si="5"/>
        <v>0</v>
      </c>
      <c r="J3" s="6">
        <f t="shared" si="5"/>
        <v>0</v>
      </c>
    </row>
    <row r="4">
      <c r="A4" s="4" t="s">
        <v>12</v>
      </c>
      <c r="B4" s="5" t="s">
        <v>5</v>
      </c>
      <c r="C4" s="5" t="s">
        <v>4</v>
      </c>
      <c r="D4" s="5" t="s">
        <v>5</v>
      </c>
      <c r="E4" s="6">
        <f t="shared" si="2"/>
        <v>1</v>
      </c>
      <c r="F4" s="6">
        <f t="shared" si="3"/>
        <v>2</v>
      </c>
      <c r="G4" s="6">
        <f t="shared" si="4"/>
        <v>0</v>
      </c>
      <c r="H4" s="6">
        <f t="shared" ref="H4:J4" si="6">E4*E4</f>
        <v>1</v>
      </c>
      <c r="I4" s="6">
        <f t="shared" si="6"/>
        <v>4</v>
      </c>
      <c r="J4" s="6">
        <f t="shared" si="6"/>
        <v>0</v>
      </c>
    </row>
    <row r="5">
      <c r="A5" s="4" t="s">
        <v>13</v>
      </c>
      <c r="B5" s="5" t="s">
        <v>6</v>
      </c>
      <c r="C5" s="5" t="s">
        <v>4</v>
      </c>
      <c r="D5" s="5" t="s">
        <v>4</v>
      </c>
      <c r="E5" s="6">
        <f t="shared" si="2"/>
        <v>2</v>
      </c>
      <c r="F5" s="6">
        <f t="shared" si="3"/>
        <v>0</v>
      </c>
      <c r="G5" s="6">
        <f t="shared" si="4"/>
        <v>1</v>
      </c>
      <c r="H5" s="6">
        <f t="shared" ref="H5:J5" si="7">E5*E5</f>
        <v>4</v>
      </c>
      <c r="I5" s="6">
        <f t="shared" si="7"/>
        <v>0</v>
      </c>
      <c r="J5" s="6">
        <f t="shared" si="7"/>
        <v>1</v>
      </c>
    </row>
    <row r="6">
      <c r="A6" s="4" t="s">
        <v>14</v>
      </c>
      <c r="B6" s="5" t="s">
        <v>6</v>
      </c>
      <c r="C6" s="5" t="s">
        <v>4</v>
      </c>
      <c r="D6" s="5" t="s">
        <v>4</v>
      </c>
      <c r="E6" s="6">
        <f t="shared" si="2"/>
        <v>2</v>
      </c>
      <c r="F6" s="6">
        <f t="shared" si="3"/>
        <v>0</v>
      </c>
      <c r="G6" s="6">
        <f t="shared" si="4"/>
        <v>1</v>
      </c>
      <c r="H6" s="6">
        <f t="shared" ref="H6:J6" si="8">E6*E6</f>
        <v>4</v>
      </c>
      <c r="I6" s="6">
        <f t="shared" si="8"/>
        <v>0</v>
      </c>
      <c r="J6" s="6">
        <f t="shared" si="8"/>
        <v>1</v>
      </c>
    </row>
    <row r="7">
      <c r="A7" s="4" t="s">
        <v>15</v>
      </c>
      <c r="B7" s="5" t="s">
        <v>6</v>
      </c>
      <c r="C7" s="5" t="s">
        <v>4</v>
      </c>
      <c r="D7" s="5" t="s">
        <v>5</v>
      </c>
      <c r="E7" s="6">
        <f t="shared" si="2"/>
        <v>1</v>
      </c>
      <c r="F7" s="6">
        <f t="shared" si="3"/>
        <v>1</v>
      </c>
      <c r="G7" s="6">
        <f t="shared" si="4"/>
        <v>1</v>
      </c>
      <c r="H7" s="6">
        <f t="shared" ref="H7:J7" si="9">E7*E7</f>
        <v>1</v>
      </c>
      <c r="I7" s="6">
        <f t="shared" si="9"/>
        <v>1</v>
      </c>
      <c r="J7" s="6">
        <f t="shared" si="9"/>
        <v>1</v>
      </c>
    </row>
    <row r="8">
      <c r="A8" s="4" t="s">
        <v>16</v>
      </c>
      <c r="B8" s="5" t="s">
        <v>4</v>
      </c>
      <c r="C8" s="5" t="s">
        <v>4</v>
      </c>
      <c r="D8" s="5" t="s">
        <v>5</v>
      </c>
      <c r="E8" s="6">
        <f t="shared" si="2"/>
        <v>2</v>
      </c>
      <c r="F8" s="6">
        <f t="shared" si="3"/>
        <v>1</v>
      </c>
      <c r="G8" s="6">
        <f t="shared" si="4"/>
        <v>0</v>
      </c>
      <c r="H8" s="6">
        <f t="shared" ref="H8:J8" si="10">E8*E8</f>
        <v>4</v>
      </c>
      <c r="I8" s="6">
        <f t="shared" si="10"/>
        <v>1</v>
      </c>
      <c r="J8" s="6">
        <f t="shared" si="10"/>
        <v>0</v>
      </c>
      <c r="M8" s="7" t="s">
        <v>7</v>
      </c>
      <c r="N8" s="7" t="s">
        <v>8</v>
      </c>
      <c r="O8" s="7" t="s">
        <v>9</v>
      </c>
    </row>
    <row r="9">
      <c r="A9" s="4" t="s">
        <v>17</v>
      </c>
      <c r="B9" s="5" t="s">
        <v>4</v>
      </c>
      <c r="C9" s="5" t="s">
        <v>4</v>
      </c>
      <c r="D9" s="5" t="s">
        <v>5</v>
      </c>
      <c r="E9" s="6">
        <f t="shared" si="2"/>
        <v>2</v>
      </c>
      <c r="F9" s="6">
        <f t="shared" si="3"/>
        <v>1</v>
      </c>
      <c r="G9" s="6">
        <f t="shared" si="4"/>
        <v>0</v>
      </c>
      <c r="H9" s="6">
        <f t="shared" ref="H9:J9" si="11">E9*E9</f>
        <v>4</v>
      </c>
      <c r="I9" s="6">
        <f t="shared" si="11"/>
        <v>1</v>
      </c>
      <c r="J9" s="6">
        <f t="shared" si="11"/>
        <v>0</v>
      </c>
      <c r="L9" s="8" t="s">
        <v>18</v>
      </c>
      <c r="M9" s="9">
        <f t="shared" ref="M9:O9" si="12">SUM(H2:H51)</f>
        <v>162</v>
      </c>
      <c r="N9" s="9">
        <f t="shared" si="12"/>
        <v>84</v>
      </c>
      <c r="O9" s="9">
        <f t="shared" si="12"/>
        <v>30</v>
      </c>
      <c r="P9" s="8" t="s">
        <v>19</v>
      </c>
      <c r="Q9" s="9">
        <f>SUM(M9:O9)</f>
        <v>276</v>
      </c>
    </row>
    <row r="10">
      <c r="A10" s="4" t="s">
        <v>20</v>
      </c>
      <c r="B10" s="5" t="s">
        <v>6</v>
      </c>
      <c r="C10" s="5" t="s">
        <v>4</v>
      </c>
      <c r="D10" s="5" t="s">
        <v>5</v>
      </c>
      <c r="E10" s="6">
        <f t="shared" si="2"/>
        <v>1</v>
      </c>
      <c r="F10" s="6">
        <f t="shared" si="3"/>
        <v>1</v>
      </c>
      <c r="G10" s="6">
        <f t="shared" si="4"/>
        <v>1</v>
      </c>
      <c r="H10" s="6">
        <f t="shared" ref="H10:J10" si="13">E10*E10</f>
        <v>1</v>
      </c>
      <c r="I10" s="6">
        <f t="shared" si="13"/>
        <v>1</v>
      </c>
      <c r="J10" s="6">
        <f t="shared" si="13"/>
        <v>1</v>
      </c>
    </row>
    <row r="11">
      <c r="A11" s="4" t="s">
        <v>21</v>
      </c>
      <c r="B11" s="5" t="s">
        <v>4</v>
      </c>
      <c r="C11" s="5" t="s">
        <v>4</v>
      </c>
      <c r="D11" s="5" t="s">
        <v>5</v>
      </c>
      <c r="E11" s="6">
        <f t="shared" si="2"/>
        <v>2</v>
      </c>
      <c r="F11" s="6">
        <f t="shared" si="3"/>
        <v>1</v>
      </c>
      <c r="G11" s="6">
        <f t="shared" si="4"/>
        <v>0</v>
      </c>
      <c r="H11" s="6">
        <f t="shared" ref="H11:J11" si="14">E11*E11</f>
        <v>4</v>
      </c>
      <c r="I11" s="6">
        <f t="shared" si="14"/>
        <v>1</v>
      </c>
      <c r="J11" s="6">
        <f t="shared" si="14"/>
        <v>0</v>
      </c>
    </row>
    <row r="12">
      <c r="A12" s="4" t="s">
        <v>22</v>
      </c>
      <c r="B12" s="5" t="s">
        <v>5</v>
      </c>
      <c r="C12" s="5" t="s">
        <v>4</v>
      </c>
      <c r="D12" s="5" t="s">
        <v>4</v>
      </c>
      <c r="E12" s="6">
        <f t="shared" si="2"/>
        <v>2</v>
      </c>
      <c r="F12" s="6">
        <f t="shared" si="3"/>
        <v>1</v>
      </c>
      <c r="G12" s="6">
        <f t="shared" si="4"/>
        <v>0</v>
      </c>
      <c r="H12" s="6">
        <f t="shared" ref="H12:J12" si="15">E12*E12</f>
        <v>4</v>
      </c>
      <c r="I12" s="6">
        <f t="shared" si="15"/>
        <v>1</v>
      </c>
      <c r="J12" s="6">
        <f t="shared" si="15"/>
        <v>0</v>
      </c>
    </row>
    <row r="13">
      <c r="A13" s="4" t="s">
        <v>23</v>
      </c>
      <c r="B13" s="5" t="s">
        <v>5</v>
      </c>
      <c r="C13" s="5" t="s">
        <v>4</v>
      </c>
      <c r="D13" s="5" t="s">
        <v>4</v>
      </c>
      <c r="E13" s="6">
        <f t="shared" si="2"/>
        <v>2</v>
      </c>
      <c r="F13" s="6">
        <f t="shared" si="3"/>
        <v>1</v>
      </c>
      <c r="G13" s="6">
        <f t="shared" si="4"/>
        <v>0</v>
      </c>
      <c r="H13" s="6">
        <f t="shared" ref="H13:J13" si="16">E13*E13</f>
        <v>4</v>
      </c>
      <c r="I13" s="6">
        <f t="shared" si="16"/>
        <v>1</v>
      </c>
      <c r="J13" s="6">
        <f t="shared" si="16"/>
        <v>0</v>
      </c>
    </row>
    <row r="14">
      <c r="A14" s="4" t="s">
        <v>24</v>
      </c>
      <c r="B14" s="5" t="s">
        <v>6</v>
      </c>
      <c r="C14" s="5" t="s">
        <v>5</v>
      </c>
      <c r="D14" s="5" t="s">
        <v>5</v>
      </c>
      <c r="E14" s="6">
        <f t="shared" si="2"/>
        <v>0</v>
      </c>
      <c r="F14" s="6">
        <f t="shared" si="3"/>
        <v>2</v>
      </c>
      <c r="G14" s="6">
        <f t="shared" si="4"/>
        <v>1</v>
      </c>
      <c r="H14" s="6">
        <f t="shared" ref="H14:J14" si="17">E14*E14</f>
        <v>0</v>
      </c>
      <c r="I14" s="6">
        <f t="shared" si="17"/>
        <v>4</v>
      </c>
      <c r="J14" s="6">
        <f t="shared" si="17"/>
        <v>1</v>
      </c>
    </row>
    <row r="15">
      <c r="A15" s="4" t="s">
        <v>25</v>
      </c>
      <c r="B15" s="5" t="s">
        <v>5</v>
      </c>
      <c r="C15" s="5" t="s">
        <v>4</v>
      </c>
      <c r="D15" s="5" t="s">
        <v>4</v>
      </c>
      <c r="E15" s="6">
        <f t="shared" si="2"/>
        <v>2</v>
      </c>
      <c r="F15" s="6">
        <f t="shared" si="3"/>
        <v>1</v>
      </c>
      <c r="G15" s="6">
        <f t="shared" si="4"/>
        <v>0</v>
      </c>
      <c r="H15" s="6">
        <f t="shared" ref="H15:J15" si="18">E15*E15</f>
        <v>4</v>
      </c>
      <c r="I15" s="6">
        <f t="shared" si="18"/>
        <v>1</v>
      </c>
      <c r="J15" s="6">
        <f t="shared" si="18"/>
        <v>0</v>
      </c>
    </row>
    <row r="16">
      <c r="A16" s="4" t="s">
        <v>26</v>
      </c>
      <c r="B16" s="5" t="s">
        <v>6</v>
      </c>
      <c r="C16" s="5" t="s">
        <v>5</v>
      </c>
      <c r="D16" s="5" t="s">
        <v>5</v>
      </c>
      <c r="E16" s="6">
        <f t="shared" si="2"/>
        <v>0</v>
      </c>
      <c r="F16" s="6">
        <f t="shared" si="3"/>
        <v>2</v>
      </c>
      <c r="G16" s="6">
        <f t="shared" si="4"/>
        <v>1</v>
      </c>
      <c r="H16" s="6">
        <f t="shared" ref="H16:J16" si="19">E16*E16</f>
        <v>0</v>
      </c>
      <c r="I16" s="6">
        <f t="shared" si="19"/>
        <v>4</v>
      </c>
      <c r="J16" s="6">
        <f t="shared" si="19"/>
        <v>1</v>
      </c>
    </row>
    <row r="17">
      <c r="A17" s="4" t="s">
        <v>27</v>
      </c>
      <c r="B17" s="5" t="s">
        <v>4</v>
      </c>
      <c r="C17" s="5" t="s">
        <v>4</v>
      </c>
      <c r="D17" s="5" t="s">
        <v>4</v>
      </c>
      <c r="E17" s="6">
        <f t="shared" si="2"/>
        <v>3</v>
      </c>
      <c r="F17" s="6">
        <f t="shared" si="3"/>
        <v>0</v>
      </c>
      <c r="G17" s="6">
        <f t="shared" si="4"/>
        <v>0</v>
      </c>
      <c r="H17" s="6">
        <f t="shared" ref="H17:J17" si="20">E17*E17</f>
        <v>9</v>
      </c>
      <c r="I17" s="6">
        <f t="shared" si="20"/>
        <v>0</v>
      </c>
      <c r="J17" s="6">
        <f t="shared" si="20"/>
        <v>0</v>
      </c>
      <c r="L17" s="10" t="s">
        <v>28</v>
      </c>
      <c r="M17" s="10" t="s">
        <v>29</v>
      </c>
      <c r="N17" s="11" t="s">
        <v>30</v>
      </c>
      <c r="O17" s="10" t="s">
        <v>31</v>
      </c>
      <c r="P17" s="11" t="s">
        <v>32</v>
      </c>
      <c r="Q17" s="11" t="s">
        <v>33</v>
      </c>
    </row>
    <row r="18">
      <c r="A18" s="4" t="s">
        <v>34</v>
      </c>
      <c r="B18" s="5" t="s">
        <v>6</v>
      </c>
      <c r="C18" s="5" t="s">
        <v>5</v>
      </c>
      <c r="D18" s="5" t="s">
        <v>5</v>
      </c>
      <c r="E18" s="6">
        <f t="shared" si="2"/>
        <v>0</v>
      </c>
      <c r="F18" s="6">
        <f t="shared" si="3"/>
        <v>2</v>
      </c>
      <c r="G18" s="6">
        <f t="shared" si="4"/>
        <v>1</v>
      </c>
      <c r="H18" s="6">
        <f t="shared" ref="H18:J18" si="21">E18*E18</f>
        <v>0</v>
      </c>
      <c r="I18" s="6">
        <f t="shared" si="21"/>
        <v>4</v>
      </c>
      <c r="J18" s="6">
        <f t="shared" si="21"/>
        <v>1</v>
      </c>
      <c r="M18" s="8">
        <f>1/(50*3*(3-1))</f>
        <v>0.003333333333</v>
      </c>
      <c r="N18" s="11" t="s">
        <v>30</v>
      </c>
      <c r="O18" s="9">
        <f>SUM(M9:O9)</f>
        <v>276</v>
      </c>
      <c r="P18" s="11" t="s">
        <v>32</v>
      </c>
      <c r="Q18" s="9">
        <f>50*3</f>
        <v>150</v>
      </c>
    </row>
    <row r="19">
      <c r="A19" s="4" t="s">
        <v>35</v>
      </c>
      <c r="B19" s="5" t="s">
        <v>5</v>
      </c>
      <c r="C19" s="5" t="s">
        <v>4</v>
      </c>
      <c r="D19" s="5" t="s">
        <v>6</v>
      </c>
      <c r="E19" s="6">
        <f t="shared" si="2"/>
        <v>1</v>
      </c>
      <c r="F19" s="6">
        <f t="shared" si="3"/>
        <v>1</v>
      </c>
      <c r="G19" s="6">
        <f t="shared" si="4"/>
        <v>1</v>
      </c>
      <c r="H19" s="6">
        <f t="shared" ref="H19:J19" si="22">E19*E19</f>
        <v>1</v>
      </c>
      <c r="I19" s="6">
        <f t="shared" si="22"/>
        <v>1</v>
      </c>
      <c r="J19" s="6">
        <f t="shared" si="22"/>
        <v>1</v>
      </c>
    </row>
    <row r="20">
      <c r="A20" s="4" t="s">
        <v>36</v>
      </c>
      <c r="B20" s="5" t="s">
        <v>5</v>
      </c>
      <c r="C20" s="5" t="s">
        <v>5</v>
      </c>
      <c r="D20" s="5" t="s">
        <v>4</v>
      </c>
      <c r="E20" s="6">
        <f t="shared" si="2"/>
        <v>1</v>
      </c>
      <c r="F20" s="6">
        <f t="shared" si="3"/>
        <v>2</v>
      </c>
      <c r="G20" s="6">
        <f t="shared" si="4"/>
        <v>0</v>
      </c>
      <c r="H20" s="6">
        <f t="shared" ref="H20:J20" si="23">E20*E20</f>
        <v>1</v>
      </c>
      <c r="I20" s="6">
        <f t="shared" si="23"/>
        <v>4</v>
      </c>
      <c r="J20" s="6">
        <f t="shared" si="23"/>
        <v>0</v>
      </c>
      <c r="L20" s="10" t="s">
        <v>28</v>
      </c>
      <c r="M20" s="9">
        <f>M18*(O18-Q18)</f>
        <v>0.42</v>
      </c>
    </row>
    <row r="21">
      <c r="A21" s="4" t="s">
        <v>37</v>
      </c>
      <c r="B21" s="5" t="s">
        <v>6</v>
      </c>
      <c r="C21" s="5" t="s">
        <v>4</v>
      </c>
      <c r="D21" s="5" t="s">
        <v>4</v>
      </c>
      <c r="E21" s="6">
        <f t="shared" si="2"/>
        <v>2</v>
      </c>
      <c r="F21" s="6">
        <f t="shared" si="3"/>
        <v>0</v>
      </c>
      <c r="G21" s="6">
        <f t="shared" si="4"/>
        <v>1</v>
      </c>
      <c r="H21" s="6">
        <f t="shared" ref="H21:J21" si="24">E21*E21</f>
        <v>4</v>
      </c>
      <c r="I21" s="6">
        <f t="shared" si="24"/>
        <v>0</v>
      </c>
      <c r="J21" s="6">
        <f t="shared" si="24"/>
        <v>1</v>
      </c>
    </row>
    <row r="22">
      <c r="A22" s="4" t="s">
        <v>38</v>
      </c>
      <c r="B22" s="5" t="s">
        <v>5</v>
      </c>
      <c r="C22" s="5" t="s">
        <v>5</v>
      </c>
      <c r="D22" s="5" t="s">
        <v>4</v>
      </c>
      <c r="E22" s="6">
        <f t="shared" si="2"/>
        <v>1</v>
      </c>
      <c r="F22" s="6">
        <f t="shared" si="3"/>
        <v>2</v>
      </c>
      <c r="G22" s="6">
        <f t="shared" si="4"/>
        <v>0</v>
      </c>
      <c r="H22" s="6">
        <f t="shared" ref="H22:J22" si="25">E22*E22</f>
        <v>1</v>
      </c>
      <c r="I22" s="6">
        <f t="shared" si="25"/>
        <v>4</v>
      </c>
      <c r="J22" s="6">
        <f t="shared" si="25"/>
        <v>0</v>
      </c>
    </row>
    <row r="23">
      <c r="A23" s="4" t="s">
        <v>39</v>
      </c>
      <c r="B23" s="5" t="s">
        <v>6</v>
      </c>
      <c r="C23" s="5" t="s">
        <v>5</v>
      </c>
      <c r="D23" s="5" t="s">
        <v>6</v>
      </c>
      <c r="E23" s="6">
        <f t="shared" si="2"/>
        <v>0</v>
      </c>
      <c r="F23" s="6">
        <f t="shared" si="3"/>
        <v>1</v>
      </c>
      <c r="G23" s="6">
        <f t="shared" si="4"/>
        <v>2</v>
      </c>
      <c r="H23" s="6">
        <f t="shared" ref="H23:J23" si="26">E23*E23</f>
        <v>0</v>
      </c>
      <c r="I23" s="6">
        <f t="shared" si="26"/>
        <v>1</v>
      </c>
      <c r="J23" s="6">
        <f t="shared" si="26"/>
        <v>4</v>
      </c>
      <c r="L23" s="10" t="s">
        <v>40</v>
      </c>
      <c r="M23" s="10" t="s">
        <v>41</v>
      </c>
    </row>
    <row r="24">
      <c r="A24" s="4" t="s">
        <v>42</v>
      </c>
      <c r="B24" s="5" t="s">
        <v>4</v>
      </c>
      <c r="C24" s="5" t="s">
        <v>4</v>
      </c>
      <c r="D24" s="5" t="s">
        <v>4</v>
      </c>
      <c r="E24" s="6">
        <f t="shared" si="2"/>
        <v>3</v>
      </c>
      <c r="F24" s="6">
        <f t="shared" si="3"/>
        <v>0</v>
      </c>
      <c r="G24" s="6">
        <f t="shared" si="4"/>
        <v>0</v>
      </c>
      <c r="H24" s="6">
        <f t="shared" ref="H24:J24" si="27">E24*E24</f>
        <v>9</v>
      </c>
      <c r="I24" s="6">
        <f t="shared" si="27"/>
        <v>0</v>
      </c>
      <c r="J24" s="6">
        <f t="shared" si="27"/>
        <v>0</v>
      </c>
      <c r="M24" s="12">
        <f>(M20-E56)/(1-E56)</f>
        <v>0.04381594373</v>
      </c>
    </row>
    <row r="25">
      <c r="A25" s="4" t="s">
        <v>43</v>
      </c>
      <c r="B25" s="5" t="s">
        <v>5</v>
      </c>
      <c r="C25" s="5" t="s">
        <v>4</v>
      </c>
      <c r="D25" s="5" t="s">
        <v>4</v>
      </c>
      <c r="E25" s="6">
        <f t="shared" si="2"/>
        <v>2</v>
      </c>
      <c r="F25" s="6">
        <f t="shared" si="3"/>
        <v>1</v>
      </c>
      <c r="G25" s="6">
        <f t="shared" si="4"/>
        <v>0</v>
      </c>
      <c r="H25" s="6">
        <f t="shared" ref="H25:J25" si="28">E25*E25</f>
        <v>4</v>
      </c>
      <c r="I25" s="6">
        <f t="shared" si="28"/>
        <v>1</v>
      </c>
      <c r="J25" s="6">
        <f t="shared" si="28"/>
        <v>0</v>
      </c>
    </row>
    <row r="26">
      <c r="A26" s="4" t="s">
        <v>44</v>
      </c>
      <c r="B26" s="5" t="s">
        <v>6</v>
      </c>
      <c r="C26" s="5" t="s">
        <v>5</v>
      </c>
      <c r="D26" s="5" t="s">
        <v>4</v>
      </c>
      <c r="E26" s="6">
        <f t="shared" si="2"/>
        <v>1</v>
      </c>
      <c r="F26" s="6">
        <f t="shared" si="3"/>
        <v>1</v>
      </c>
      <c r="G26" s="6">
        <f t="shared" si="4"/>
        <v>1</v>
      </c>
      <c r="H26" s="6">
        <f t="shared" ref="H26:J26" si="29">E26*E26</f>
        <v>1</v>
      </c>
      <c r="I26" s="6">
        <f t="shared" si="29"/>
        <v>1</v>
      </c>
      <c r="J26" s="6">
        <f t="shared" si="29"/>
        <v>1</v>
      </c>
    </row>
    <row r="27">
      <c r="A27" s="4" t="s">
        <v>45</v>
      </c>
      <c r="B27" s="5" t="s">
        <v>4</v>
      </c>
      <c r="C27" s="5" t="s">
        <v>4</v>
      </c>
      <c r="D27" s="5" t="s">
        <v>5</v>
      </c>
      <c r="E27" s="6">
        <f t="shared" si="2"/>
        <v>2</v>
      </c>
      <c r="F27" s="6">
        <f t="shared" si="3"/>
        <v>1</v>
      </c>
      <c r="G27" s="6">
        <f t="shared" si="4"/>
        <v>0</v>
      </c>
      <c r="H27" s="6">
        <f t="shared" ref="H27:J27" si="30">E27*E27</f>
        <v>4</v>
      </c>
      <c r="I27" s="6">
        <f t="shared" si="30"/>
        <v>1</v>
      </c>
      <c r="J27" s="6">
        <f t="shared" si="30"/>
        <v>0</v>
      </c>
    </row>
    <row r="28">
      <c r="A28" s="4" t="s">
        <v>46</v>
      </c>
      <c r="B28" s="5" t="s">
        <v>5</v>
      </c>
      <c r="C28" s="5" t="s">
        <v>5</v>
      </c>
      <c r="D28" s="5" t="s">
        <v>6</v>
      </c>
      <c r="E28" s="6">
        <f t="shared" si="2"/>
        <v>0</v>
      </c>
      <c r="F28" s="6">
        <f t="shared" si="3"/>
        <v>2</v>
      </c>
      <c r="G28" s="6">
        <f t="shared" si="4"/>
        <v>1</v>
      </c>
      <c r="H28" s="6">
        <f t="shared" ref="H28:J28" si="31">E28*E28</f>
        <v>0</v>
      </c>
      <c r="I28" s="6">
        <f t="shared" si="31"/>
        <v>4</v>
      </c>
      <c r="J28" s="6">
        <f t="shared" si="31"/>
        <v>1</v>
      </c>
    </row>
    <row r="29">
      <c r="A29" s="4" t="s">
        <v>47</v>
      </c>
      <c r="B29" s="5" t="s">
        <v>5</v>
      </c>
      <c r="C29" s="5" t="s">
        <v>5</v>
      </c>
      <c r="D29" s="5" t="s">
        <v>5</v>
      </c>
      <c r="E29" s="6">
        <f t="shared" si="2"/>
        <v>0</v>
      </c>
      <c r="F29" s="6">
        <f t="shared" si="3"/>
        <v>3</v>
      </c>
      <c r="G29" s="6">
        <f t="shared" si="4"/>
        <v>0</v>
      </c>
      <c r="H29" s="6">
        <f t="shared" ref="H29:J29" si="32">E29*E29</f>
        <v>0</v>
      </c>
      <c r="I29" s="6">
        <f t="shared" si="32"/>
        <v>9</v>
      </c>
      <c r="J29" s="6">
        <f t="shared" si="32"/>
        <v>0</v>
      </c>
    </row>
    <row r="30">
      <c r="A30" s="4" t="s">
        <v>48</v>
      </c>
      <c r="B30" s="5" t="s">
        <v>4</v>
      </c>
      <c r="C30" s="5" t="s">
        <v>6</v>
      </c>
      <c r="D30" s="5" t="s">
        <v>5</v>
      </c>
      <c r="E30" s="6">
        <f t="shared" si="2"/>
        <v>1</v>
      </c>
      <c r="F30" s="6">
        <f t="shared" si="3"/>
        <v>1</v>
      </c>
      <c r="G30" s="6">
        <f t="shared" si="4"/>
        <v>1</v>
      </c>
      <c r="H30" s="6">
        <f t="shared" ref="H30:J30" si="33">E30*E30</f>
        <v>1</v>
      </c>
      <c r="I30" s="6">
        <f t="shared" si="33"/>
        <v>1</v>
      </c>
      <c r="J30" s="6">
        <f t="shared" si="33"/>
        <v>1</v>
      </c>
    </row>
    <row r="31">
      <c r="A31" s="4" t="s">
        <v>49</v>
      </c>
      <c r="B31" s="5" t="s">
        <v>5</v>
      </c>
      <c r="C31" s="5" t="s">
        <v>4</v>
      </c>
      <c r="D31" s="5" t="s">
        <v>5</v>
      </c>
      <c r="E31" s="6">
        <f t="shared" si="2"/>
        <v>1</v>
      </c>
      <c r="F31" s="6">
        <f t="shared" si="3"/>
        <v>2</v>
      </c>
      <c r="G31" s="6">
        <f t="shared" si="4"/>
        <v>0</v>
      </c>
      <c r="H31" s="6">
        <f t="shared" ref="H31:J31" si="34">E31*E31</f>
        <v>1</v>
      </c>
      <c r="I31" s="6">
        <f t="shared" si="34"/>
        <v>4</v>
      </c>
      <c r="J31" s="6">
        <f t="shared" si="34"/>
        <v>0</v>
      </c>
    </row>
    <row r="32">
      <c r="A32" s="4" t="s">
        <v>50</v>
      </c>
      <c r="B32" s="5" t="s">
        <v>4</v>
      </c>
      <c r="C32" s="5" t="s">
        <v>4</v>
      </c>
      <c r="D32" s="5" t="s">
        <v>5</v>
      </c>
      <c r="E32" s="6">
        <f t="shared" si="2"/>
        <v>2</v>
      </c>
      <c r="F32" s="6">
        <f t="shared" si="3"/>
        <v>1</v>
      </c>
      <c r="G32" s="6">
        <f t="shared" si="4"/>
        <v>0</v>
      </c>
      <c r="H32" s="6">
        <f t="shared" ref="H32:J32" si="35">E32*E32</f>
        <v>4</v>
      </c>
      <c r="I32" s="6">
        <f t="shared" si="35"/>
        <v>1</v>
      </c>
      <c r="J32" s="6">
        <f t="shared" si="35"/>
        <v>0</v>
      </c>
    </row>
    <row r="33">
      <c r="A33" s="4" t="s">
        <v>51</v>
      </c>
      <c r="B33" s="5" t="s">
        <v>4</v>
      </c>
      <c r="C33" s="5" t="s">
        <v>4</v>
      </c>
      <c r="D33" s="5" t="s">
        <v>4</v>
      </c>
      <c r="E33" s="6">
        <f t="shared" si="2"/>
        <v>3</v>
      </c>
      <c r="F33" s="6">
        <f t="shared" si="3"/>
        <v>0</v>
      </c>
      <c r="G33" s="6">
        <f t="shared" si="4"/>
        <v>0</v>
      </c>
      <c r="H33" s="6">
        <f t="shared" ref="H33:J33" si="36">E33*E33</f>
        <v>9</v>
      </c>
      <c r="I33" s="6">
        <f t="shared" si="36"/>
        <v>0</v>
      </c>
      <c r="J33" s="6">
        <f t="shared" si="36"/>
        <v>0</v>
      </c>
    </row>
    <row r="34">
      <c r="A34" s="4" t="s">
        <v>52</v>
      </c>
      <c r="B34" s="5" t="s">
        <v>4</v>
      </c>
      <c r="C34" s="5" t="s">
        <v>4</v>
      </c>
      <c r="D34" s="5" t="s">
        <v>4</v>
      </c>
      <c r="E34" s="6">
        <f t="shared" si="2"/>
        <v>3</v>
      </c>
      <c r="F34" s="6">
        <f t="shared" si="3"/>
        <v>0</v>
      </c>
      <c r="G34" s="6">
        <f t="shared" si="4"/>
        <v>0</v>
      </c>
      <c r="H34" s="6">
        <f t="shared" ref="H34:J34" si="37">E34*E34</f>
        <v>9</v>
      </c>
      <c r="I34" s="6">
        <f t="shared" si="37"/>
        <v>0</v>
      </c>
      <c r="J34" s="6">
        <f t="shared" si="37"/>
        <v>0</v>
      </c>
    </row>
    <row r="35">
      <c r="A35" s="4" t="s">
        <v>53</v>
      </c>
      <c r="B35" s="5" t="s">
        <v>4</v>
      </c>
      <c r="C35" s="5" t="s">
        <v>4</v>
      </c>
      <c r="D35" s="5" t="s">
        <v>4</v>
      </c>
      <c r="E35" s="6">
        <f t="shared" si="2"/>
        <v>3</v>
      </c>
      <c r="F35" s="6">
        <f t="shared" si="3"/>
        <v>0</v>
      </c>
      <c r="G35" s="6">
        <f t="shared" si="4"/>
        <v>0</v>
      </c>
      <c r="H35" s="6">
        <f t="shared" ref="H35:J35" si="38">E35*E35</f>
        <v>9</v>
      </c>
      <c r="I35" s="6">
        <f t="shared" si="38"/>
        <v>0</v>
      </c>
      <c r="J35" s="6">
        <f t="shared" si="38"/>
        <v>0</v>
      </c>
    </row>
    <row r="36">
      <c r="A36" s="4" t="s">
        <v>54</v>
      </c>
      <c r="B36" s="5" t="s">
        <v>4</v>
      </c>
      <c r="C36" s="5" t="s">
        <v>4</v>
      </c>
      <c r="D36" s="5" t="s">
        <v>4</v>
      </c>
      <c r="E36" s="6">
        <f t="shared" si="2"/>
        <v>3</v>
      </c>
      <c r="F36" s="6">
        <f t="shared" si="3"/>
        <v>0</v>
      </c>
      <c r="G36" s="6">
        <f t="shared" si="4"/>
        <v>0</v>
      </c>
      <c r="H36" s="6">
        <f t="shared" ref="H36:J36" si="39">E36*E36</f>
        <v>9</v>
      </c>
      <c r="I36" s="6">
        <f t="shared" si="39"/>
        <v>0</v>
      </c>
      <c r="J36" s="6">
        <f t="shared" si="39"/>
        <v>0</v>
      </c>
    </row>
    <row r="37">
      <c r="A37" s="4" t="s">
        <v>55</v>
      </c>
      <c r="B37" s="5" t="s">
        <v>4</v>
      </c>
      <c r="C37" s="5" t="s">
        <v>6</v>
      </c>
      <c r="D37" s="5" t="s">
        <v>5</v>
      </c>
      <c r="E37" s="6">
        <f t="shared" si="2"/>
        <v>1</v>
      </c>
      <c r="F37" s="6">
        <f t="shared" si="3"/>
        <v>1</v>
      </c>
      <c r="G37" s="6">
        <f t="shared" si="4"/>
        <v>1</v>
      </c>
      <c r="H37" s="6">
        <f t="shared" ref="H37:J37" si="40">E37*E37</f>
        <v>1</v>
      </c>
      <c r="I37" s="6">
        <f t="shared" si="40"/>
        <v>1</v>
      </c>
      <c r="J37" s="6">
        <f t="shared" si="40"/>
        <v>1</v>
      </c>
    </row>
    <row r="38">
      <c r="A38" s="4" t="s">
        <v>56</v>
      </c>
      <c r="B38" s="5" t="s">
        <v>6</v>
      </c>
      <c r="C38" s="5" t="s">
        <v>4</v>
      </c>
      <c r="D38" s="5" t="s">
        <v>6</v>
      </c>
      <c r="E38" s="6">
        <f t="shared" si="2"/>
        <v>1</v>
      </c>
      <c r="F38" s="6">
        <f t="shared" si="3"/>
        <v>0</v>
      </c>
      <c r="G38" s="6">
        <f t="shared" si="4"/>
        <v>2</v>
      </c>
      <c r="H38" s="6">
        <f t="shared" ref="H38:J38" si="41">E38*E38</f>
        <v>1</v>
      </c>
      <c r="I38" s="6">
        <f t="shared" si="41"/>
        <v>0</v>
      </c>
      <c r="J38" s="6">
        <f t="shared" si="41"/>
        <v>4</v>
      </c>
    </row>
    <row r="39">
      <c r="A39" s="4" t="s">
        <v>57</v>
      </c>
      <c r="B39" s="5" t="s">
        <v>5</v>
      </c>
      <c r="C39" s="5" t="s">
        <v>5</v>
      </c>
      <c r="D39" s="5" t="s">
        <v>5</v>
      </c>
      <c r="E39" s="6">
        <f t="shared" si="2"/>
        <v>0</v>
      </c>
      <c r="F39" s="6">
        <f t="shared" si="3"/>
        <v>3</v>
      </c>
      <c r="G39" s="6">
        <f t="shared" si="4"/>
        <v>0</v>
      </c>
      <c r="H39" s="6">
        <f t="shared" ref="H39:J39" si="42">E39*E39</f>
        <v>0</v>
      </c>
      <c r="I39" s="6">
        <f t="shared" si="42"/>
        <v>9</v>
      </c>
      <c r="J39" s="6">
        <f t="shared" si="42"/>
        <v>0</v>
      </c>
    </row>
    <row r="40">
      <c r="A40" s="4" t="s">
        <v>58</v>
      </c>
      <c r="B40" s="5" t="s">
        <v>5</v>
      </c>
      <c r="C40" s="5" t="s">
        <v>4</v>
      </c>
      <c r="D40" s="5" t="s">
        <v>5</v>
      </c>
      <c r="E40" s="6">
        <f t="shared" si="2"/>
        <v>1</v>
      </c>
      <c r="F40" s="6">
        <f t="shared" si="3"/>
        <v>2</v>
      </c>
      <c r="G40" s="6">
        <f t="shared" si="4"/>
        <v>0</v>
      </c>
      <c r="H40" s="6">
        <f t="shared" ref="H40:J40" si="43">E40*E40</f>
        <v>1</v>
      </c>
      <c r="I40" s="6">
        <f t="shared" si="43"/>
        <v>4</v>
      </c>
      <c r="J40" s="6">
        <f t="shared" si="43"/>
        <v>0</v>
      </c>
    </row>
    <row r="41">
      <c r="A41" s="4" t="s">
        <v>59</v>
      </c>
      <c r="B41" s="5" t="s">
        <v>5</v>
      </c>
      <c r="C41" s="5" t="s">
        <v>6</v>
      </c>
      <c r="D41" s="5" t="s">
        <v>5</v>
      </c>
      <c r="E41" s="6">
        <f t="shared" si="2"/>
        <v>0</v>
      </c>
      <c r="F41" s="6">
        <f t="shared" si="3"/>
        <v>2</v>
      </c>
      <c r="G41" s="6">
        <f t="shared" si="4"/>
        <v>1</v>
      </c>
      <c r="H41" s="6">
        <f t="shared" ref="H41:J41" si="44">E41*E41</f>
        <v>0</v>
      </c>
      <c r="I41" s="6">
        <f t="shared" si="44"/>
        <v>4</v>
      </c>
      <c r="J41" s="6">
        <f t="shared" si="44"/>
        <v>1</v>
      </c>
    </row>
    <row r="42">
      <c r="A42" s="4" t="s">
        <v>60</v>
      </c>
      <c r="B42" s="5" t="s">
        <v>4</v>
      </c>
      <c r="C42" s="5" t="s">
        <v>5</v>
      </c>
      <c r="D42" s="5" t="s">
        <v>5</v>
      </c>
      <c r="E42" s="6">
        <f t="shared" si="2"/>
        <v>1</v>
      </c>
      <c r="F42" s="6">
        <f t="shared" si="3"/>
        <v>2</v>
      </c>
      <c r="G42" s="6">
        <f t="shared" si="4"/>
        <v>0</v>
      </c>
      <c r="H42" s="6">
        <f t="shared" ref="H42:J42" si="45">E42*E42</f>
        <v>1</v>
      </c>
      <c r="I42" s="6">
        <f t="shared" si="45"/>
        <v>4</v>
      </c>
      <c r="J42" s="6">
        <f t="shared" si="45"/>
        <v>0</v>
      </c>
    </row>
    <row r="43">
      <c r="A43" s="4" t="s">
        <v>61</v>
      </c>
      <c r="B43" s="5" t="s">
        <v>5</v>
      </c>
      <c r="C43" s="5" t="s">
        <v>6</v>
      </c>
      <c r="D43" s="5" t="s">
        <v>4</v>
      </c>
      <c r="E43" s="6">
        <f t="shared" si="2"/>
        <v>1</v>
      </c>
      <c r="F43" s="6">
        <f t="shared" si="3"/>
        <v>1</v>
      </c>
      <c r="G43" s="6">
        <f t="shared" si="4"/>
        <v>1</v>
      </c>
      <c r="H43" s="6">
        <f t="shared" ref="H43:J43" si="46">E43*E43</f>
        <v>1</v>
      </c>
      <c r="I43" s="6">
        <f t="shared" si="46"/>
        <v>1</v>
      </c>
      <c r="J43" s="6">
        <f t="shared" si="46"/>
        <v>1</v>
      </c>
    </row>
    <row r="44">
      <c r="A44" s="4" t="s">
        <v>62</v>
      </c>
      <c r="B44" s="5" t="s">
        <v>6</v>
      </c>
      <c r="C44" s="5" t="s">
        <v>5</v>
      </c>
      <c r="D44" s="5" t="s">
        <v>4</v>
      </c>
      <c r="E44" s="6">
        <f t="shared" si="2"/>
        <v>1</v>
      </c>
      <c r="F44" s="6">
        <f t="shared" si="3"/>
        <v>1</v>
      </c>
      <c r="G44" s="6">
        <f t="shared" si="4"/>
        <v>1</v>
      </c>
      <c r="H44" s="6">
        <f t="shared" ref="H44:J44" si="47">E44*E44</f>
        <v>1</v>
      </c>
      <c r="I44" s="6">
        <f t="shared" si="47"/>
        <v>1</v>
      </c>
      <c r="J44" s="6">
        <f t="shared" si="47"/>
        <v>1</v>
      </c>
    </row>
    <row r="45">
      <c r="A45" s="4" t="s">
        <v>63</v>
      </c>
      <c r="B45" s="5" t="s">
        <v>4</v>
      </c>
      <c r="C45" s="5" t="s">
        <v>4</v>
      </c>
      <c r="D45" s="5" t="s">
        <v>5</v>
      </c>
      <c r="E45" s="6">
        <f t="shared" si="2"/>
        <v>2</v>
      </c>
      <c r="F45" s="6">
        <f t="shared" si="3"/>
        <v>1</v>
      </c>
      <c r="G45" s="6">
        <f t="shared" si="4"/>
        <v>0</v>
      </c>
      <c r="H45" s="6">
        <f t="shared" ref="H45:J45" si="48">E45*E45</f>
        <v>4</v>
      </c>
      <c r="I45" s="6">
        <f t="shared" si="48"/>
        <v>1</v>
      </c>
      <c r="J45" s="6">
        <f t="shared" si="48"/>
        <v>0</v>
      </c>
    </row>
    <row r="46">
      <c r="A46" s="4" t="s">
        <v>64</v>
      </c>
      <c r="B46" s="5" t="s">
        <v>4</v>
      </c>
      <c r="C46" s="5" t="s">
        <v>4</v>
      </c>
      <c r="D46" s="5" t="s">
        <v>5</v>
      </c>
      <c r="E46" s="6">
        <f t="shared" si="2"/>
        <v>2</v>
      </c>
      <c r="F46" s="6">
        <f t="shared" si="3"/>
        <v>1</v>
      </c>
      <c r="G46" s="6">
        <f t="shared" si="4"/>
        <v>0</v>
      </c>
      <c r="H46" s="6">
        <f t="shared" ref="H46:J46" si="49">E46*E46</f>
        <v>4</v>
      </c>
      <c r="I46" s="6">
        <f t="shared" si="49"/>
        <v>1</v>
      </c>
      <c r="J46" s="6">
        <f t="shared" si="49"/>
        <v>0</v>
      </c>
    </row>
    <row r="47">
      <c r="A47" s="4" t="s">
        <v>65</v>
      </c>
      <c r="B47" s="5" t="s">
        <v>4</v>
      </c>
      <c r="C47" s="5" t="s">
        <v>6</v>
      </c>
      <c r="D47" s="5" t="s">
        <v>4</v>
      </c>
      <c r="E47" s="6">
        <f t="shared" si="2"/>
        <v>2</v>
      </c>
      <c r="F47" s="6">
        <f t="shared" si="3"/>
        <v>0</v>
      </c>
      <c r="G47" s="6">
        <f t="shared" si="4"/>
        <v>1</v>
      </c>
      <c r="H47" s="6">
        <f t="shared" ref="H47:J47" si="50">E47*E47</f>
        <v>4</v>
      </c>
      <c r="I47" s="6">
        <f t="shared" si="50"/>
        <v>0</v>
      </c>
      <c r="J47" s="6">
        <f t="shared" si="50"/>
        <v>1</v>
      </c>
    </row>
    <row r="48">
      <c r="A48" s="4" t="s">
        <v>66</v>
      </c>
      <c r="B48" s="5" t="s">
        <v>4</v>
      </c>
      <c r="C48" s="5" t="s">
        <v>4</v>
      </c>
      <c r="D48" s="5" t="s">
        <v>5</v>
      </c>
      <c r="E48" s="6">
        <f t="shared" si="2"/>
        <v>2</v>
      </c>
      <c r="F48" s="6">
        <f t="shared" si="3"/>
        <v>1</v>
      </c>
      <c r="G48" s="6">
        <f t="shared" si="4"/>
        <v>0</v>
      </c>
      <c r="H48" s="6">
        <f t="shared" ref="H48:J48" si="51">E48*E48</f>
        <v>4</v>
      </c>
      <c r="I48" s="6">
        <f t="shared" si="51"/>
        <v>1</v>
      </c>
      <c r="J48" s="6">
        <f t="shared" si="51"/>
        <v>0</v>
      </c>
    </row>
    <row r="49">
      <c r="A49" s="4" t="s">
        <v>67</v>
      </c>
      <c r="B49" s="5" t="s">
        <v>4</v>
      </c>
      <c r="C49" s="5" t="s">
        <v>4</v>
      </c>
      <c r="D49" s="5" t="s">
        <v>4</v>
      </c>
      <c r="E49" s="6">
        <f t="shared" si="2"/>
        <v>3</v>
      </c>
      <c r="F49" s="6">
        <f t="shared" si="3"/>
        <v>0</v>
      </c>
      <c r="G49" s="6">
        <f t="shared" si="4"/>
        <v>0</v>
      </c>
      <c r="H49" s="6">
        <f t="shared" ref="H49:J49" si="52">E49*E49</f>
        <v>9</v>
      </c>
      <c r="I49" s="6">
        <f t="shared" si="52"/>
        <v>0</v>
      </c>
      <c r="J49" s="6">
        <f t="shared" si="52"/>
        <v>0</v>
      </c>
    </row>
    <row r="50">
      <c r="A50" s="4" t="s">
        <v>68</v>
      </c>
      <c r="B50" s="5" t="s">
        <v>4</v>
      </c>
      <c r="C50" s="5" t="s">
        <v>4</v>
      </c>
      <c r="D50" s="5" t="s">
        <v>4</v>
      </c>
      <c r="E50" s="6">
        <f t="shared" si="2"/>
        <v>3</v>
      </c>
      <c r="F50" s="6">
        <f t="shared" si="3"/>
        <v>0</v>
      </c>
      <c r="G50" s="6">
        <f t="shared" si="4"/>
        <v>0</v>
      </c>
      <c r="H50" s="6">
        <f t="shared" ref="H50:J50" si="53">E50*E50</f>
        <v>9</v>
      </c>
      <c r="I50" s="6">
        <f t="shared" si="53"/>
        <v>0</v>
      </c>
      <c r="J50" s="6">
        <f t="shared" si="53"/>
        <v>0</v>
      </c>
    </row>
    <row r="51">
      <c r="A51" s="4" t="s">
        <v>69</v>
      </c>
      <c r="B51" s="5" t="s">
        <v>6</v>
      </c>
      <c r="C51" s="5" t="s">
        <v>4</v>
      </c>
      <c r="D51" s="5" t="s">
        <v>5</v>
      </c>
      <c r="E51" s="6">
        <f t="shared" si="2"/>
        <v>1</v>
      </c>
      <c r="F51" s="6">
        <f t="shared" si="3"/>
        <v>1</v>
      </c>
      <c r="G51" s="6">
        <f t="shared" si="4"/>
        <v>1</v>
      </c>
      <c r="H51" s="6">
        <f t="shared" ref="H51:J51" si="54">E51*E51</f>
        <v>1</v>
      </c>
      <c r="I51" s="6">
        <f t="shared" si="54"/>
        <v>1</v>
      </c>
      <c r="J51" s="6">
        <f t="shared" si="54"/>
        <v>1</v>
      </c>
    </row>
    <row r="52">
      <c r="A52" s="13" t="s">
        <v>18</v>
      </c>
      <c r="B52" s="14"/>
      <c r="C52" s="14"/>
      <c r="D52" s="15"/>
      <c r="E52" s="6">
        <f t="shared" ref="E52:G52" si="55">SUM(E2:E51)</f>
        <v>76</v>
      </c>
      <c r="F52" s="6">
        <f t="shared" si="55"/>
        <v>50</v>
      </c>
      <c r="G52" s="6">
        <f t="shared" si="55"/>
        <v>24</v>
      </c>
      <c r="H52" s="16" t="s">
        <v>19</v>
      </c>
      <c r="I52" s="17">
        <f>SUM(E52:G52)</f>
        <v>150</v>
      </c>
      <c r="J52" s="8" t="s">
        <v>70</v>
      </c>
    </row>
    <row r="53">
      <c r="A53" s="18" t="s">
        <v>71</v>
      </c>
      <c r="B53" s="14"/>
      <c r="C53" s="14"/>
      <c r="D53" s="15"/>
      <c r="E53" s="4" t="s">
        <v>72</v>
      </c>
      <c r="F53" s="4" t="s">
        <v>73</v>
      </c>
      <c r="G53" s="4" t="s">
        <v>74</v>
      </c>
    </row>
    <row r="54">
      <c r="A54" s="18" t="s">
        <v>75</v>
      </c>
      <c r="B54" s="14"/>
      <c r="C54" s="14"/>
      <c r="D54" s="15"/>
      <c r="E54" s="4">
        <f>76/150</f>
        <v>0.5066666667</v>
      </c>
      <c r="F54" s="4">
        <f>50/150</f>
        <v>0.3333333333</v>
      </c>
      <c r="G54" s="4">
        <f>24/150</f>
        <v>0.16</v>
      </c>
    </row>
    <row r="55">
      <c r="A55" s="18" t="s">
        <v>76</v>
      </c>
      <c r="B55" s="14"/>
      <c r="C55" s="14"/>
      <c r="D55" s="15"/>
      <c r="E55" s="4">
        <f t="shared" ref="E55:G55" si="56">E54*E54</f>
        <v>0.2567111111</v>
      </c>
      <c r="F55" s="4">
        <f t="shared" si="56"/>
        <v>0.1111111111</v>
      </c>
      <c r="G55" s="4">
        <f t="shared" si="56"/>
        <v>0.0256</v>
      </c>
    </row>
    <row r="56">
      <c r="A56" s="19" t="s">
        <v>77</v>
      </c>
      <c r="B56" s="14"/>
      <c r="C56" s="14"/>
      <c r="D56" s="15"/>
      <c r="E56" s="20">
        <f>(E54*E54)+(F54*F54)+(G54*G54)</f>
        <v>0.3934222222</v>
      </c>
    </row>
  </sheetData>
  <mergeCells count="5">
    <mergeCell ref="A52:D52"/>
    <mergeCell ref="A53:D53"/>
    <mergeCell ref="A54:D54"/>
    <mergeCell ref="A55:D55"/>
    <mergeCell ref="A56:D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38"/>
    <col customWidth="1" min="3" max="3" width="25.63"/>
    <col customWidth="1" min="4" max="4" width="26.63"/>
    <col customWidth="1" min="13" max="13" width="15.13"/>
    <col customWidth="1" min="15" max="15" width="20.13"/>
  </cols>
  <sheetData>
    <row r="1">
      <c r="A1" s="1" t="s">
        <v>0</v>
      </c>
      <c r="B1" s="1" t="s">
        <v>78</v>
      </c>
      <c r="C1" s="1" t="s">
        <v>79</v>
      </c>
      <c r="D1" s="1" t="s">
        <v>80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 t="s">
        <v>4</v>
      </c>
      <c r="C2" s="5" t="s">
        <v>4</v>
      </c>
      <c r="D2" s="5" t="s">
        <v>4</v>
      </c>
      <c r="E2" s="6">
        <f t="shared" ref="E2:E51" si="2">countif(B2:D2,"Good")</f>
        <v>3</v>
      </c>
      <c r="F2" s="6">
        <f t="shared" ref="F2:F51" si="3">countif(B2:D2,"Moderate")</f>
        <v>0</v>
      </c>
      <c r="G2" s="6">
        <f t="shared" ref="G2:G51" si="4">countif(B2:D2,"Bad")</f>
        <v>0</v>
      </c>
      <c r="H2" s="6">
        <f t="shared" ref="H2:J2" si="1">E2*E2</f>
        <v>9</v>
      </c>
      <c r="I2" s="6">
        <f t="shared" si="1"/>
        <v>0</v>
      </c>
      <c r="J2" s="6">
        <f t="shared" si="1"/>
        <v>0</v>
      </c>
    </row>
    <row r="3">
      <c r="A3" s="4" t="s">
        <v>11</v>
      </c>
      <c r="B3" s="5" t="s">
        <v>4</v>
      </c>
      <c r="C3" s="5" t="s">
        <v>6</v>
      </c>
      <c r="D3" s="5" t="s">
        <v>6</v>
      </c>
      <c r="E3" s="6">
        <f t="shared" si="2"/>
        <v>1</v>
      </c>
      <c r="F3" s="6">
        <f t="shared" si="3"/>
        <v>0</v>
      </c>
      <c r="G3" s="6">
        <f t="shared" si="4"/>
        <v>2</v>
      </c>
      <c r="H3" s="6">
        <f t="shared" ref="H3:J3" si="5">E3*E3</f>
        <v>1</v>
      </c>
      <c r="I3" s="6">
        <f t="shared" si="5"/>
        <v>0</v>
      </c>
      <c r="J3" s="6">
        <f t="shared" si="5"/>
        <v>4</v>
      </c>
    </row>
    <row r="4">
      <c r="A4" s="4" t="s">
        <v>12</v>
      </c>
      <c r="B4" s="5" t="s">
        <v>4</v>
      </c>
      <c r="C4" s="5" t="s">
        <v>4</v>
      </c>
      <c r="D4" s="5" t="s">
        <v>4</v>
      </c>
      <c r="E4" s="6">
        <f t="shared" si="2"/>
        <v>3</v>
      </c>
      <c r="F4" s="6">
        <f t="shared" si="3"/>
        <v>0</v>
      </c>
      <c r="G4" s="6">
        <f t="shared" si="4"/>
        <v>0</v>
      </c>
      <c r="H4" s="6">
        <f t="shared" ref="H4:J4" si="6">E4*E4</f>
        <v>9</v>
      </c>
      <c r="I4" s="6">
        <f t="shared" si="6"/>
        <v>0</v>
      </c>
      <c r="J4" s="6">
        <f t="shared" si="6"/>
        <v>0</v>
      </c>
    </row>
    <row r="5">
      <c r="A5" s="4" t="s">
        <v>13</v>
      </c>
      <c r="B5" s="5" t="s">
        <v>4</v>
      </c>
      <c r="C5" s="5" t="s">
        <v>4</v>
      </c>
      <c r="D5" s="5" t="s">
        <v>4</v>
      </c>
      <c r="E5" s="6">
        <f t="shared" si="2"/>
        <v>3</v>
      </c>
      <c r="F5" s="6">
        <f t="shared" si="3"/>
        <v>0</v>
      </c>
      <c r="G5" s="6">
        <f t="shared" si="4"/>
        <v>0</v>
      </c>
      <c r="H5" s="6">
        <f t="shared" ref="H5:J5" si="7">E5*E5</f>
        <v>9</v>
      </c>
      <c r="I5" s="6">
        <f t="shared" si="7"/>
        <v>0</v>
      </c>
      <c r="J5" s="6">
        <f t="shared" si="7"/>
        <v>0</v>
      </c>
    </row>
    <row r="6">
      <c r="A6" s="4" t="s">
        <v>14</v>
      </c>
      <c r="B6" s="5" t="s">
        <v>5</v>
      </c>
      <c r="C6" s="5" t="s">
        <v>5</v>
      </c>
      <c r="D6" s="5" t="s">
        <v>6</v>
      </c>
      <c r="E6" s="6">
        <f t="shared" si="2"/>
        <v>0</v>
      </c>
      <c r="F6" s="6">
        <f t="shared" si="3"/>
        <v>2</v>
      </c>
      <c r="G6" s="6">
        <f t="shared" si="4"/>
        <v>1</v>
      </c>
      <c r="H6" s="6">
        <f t="shared" ref="H6:J6" si="8">E6*E6</f>
        <v>0</v>
      </c>
      <c r="I6" s="6">
        <f t="shared" si="8"/>
        <v>4</v>
      </c>
      <c r="J6" s="6">
        <f t="shared" si="8"/>
        <v>1</v>
      </c>
    </row>
    <row r="7">
      <c r="A7" s="4" t="s">
        <v>15</v>
      </c>
      <c r="B7" s="5" t="s">
        <v>4</v>
      </c>
      <c r="C7" s="5" t="s">
        <v>4</v>
      </c>
      <c r="D7" s="5" t="s">
        <v>6</v>
      </c>
      <c r="E7" s="6">
        <f t="shared" si="2"/>
        <v>2</v>
      </c>
      <c r="F7" s="6">
        <f t="shared" si="3"/>
        <v>0</v>
      </c>
      <c r="G7" s="6">
        <f t="shared" si="4"/>
        <v>1</v>
      </c>
      <c r="H7" s="6">
        <f t="shared" ref="H7:J7" si="9">E7*E7</f>
        <v>4</v>
      </c>
      <c r="I7" s="6">
        <f t="shared" si="9"/>
        <v>0</v>
      </c>
      <c r="J7" s="6">
        <f t="shared" si="9"/>
        <v>1</v>
      </c>
    </row>
    <row r="8">
      <c r="A8" s="4" t="s">
        <v>16</v>
      </c>
      <c r="B8" s="5" t="s">
        <v>4</v>
      </c>
      <c r="C8" s="5" t="s">
        <v>4</v>
      </c>
      <c r="D8" s="5" t="s">
        <v>4</v>
      </c>
      <c r="E8" s="6">
        <f t="shared" si="2"/>
        <v>3</v>
      </c>
      <c r="F8" s="6">
        <f t="shared" si="3"/>
        <v>0</v>
      </c>
      <c r="G8" s="6">
        <f t="shared" si="4"/>
        <v>0</v>
      </c>
      <c r="H8" s="6">
        <f t="shared" ref="H8:J8" si="10">E8*E8</f>
        <v>9</v>
      </c>
      <c r="I8" s="6">
        <f t="shared" si="10"/>
        <v>0</v>
      </c>
      <c r="J8" s="6">
        <f t="shared" si="10"/>
        <v>0</v>
      </c>
      <c r="M8" s="7" t="s">
        <v>7</v>
      </c>
      <c r="N8" s="7" t="s">
        <v>8</v>
      </c>
      <c r="O8" s="7" t="s">
        <v>9</v>
      </c>
    </row>
    <row r="9">
      <c r="A9" s="4" t="s">
        <v>17</v>
      </c>
      <c r="B9" s="5" t="s">
        <v>4</v>
      </c>
      <c r="C9" s="5" t="s">
        <v>5</v>
      </c>
      <c r="D9" s="5" t="s">
        <v>4</v>
      </c>
      <c r="E9" s="6">
        <f t="shared" si="2"/>
        <v>2</v>
      </c>
      <c r="F9" s="6">
        <f t="shared" si="3"/>
        <v>1</v>
      </c>
      <c r="G9" s="6">
        <f t="shared" si="4"/>
        <v>0</v>
      </c>
      <c r="H9" s="6">
        <f t="shared" ref="H9:J9" si="11">E9*E9</f>
        <v>4</v>
      </c>
      <c r="I9" s="6">
        <f t="shared" si="11"/>
        <v>1</v>
      </c>
      <c r="J9" s="6">
        <f t="shared" si="11"/>
        <v>0</v>
      </c>
      <c r="L9" s="8" t="s">
        <v>18</v>
      </c>
      <c r="M9" s="9">
        <f t="shared" ref="M9:O9" si="12">SUM(H2:H51)</f>
        <v>147</v>
      </c>
      <c r="N9" s="9">
        <f t="shared" si="12"/>
        <v>94</v>
      </c>
      <c r="O9" s="9">
        <f t="shared" si="12"/>
        <v>61</v>
      </c>
      <c r="P9" s="8" t="s">
        <v>19</v>
      </c>
      <c r="Q9" s="9">
        <f>SUM(M9:O9)</f>
        <v>302</v>
      </c>
    </row>
    <row r="10">
      <c r="A10" s="4" t="s">
        <v>20</v>
      </c>
      <c r="B10" s="5" t="s">
        <v>4</v>
      </c>
      <c r="C10" s="5" t="s">
        <v>4</v>
      </c>
      <c r="D10" s="5" t="s">
        <v>5</v>
      </c>
      <c r="E10" s="6">
        <f t="shared" si="2"/>
        <v>2</v>
      </c>
      <c r="F10" s="6">
        <f t="shared" si="3"/>
        <v>1</v>
      </c>
      <c r="G10" s="6">
        <f t="shared" si="4"/>
        <v>0</v>
      </c>
      <c r="H10" s="6">
        <f t="shared" ref="H10:J10" si="13">E10*E10</f>
        <v>4</v>
      </c>
      <c r="I10" s="6">
        <f t="shared" si="13"/>
        <v>1</v>
      </c>
      <c r="J10" s="6">
        <f t="shared" si="13"/>
        <v>0</v>
      </c>
    </row>
    <row r="11">
      <c r="A11" s="4" t="s">
        <v>21</v>
      </c>
      <c r="B11" s="5" t="s">
        <v>5</v>
      </c>
      <c r="C11" s="5" t="s">
        <v>5</v>
      </c>
      <c r="D11" s="5" t="s">
        <v>5</v>
      </c>
      <c r="E11" s="6">
        <f t="shared" si="2"/>
        <v>0</v>
      </c>
      <c r="F11" s="6">
        <f t="shared" si="3"/>
        <v>3</v>
      </c>
      <c r="G11" s="6">
        <f t="shared" si="4"/>
        <v>0</v>
      </c>
      <c r="H11" s="6">
        <f t="shared" ref="H11:J11" si="14">E11*E11</f>
        <v>0</v>
      </c>
      <c r="I11" s="6">
        <f t="shared" si="14"/>
        <v>9</v>
      </c>
      <c r="J11" s="6">
        <f t="shared" si="14"/>
        <v>0</v>
      </c>
    </row>
    <row r="12">
      <c r="A12" s="4" t="s">
        <v>22</v>
      </c>
      <c r="B12" s="5" t="s">
        <v>5</v>
      </c>
      <c r="C12" s="5" t="s">
        <v>4</v>
      </c>
      <c r="D12" s="5" t="s">
        <v>5</v>
      </c>
      <c r="E12" s="6">
        <f t="shared" si="2"/>
        <v>1</v>
      </c>
      <c r="F12" s="6">
        <f t="shared" si="3"/>
        <v>2</v>
      </c>
      <c r="G12" s="6">
        <f t="shared" si="4"/>
        <v>0</v>
      </c>
      <c r="H12" s="6">
        <f t="shared" ref="H12:J12" si="15">E12*E12</f>
        <v>1</v>
      </c>
      <c r="I12" s="6">
        <f t="shared" si="15"/>
        <v>4</v>
      </c>
      <c r="J12" s="6">
        <f t="shared" si="15"/>
        <v>0</v>
      </c>
    </row>
    <row r="13">
      <c r="A13" s="4" t="s">
        <v>23</v>
      </c>
      <c r="B13" s="5" t="s">
        <v>4</v>
      </c>
      <c r="C13" s="5" t="s">
        <v>5</v>
      </c>
      <c r="D13" s="5" t="s">
        <v>5</v>
      </c>
      <c r="E13" s="6">
        <f t="shared" si="2"/>
        <v>1</v>
      </c>
      <c r="F13" s="6">
        <f t="shared" si="3"/>
        <v>2</v>
      </c>
      <c r="G13" s="6">
        <f t="shared" si="4"/>
        <v>0</v>
      </c>
      <c r="H13" s="6">
        <f t="shared" ref="H13:J13" si="16">E13*E13</f>
        <v>1</v>
      </c>
      <c r="I13" s="6">
        <f t="shared" si="16"/>
        <v>4</v>
      </c>
      <c r="J13" s="6">
        <f t="shared" si="16"/>
        <v>0</v>
      </c>
    </row>
    <row r="14">
      <c r="A14" s="4" t="s">
        <v>24</v>
      </c>
      <c r="B14" s="5" t="s">
        <v>6</v>
      </c>
      <c r="C14" s="5" t="s">
        <v>5</v>
      </c>
      <c r="D14" s="5" t="s">
        <v>5</v>
      </c>
      <c r="E14" s="6">
        <f t="shared" si="2"/>
        <v>0</v>
      </c>
      <c r="F14" s="6">
        <f t="shared" si="3"/>
        <v>2</v>
      </c>
      <c r="G14" s="6">
        <f t="shared" si="4"/>
        <v>1</v>
      </c>
      <c r="H14" s="6">
        <f t="shared" ref="H14:J14" si="17">E14*E14</f>
        <v>0</v>
      </c>
      <c r="I14" s="6">
        <f t="shared" si="17"/>
        <v>4</v>
      </c>
      <c r="J14" s="6">
        <f t="shared" si="17"/>
        <v>1</v>
      </c>
    </row>
    <row r="15">
      <c r="A15" s="4" t="s">
        <v>25</v>
      </c>
      <c r="B15" s="5" t="s">
        <v>6</v>
      </c>
      <c r="C15" s="5" t="s">
        <v>6</v>
      </c>
      <c r="D15" s="5" t="s">
        <v>6</v>
      </c>
      <c r="E15" s="6">
        <f t="shared" si="2"/>
        <v>0</v>
      </c>
      <c r="F15" s="6">
        <f t="shared" si="3"/>
        <v>0</v>
      </c>
      <c r="G15" s="6">
        <f t="shared" si="4"/>
        <v>3</v>
      </c>
      <c r="H15" s="6">
        <f t="shared" ref="H15:J15" si="18">E15*E15</f>
        <v>0</v>
      </c>
      <c r="I15" s="6">
        <f t="shared" si="18"/>
        <v>0</v>
      </c>
      <c r="J15" s="6">
        <f t="shared" si="18"/>
        <v>9</v>
      </c>
    </row>
    <row r="16">
      <c r="A16" s="4" t="s">
        <v>26</v>
      </c>
      <c r="B16" s="5" t="s">
        <v>5</v>
      </c>
      <c r="C16" s="5" t="s">
        <v>5</v>
      </c>
      <c r="D16" s="5" t="s">
        <v>5</v>
      </c>
      <c r="E16" s="6">
        <f t="shared" si="2"/>
        <v>0</v>
      </c>
      <c r="F16" s="6">
        <f t="shared" si="3"/>
        <v>3</v>
      </c>
      <c r="G16" s="6">
        <f t="shared" si="4"/>
        <v>0</v>
      </c>
      <c r="H16" s="6">
        <f t="shared" ref="H16:J16" si="19">E16*E16</f>
        <v>0</v>
      </c>
      <c r="I16" s="6">
        <f t="shared" si="19"/>
        <v>9</v>
      </c>
      <c r="J16" s="6">
        <f t="shared" si="19"/>
        <v>0</v>
      </c>
    </row>
    <row r="17">
      <c r="A17" s="4" t="s">
        <v>27</v>
      </c>
      <c r="B17" s="5" t="s">
        <v>6</v>
      </c>
      <c r="C17" s="5" t="s">
        <v>5</v>
      </c>
      <c r="D17" s="5" t="s">
        <v>6</v>
      </c>
      <c r="E17" s="6">
        <f t="shared" si="2"/>
        <v>0</v>
      </c>
      <c r="F17" s="6">
        <f t="shared" si="3"/>
        <v>1</v>
      </c>
      <c r="G17" s="6">
        <f t="shared" si="4"/>
        <v>2</v>
      </c>
      <c r="H17" s="6">
        <f t="shared" ref="H17:J17" si="20">E17*E17</f>
        <v>0</v>
      </c>
      <c r="I17" s="6">
        <f t="shared" si="20"/>
        <v>1</v>
      </c>
      <c r="J17" s="6">
        <f t="shared" si="20"/>
        <v>4</v>
      </c>
      <c r="L17" s="10" t="s">
        <v>28</v>
      </c>
      <c r="M17" s="10" t="s">
        <v>29</v>
      </c>
      <c r="N17" s="11" t="s">
        <v>30</v>
      </c>
      <c r="O17" s="10" t="s">
        <v>31</v>
      </c>
      <c r="P17" s="11" t="s">
        <v>32</v>
      </c>
      <c r="Q17" s="11" t="s">
        <v>33</v>
      </c>
    </row>
    <row r="18">
      <c r="A18" s="4" t="s">
        <v>34</v>
      </c>
      <c r="B18" s="5" t="s">
        <v>4</v>
      </c>
      <c r="C18" s="5" t="s">
        <v>4</v>
      </c>
      <c r="D18" s="5" t="s">
        <v>4</v>
      </c>
      <c r="E18" s="6">
        <f t="shared" si="2"/>
        <v>3</v>
      </c>
      <c r="F18" s="6">
        <f t="shared" si="3"/>
        <v>0</v>
      </c>
      <c r="G18" s="6">
        <f t="shared" si="4"/>
        <v>0</v>
      </c>
      <c r="H18" s="6">
        <f t="shared" ref="H18:J18" si="21">E18*E18</f>
        <v>9</v>
      </c>
      <c r="I18" s="6">
        <f t="shared" si="21"/>
        <v>0</v>
      </c>
      <c r="J18" s="6">
        <f t="shared" si="21"/>
        <v>0</v>
      </c>
      <c r="M18" s="8">
        <f>1/(50*3*(3-1))</f>
        <v>0.003333333333</v>
      </c>
      <c r="N18" s="11" t="s">
        <v>30</v>
      </c>
      <c r="O18" s="9">
        <f>SUM(M9:O9)</f>
        <v>302</v>
      </c>
      <c r="P18" s="11" t="s">
        <v>32</v>
      </c>
      <c r="Q18" s="9">
        <f>50*3</f>
        <v>150</v>
      </c>
    </row>
    <row r="19">
      <c r="A19" s="4" t="s">
        <v>35</v>
      </c>
      <c r="B19" s="5" t="s">
        <v>4</v>
      </c>
      <c r="C19" s="5" t="s">
        <v>4</v>
      </c>
      <c r="D19" s="5" t="s">
        <v>6</v>
      </c>
      <c r="E19" s="6">
        <f t="shared" si="2"/>
        <v>2</v>
      </c>
      <c r="F19" s="6">
        <f t="shared" si="3"/>
        <v>0</v>
      </c>
      <c r="G19" s="6">
        <f t="shared" si="4"/>
        <v>1</v>
      </c>
      <c r="H19" s="6">
        <f t="shared" ref="H19:J19" si="22">E19*E19</f>
        <v>4</v>
      </c>
      <c r="I19" s="6">
        <f t="shared" si="22"/>
        <v>0</v>
      </c>
      <c r="J19" s="6">
        <f t="shared" si="22"/>
        <v>1</v>
      </c>
    </row>
    <row r="20">
      <c r="A20" s="4" t="s">
        <v>36</v>
      </c>
      <c r="B20" s="5" t="s">
        <v>6</v>
      </c>
      <c r="C20" s="5" t="s">
        <v>5</v>
      </c>
      <c r="D20" s="5" t="s">
        <v>4</v>
      </c>
      <c r="E20" s="6">
        <f t="shared" si="2"/>
        <v>1</v>
      </c>
      <c r="F20" s="6">
        <f t="shared" si="3"/>
        <v>1</v>
      </c>
      <c r="G20" s="6">
        <f t="shared" si="4"/>
        <v>1</v>
      </c>
      <c r="H20" s="6">
        <f t="shared" ref="H20:J20" si="23">E20*E20</f>
        <v>1</v>
      </c>
      <c r="I20" s="6">
        <f t="shared" si="23"/>
        <v>1</v>
      </c>
      <c r="J20" s="6">
        <f t="shared" si="23"/>
        <v>1</v>
      </c>
      <c r="L20" s="10" t="s">
        <v>28</v>
      </c>
      <c r="M20" s="9">
        <f>M18*(O18-Q18)</f>
        <v>0.5066666667</v>
      </c>
    </row>
    <row r="21">
      <c r="A21" s="4" t="s">
        <v>37</v>
      </c>
      <c r="B21" s="5" t="s">
        <v>4</v>
      </c>
      <c r="C21" s="5" t="s">
        <v>4</v>
      </c>
      <c r="D21" s="5" t="s">
        <v>6</v>
      </c>
      <c r="E21" s="6">
        <f t="shared" si="2"/>
        <v>2</v>
      </c>
      <c r="F21" s="6">
        <f t="shared" si="3"/>
        <v>0</v>
      </c>
      <c r="G21" s="6">
        <f t="shared" si="4"/>
        <v>1</v>
      </c>
      <c r="H21" s="6">
        <f t="shared" ref="H21:J21" si="24">E21*E21</f>
        <v>4</v>
      </c>
      <c r="I21" s="6">
        <f t="shared" si="24"/>
        <v>0</v>
      </c>
      <c r="J21" s="6">
        <f t="shared" si="24"/>
        <v>1</v>
      </c>
    </row>
    <row r="22">
      <c r="A22" s="4" t="s">
        <v>38</v>
      </c>
      <c r="B22" s="5" t="s">
        <v>6</v>
      </c>
      <c r="C22" s="5" t="s">
        <v>5</v>
      </c>
      <c r="D22" s="5" t="s">
        <v>6</v>
      </c>
      <c r="E22" s="6">
        <f t="shared" si="2"/>
        <v>0</v>
      </c>
      <c r="F22" s="6">
        <f t="shared" si="3"/>
        <v>1</v>
      </c>
      <c r="G22" s="6">
        <f t="shared" si="4"/>
        <v>2</v>
      </c>
      <c r="H22" s="6">
        <f t="shared" ref="H22:J22" si="25">E22*E22</f>
        <v>0</v>
      </c>
      <c r="I22" s="6">
        <f t="shared" si="25"/>
        <v>1</v>
      </c>
      <c r="J22" s="6">
        <f t="shared" si="25"/>
        <v>4</v>
      </c>
    </row>
    <row r="23">
      <c r="A23" s="4" t="s">
        <v>39</v>
      </c>
      <c r="B23" s="5" t="s">
        <v>6</v>
      </c>
      <c r="C23" s="5" t="s">
        <v>5</v>
      </c>
      <c r="D23" s="5" t="s">
        <v>6</v>
      </c>
      <c r="E23" s="6">
        <f t="shared" si="2"/>
        <v>0</v>
      </c>
      <c r="F23" s="6">
        <f t="shared" si="3"/>
        <v>1</v>
      </c>
      <c r="G23" s="6">
        <f t="shared" si="4"/>
        <v>2</v>
      </c>
      <c r="H23" s="6">
        <f t="shared" ref="H23:J23" si="26">E23*E23</f>
        <v>0</v>
      </c>
      <c r="I23" s="6">
        <f t="shared" si="26"/>
        <v>1</v>
      </c>
      <c r="J23" s="6">
        <f t="shared" si="26"/>
        <v>4</v>
      </c>
      <c r="L23" s="10" t="s">
        <v>40</v>
      </c>
      <c r="M23" s="10" t="s">
        <v>41</v>
      </c>
    </row>
    <row r="24">
      <c r="A24" s="4" t="s">
        <v>42</v>
      </c>
      <c r="B24" s="5" t="s">
        <v>5</v>
      </c>
      <c r="C24" s="5" t="s">
        <v>4</v>
      </c>
      <c r="D24" s="5" t="s">
        <v>5</v>
      </c>
      <c r="E24" s="6">
        <f t="shared" si="2"/>
        <v>1</v>
      </c>
      <c r="F24" s="6">
        <f t="shared" si="3"/>
        <v>2</v>
      </c>
      <c r="G24" s="6">
        <f t="shared" si="4"/>
        <v>0</v>
      </c>
      <c r="H24" s="6">
        <f t="shared" ref="H24:J24" si="27">E24*E24</f>
        <v>1</v>
      </c>
      <c r="I24" s="6">
        <f t="shared" si="27"/>
        <v>4</v>
      </c>
      <c r="J24" s="6">
        <f t="shared" si="27"/>
        <v>0</v>
      </c>
      <c r="M24" s="12">
        <f>(M20-E56)/(1-E56)</f>
        <v>0.2429409358</v>
      </c>
    </row>
    <row r="25">
      <c r="A25" s="4" t="s">
        <v>43</v>
      </c>
      <c r="B25" s="5" t="s">
        <v>6</v>
      </c>
      <c r="C25" s="5" t="s">
        <v>4</v>
      </c>
      <c r="D25" s="5" t="s">
        <v>6</v>
      </c>
      <c r="E25" s="6">
        <f t="shared" si="2"/>
        <v>1</v>
      </c>
      <c r="F25" s="6">
        <f t="shared" si="3"/>
        <v>0</v>
      </c>
      <c r="G25" s="6">
        <f t="shared" si="4"/>
        <v>2</v>
      </c>
      <c r="H25" s="6">
        <f t="shared" ref="H25:J25" si="28">E25*E25</f>
        <v>1</v>
      </c>
      <c r="I25" s="6">
        <f t="shared" si="28"/>
        <v>0</v>
      </c>
      <c r="J25" s="6">
        <f t="shared" si="28"/>
        <v>4</v>
      </c>
    </row>
    <row r="26">
      <c r="A26" s="4" t="s">
        <v>44</v>
      </c>
      <c r="B26" s="5" t="s">
        <v>6</v>
      </c>
      <c r="C26" s="5" t="s">
        <v>5</v>
      </c>
      <c r="D26" s="5" t="s">
        <v>6</v>
      </c>
      <c r="E26" s="6">
        <f t="shared" si="2"/>
        <v>0</v>
      </c>
      <c r="F26" s="6">
        <f t="shared" si="3"/>
        <v>1</v>
      </c>
      <c r="G26" s="6">
        <f t="shared" si="4"/>
        <v>2</v>
      </c>
      <c r="H26" s="6">
        <f t="shared" ref="H26:J26" si="29">E26*E26</f>
        <v>0</v>
      </c>
      <c r="I26" s="6">
        <f t="shared" si="29"/>
        <v>1</v>
      </c>
      <c r="J26" s="6">
        <f t="shared" si="29"/>
        <v>4</v>
      </c>
    </row>
    <row r="27">
      <c r="A27" s="4" t="s">
        <v>45</v>
      </c>
      <c r="B27" s="5" t="s">
        <v>4</v>
      </c>
      <c r="C27" s="5" t="s">
        <v>4</v>
      </c>
      <c r="D27" s="5" t="s">
        <v>4</v>
      </c>
      <c r="E27" s="6">
        <f t="shared" si="2"/>
        <v>3</v>
      </c>
      <c r="F27" s="6">
        <f t="shared" si="3"/>
        <v>0</v>
      </c>
      <c r="G27" s="6">
        <f t="shared" si="4"/>
        <v>0</v>
      </c>
      <c r="H27" s="6">
        <f t="shared" ref="H27:J27" si="30">E27*E27</f>
        <v>9</v>
      </c>
      <c r="I27" s="6">
        <f t="shared" si="30"/>
        <v>0</v>
      </c>
      <c r="J27" s="6">
        <f t="shared" si="30"/>
        <v>0</v>
      </c>
    </row>
    <row r="28">
      <c r="A28" s="4" t="s">
        <v>46</v>
      </c>
      <c r="B28" s="5" t="s">
        <v>4</v>
      </c>
      <c r="C28" s="5" t="s">
        <v>4</v>
      </c>
      <c r="D28" s="5" t="s">
        <v>5</v>
      </c>
      <c r="E28" s="6">
        <f t="shared" si="2"/>
        <v>2</v>
      </c>
      <c r="F28" s="6">
        <f t="shared" si="3"/>
        <v>1</v>
      </c>
      <c r="G28" s="6">
        <f t="shared" si="4"/>
        <v>0</v>
      </c>
      <c r="H28" s="6">
        <f t="shared" ref="H28:J28" si="31">E28*E28</f>
        <v>4</v>
      </c>
      <c r="I28" s="6">
        <f t="shared" si="31"/>
        <v>1</v>
      </c>
      <c r="J28" s="6">
        <f t="shared" si="31"/>
        <v>0</v>
      </c>
    </row>
    <row r="29">
      <c r="A29" s="4" t="s">
        <v>47</v>
      </c>
      <c r="B29" s="5" t="s">
        <v>6</v>
      </c>
      <c r="C29" s="5" t="s">
        <v>5</v>
      </c>
      <c r="D29" s="5" t="s">
        <v>5</v>
      </c>
      <c r="E29" s="6">
        <f t="shared" si="2"/>
        <v>0</v>
      </c>
      <c r="F29" s="6">
        <f t="shared" si="3"/>
        <v>2</v>
      </c>
      <c r="G29" s="6">
        <f t="shared" si="4"/>
        <v>1</v>
      </c>
      <c r="H29" s="6">
        <f t="shared" ref="H29:J29" si="32">E29*E29</f>
        <v>0</v>
      </c>
      <c r="I29" s="6">
        <f t="shared" si="32"/>
        <v>4</v>
      </c>
      <c r="J29" s="6">
        <f t="shared" si="32"/>
        <v>1</v>
      </c>
    </row>
    <row r="30">
      <c r="A30" s="4" t="s">
        <v>48</v>
      </c>
      <c r="B30" s="5" t="s">
        <v>6</v>
      </c>
      <c r="C30" s="5" t="s">
        <v>6</v>
      </c>
      <c r="D30" s="5" t="s">
        <v>5</v>
      </c>
      <c r="E30" s="6">
        <f t="shared" si="2"/>
        <v>0</v>
      </c>
      <c r="F30" s="6">
        <f t="shared" si="3"/>
        <v>1</v>
      </c>
      <c r="G30" s="6">
        <f t="shared" si="4"/>
        <v>2</v>
      </c>
      <c r="H30" s="6">
        <f t="shared" ref="H30:J30" si="33">E30*E30</f>
        <v>0</v>
      </c>
      <c r="I30" s="6">
        <f t="shared" si="33"/>
        <v>1</v>
      </c>
      <c r="J30" s="6">
        <f t="shared" si="33"/>
        <v>4</v>
      </c>
    </row>
    <row r="31">
      <c r="A31" s="4" t="s">
        <v>49</v>
      </c>
      <c r="B31" s="5" t="s">
        <v>5</v>
      </c>
      <c r="C31" s="5" t="s">
        <v>4</v>
      </c>
      <c r="D31" s="5" t="s">
        <v>4</v>
      </c>
      <c r="E31" s="6">
        <f t="shared" si="2"/>
        <v>2</v>
      </c>
      <c r="F31" s="6">
        <f t="shared" si="3"/>
        <v>1</v>
      </c>
      <c r="G31" s="6">
        <f t="shared" si="4"/>
        <v>0</v>
      </c>
      <c r="H31" s="6">
        <f t="shared" ref="H31:J31" si="34">E31*E31</f>
        <v>4</v>
      </c>
      <c r="I31" s="6">
        <f t="shared" si="34"/>
        <v>1</v>
      </c>
      <c r="J31" s="6">
        <f t="shared" si="34"/>
        <v>0</v>
      </c>
    </row>
    <row r="32">
      <c r="A32" s="4" t="s">
        <v>50</v>
      </c>
      <c r="B32" s="5" t="s">
        <v>6</v>
      </c>
      <c r="C32" s="5" t="s">
        <v>5</v>
      </c>
      <c r="D32" s="5" t="s">
        <v>5</v>
      </c>
      <c r="E32" s="6">
        <f t="shared" si="2"/>
        <v>0</v>
      </c>
      <c r="F32" s="6">
        <f t="shared" si="3"/>
        <v>2</v>
      </c>
      <c r="G32" s="6">
        <f t="shared" si="4"/>
        <v>1</v>
      </c>
      <c r="H32" s="6">
        <f t="shared" ref="H32:J32" si="35">E32*E32</f>
        <v>0</v>
      </c>
      <c r="I32" s="6">
        <f t="shared" si="35"/>
        <v>4</v>
      </c>
      <c r="J32" s="6">
        <f t="shared" si="35"/>
        <v>1</v>
      </c>
    </row>
    <row r="33">
      <c r="A33" s="4" t="s">
        <v>51</v>
      </c>
      <c r="B33" s="5" t="s">
        <v>4</v>
      </c>
      <c r="C33" s="5" t="s">
        <v>4</v>
      </c>
      <c r="D33" s="5" t="s">
        <v>6</v>
      </c>
      <c r="E33" s="6">
        <f t="shared" si="2"/>
        <v>2</v>
      </c>
      <c r="F33" s="6">
        <f t="shared" si="3"/>
        <v>0</v>
      </c>
      <c r="G33" s="6">
        <f t="shared" si="4"/>
        <v>1</v>
      </c>
      <c r="H33" s="6">
        <f t="shared" ref="H33:J33" si="36">E33*E33</f>
        <v>4</v>
      </c>
      <c r="I33" s="6">
        <f t="shared" si="36"/>
        <v>0</v>
      </c>
      <c r="J33" s="6">
        <f t="shared" si="36"/>
        <v>1</v>
      </c>
    </row>
    <row r="34">
      <c r="A34" s="4" t="s">
        <v>52</v>
      </c>
      <c r="B34" s="5" t="s">
        <v>6</v>
      </c>
      <c r="C34" s="5" t="s">
        <v>5</v>
      </c>
      <c r="D34" s="5" t="s">
        <v>5</v>
      </c>
      <c r="E34" s="6">
        <f t="shared" si="2"/>
        <v>0</v>
      </c>
      <c r="F34" s="6">
        <f t="shared" si="3"/>
        <v>2</v>
      </c>
      <c r="G34" s="6">
        <f t="shared" si="4"/>
        <v>1</v>
      </c>
      <c r="H34" s="6">
        <f t="shared" ref="H34:J34" si="37">E34*E34</f>
        <v>0</v>
      </c>
      <c r="I34" s="6">
        <f t="shared" si="37"/>
        <v>4</v>
      </c>
      <c r="J34" s="6">
        <f t="shared" si="37"/>
        <v>1</v>
      </c>
    </row>
    <row r="35">
      <c r="A35" s="4" t="s">
        <v>53</v>
      </c>
      <c r="B35" s="5" t="s">
        <v>5</v>
      </c>
      <c r="C35" s="5" t="s">
        <v>4</v>
      </c>
      <c r="D35" s="5" t="s">
        <v>4</v>
      </c>
      <c r="E35" s="6">
        <f t="shared" si="2"/>
        <v>2</v>
      </c>
      <c r="F35" s="6">
        <f t="shared" si="3"/>
        <v>1</v>
      </c>
      <c r="G35" s="6">
        <f t="shared" si="4"/>
        <v>0</v>
      </c>
      <c r="H35" s="6">
        <f t="shared" ref="H35:J35" si="38">E35*E35</f>
        <v>4</v>
      </c>
      <c r="I35" s="6">
        <f t="shared" si="38"/>
        <v>1</v>
      </c>
      <c r="J35" s="6">
        <f t="shared" si="38"/>
        <v>0</v>
      </c>
    </row>
    <row r="36">
      <c r="A36" s="4" t="s">
        <v>54</v>
      </c>
      <c r="B36" s="5" t="s">
        <v>6</v>
      </c>
      <c r="C36" s="5" t="s">
        <v>5</v>
      </c>
      <c r="D36" s="5" t="s">
        <v>6</v>
      </c>
      <c r="E36" s="6">
        <f t="shared" si="2"/>
        <v>0</v>
      </c>
      <c r="F36" s="6">
        <f t="shared" si="3"/>
        <v>1</v>
      </c>
      <c r="G36" s="6">
        <f t="shared" si="4"/>
        <v>2</v>
      </c>
      <c r="H36" s="6">
        <f t="shared" ref="H36:J36" si="39">E36*E36</f>
        <v>0</v>
      </c>
      <c r="I36" s="6">
        <f t="shared" si="39"/>
        <v>1</v>
      </c>
      <c r="J36" s="6">
        <f t="shared" si="39"/>
        <v>4</v>
      </c>
    </row>
    <row r="37">
      <c r="A37" s="4" t="s">
        <v>55</v>
      </c>
      <c r="B37" s="5" t="s">
        <v>6</v>
      </c>
      <c r="C37" s="5" t="s">
        <v>5</v>
      </c>
      <c r="D37" s="5" t="s">
        <v>5</v>
      </c>
      <c r="E37" s="6">
        <f t="shared" si="2"/>
        <v>0</v>
      </c>
      <c r="F37" s="6">
        <f t="shared" si="3"/>
        <v>2</v>
      </c>
      <c r="G37" s="6">
        <f t="shared" si="4"/>
        <v>1</v>
      </c>
      <c r="H37" s="6">
        <f t="shared" ref="H37:J37" si="40">E37*E37</f>
        <v>0</v>
      </c>
      <c r="I37" s="6">
        <f t="shared" si="40"/>
        <v>4</v>
      </c>
      <c r="J37" s="6">
        <f t="shared" si="40"/>
        <v>1</v>
      </c>
    </row>
    <row r="38">
      <c r="A38" s="4" t="s">
        <v>56</v>
      </c>
      <c r="B38" s="5" t="s">
        <v>6</v>
      </c>
      <c r="C38" s="5" t="s">
        <v>4</v>
      </c>
      <c r="D38" s="5" t="s">
        <v>4</v>
      </c>
      <c r="E38" s="6">
        <f t="shared" si="2"/>
        <v>2</v>
      </c>
      <c r="F38" s="6">
        <f t="shared" si="3"/>
        <v>0</v>
      </c>
      <c r="G38" s="6">
        <f t="shared" si="4"/>
        <v>1</v>
      </c>
      <c r="H38" s="6">
        <f t="shared" ref="H38:J38" si="41">E38*E38</f>
        <v>4</v>
      </c>
      <c r="I38" s="6">
        <f t="shared" si="41"/>
        <v>0</v>
      </c>
      <c r="J38" s="6">
        <f t="shared" si="41"/>
        <v>1</v>
      </c>
    </row>
    <row r="39">
      <c r="A39" s="4" t="s">
        <v>57</v>
      </c>
      <c r="B39" s="5" t="s">
        <v>4</v>
      </c>
      <c r="C39" s="5" t="s">
        <v>4</v>
      </c>
      <c r="D39" s="5" t="s">
        <v>5</v>
      </c>
      <c r="E39" s="6">
        <f t="shared" si="2"/>
        <v>2</v>
      </c>
      <c r="F39" s="6">
        <f t="shared" si="3"/>
        <v>1</v>
      </c>
      <c r="G39" s="6">
        <f t="shared" si="4"/>
        <v>0</v>
      </c>
      <c r="H39" s="6">
        <f t="shared" ref="H39:J39" si="42">E39*E39</f>
        <v>4</v>
      </c>
      <c r="I39" s="6">
        <f t="shared" si="42"/>
        <v>1</v>
      </c>
      <c r="J39" s="6">
        <f t="shared" si="42"/>
        <v>0</v>
      </c>
    </row>
    <row r="40">
      <c r="A40" s="4" t="s">
        <v>58</v>
      </c>
      <c r="B40" s="5" t="s">
        <v>6</v>
      </c>
      <c r="C40" s="5" t="s">
        <v>5</v>
      </c>
      <c r="D40" s="5" t="s">
        <v>5</v>
      </c>
      <c r="E40" s="6">
        <f t="shared" si="2"/>
        <v>0</v>
      </c>
      <c r="F40" s="6">
        <f t="shared" si="3"/>
        <v>2</v>
      </c>
      <c r="G40" s="6">
        <f t="shared" si="4"/>
        <v>1</v>
      </c>
      <c r="H40" s="6">
        <f t="shared" ref="H40:J40" si="43">E40*E40</f>
        <v>0</v>
      </c>
      <c r="I40" s="6">
        <f t="shared" si="43"/>
        <v>4</v>
      </c>
      <c r="J40" s="6">
        <f t="shared" si="43"/>
        <v>1</v>
      </c>
    </row>
    <row r="41">
      <c r="A41" s="4" t="s">
        <v>59</v>
      </c>
      <c r="B41" s="5" t="s">
        <v>4</v>
      </c>
      <c r="C41" s="5" t="s">
        <v>4</v>
      </c>
      <c r="D41" s="5" t="s">
        <v>4</v>
      </c>
      <c r="E41" s="6">
        <f t="shared" si="2"/>
        <v>3</v>
      </c>
      <c r="F41" s="6">
        <f t="shared" si="3"/>
        <v>0</v>
      </c>
      <c r="G41" s="6">
        <f t="shared" si="4"/>
        <v>0</v>
      </c>
      <c r="H41" s="6">
        <f t="shared" ref="H41:J41" si="44">E41*E41</f>
        <v>9</v>
      </c>
      <c r="I41" s="6">
        <f t="shared" si="44"/>
        <v>0</v>
      </c>
      <c r="J41" s="6">
        <f t="shared" si="44"/>
        <v>0</v>
      </c>
    </row>
    <row r="42">
      <c r="A42" s="4" t="s">
        <v>60</v>
      </c>
      <c r="B42" s="5" t="s">
        <v>5</v>
      </c>
      <c r="C42" s="5" t="s">
        <v>5</v>
      </c>
      <c r="D42" s="5" t="s">
        <v>5</v>
      </c>
      <c r="E42" s="6">
        <f t="shared" si="2"/>
        <v>0</v>
      </c>
      <c r="F42" s="6">
        <f t="shared" si="3"/>
        <v>3</v>
      </c>
      <c r="G42" s="6">
        <f t="shared" si="4"/>
        <v>0</v>
      </c>
      <c r="H42" s="6">
        <f t="shared" ref="H42:J42" si="45">E42*E42</f>
        <v>0</v>
      </c>
      <c r="I42" s="6">
        <f t="shared" si="45"/>
        <v>9</v>
      </c>
      <c r="J42" s="6">
        <f t="shared" si="45"/>
        <v>0</v>
      </c>
    </row>
    <row r="43">
      <c r="A43" s="4" t="s">
        <v>61</v>
      </c>
      <c r="B43" s="5" t="s">
        <v>5</v>
      </c>
      <c r="C43" s="5" t="s">
        <v>4</v>
      </c>
      <c r="D43" s="5" t="s">
        <v>5</v>
      </c>
      <c r="E43" s="6">
        <f t="shared" si="2"/>
        <v>1</v>
      </c>
      <c r="F43" s="6">
        <f t="shared" si="3"/>
        <v>2</v>
      </c>
      <c r="G43" s="6">
        <f t="shared" si="4"/>
        <v>0</v>
      </c>
      <c r="H43" s="6">
        <f t="shared" ref="H43:J43" si="46">E43*E43</f>
        <v>1</v>
      </c>
      <c r="I43" s="6">
        <f t="shared" si="46"/>
        <v>4</v>
      </c>
      <c r="J43" s="6">
        <f t="shared" si="46"/>
        <v>0</v>
      </c>
    </row>
    <row r="44">
      <c r="A44" s="4" t="s">
        <v>62</v>
      </c>
      <c r="B44" s="5" t="s">
        <v>6</v>
      </c>
      <c r="C44" s="5" t="s">
        <v>5</v>
      </c>
      <c r="D44" s="5" t="s">
        <v>5</v>
      </c>
      <c r="E44" s="6">
        <f t="shared" si="2"/>
        <v>0</v>
      </c>
      <c r="F44" s="6">
        <f t="shared" si="3"/>
        <v>2</v>
      </c>
      <c r="G44" s="6">
        <f t="shared" si="4"/>
        <v>1</v>
      </c>
      <c r="H44" s="6">
        <f t="shared" ref="H44:J44" si="47">E44*E44</f>
        <v>0</v>
      </c>
      <c r="I44" s="6">
        <f t="shared" si="47"/>
        <v>4</v>
      </c>
      <c r="J44" s="6">
        <f t="shared" si="47"/>
        <v>1</v>
      </c>
    </row>
    <row r="45">
      <c r="A45" s="4" t="s">
        <v>63</v>
      </c>
      <c r="B45" s="5" t="s">
        <v>6</v>
      </c>
      <c r="C45" s="5" t="s">
        <v>6</v>
      </c>
      <c r="D45" s="5" t="s">
        <v>5</v>
      </c>
      <c r="E45" s="6">
        <f t="shared" si="2"/>
        <v>0</v>
      </c>
      <c r="F45" s="6">
        <f t="shared" si="3"/>
        <v>1</v>
      </c>
      <c r="G45" s="6">
        <f t="shared" si="4"/>
        <v>2</v>
      </c>
      <c r="H45" s="6">
        <f t="shared" ref="H45:J45" si="48">E45*E45</f>
        <v>0</v>
      </c>
      <c r="I45" s="6">
        <f t="shared" si="48"/>
        <v>1</v>
      </c>
      <c r="J45" s="6">
        <f t="shared" si="48"/>
        <v>4</v>
      </c>
    </row>
    <row r="46">
      <c r="A46" s="4" t="s">
        <v>64</v>
      </c>
      <c r="B46" s="5" t="s">
        <v>4</v>
      </c>
      <c r="C46" s="5" t="s">
        <v>4</v>
      </c>
      <c r="D46" s="5" t="s">
        <v>6</v>
      </c>
      <c r="E46" s="6">
        <f t="shared" si="2"/>
        <v>2</v>
      </c>
      <c r="F46" s="6">
        <f t="shared" si="3"/>
        <v>0</v>
      </c>
      <c r="G46" s="6">
        <f t="shared" si="4"/>
        <v>1</v>
      </c>
      <c r="H46" s="6">
        <f t="shared" ref="H46:J46" si="49">E46*E46</f>
        <v>4</v>
      </c>
      <c r="I46" s="6">
        <f t="shared" si="49"/>
        <v>0</v>
      </c>
      <c r="J46" s="6">
        <f t="shared" si="49"/>
        <v>1</v>
      </c>
    </row>
    <row r="47">
      <c r="A47" s="4" t="s">
        <v>65</v>
      </c>
      <c r="B47" s="5" t="s">
        <v>5</v>
      </c>
      <c r="C47" s="5" t="s">
        <v>4</v>
      </c>
      <c r="D47" s="5" t="s">
        <v>6</v>
      </c>
      <c r="E47" s="6">
        <f t="shared" si="2"/>
        <v>1</v>
      </c>
      <c r="F47" s="6">
        <f t="shared" si="3"/>
        <v>1</v>
      </c>
      <c r="G47" s="6">
        <f t="shared" si="4"/>
        <v>1</v>
      </c>
      <c r="H47" s="6">
        <f t="shared" ref="H47:J47" si="50">E47*E47</f>
        <v>1</v>
      </c>
      <c r="I47" s="6">
        <f t="shared" si="50"/>
        <v>1</v>
      </c>
      <c r="J47" s="6">
        <f t="shared" si="50"/>
        <v>1</v>
      </c>
    </row>
    <row r="48">
      <c r="A48" s="4" t="s">
        <v>66</v>
      </c>
      <c r="B48" s="5" t="s">
        <v>4</v>
      </c>
      <c r="C48" s="5" t="s">
        <v>4</v>
      </c>
      <c r="D48" s="5" t="s">
        <v>4</v>
      </c>
      <c r="E48" s="6">
        <f t="shared" si="2"/>
        <v>3</v>
      </c>
      <c r="F48" s="6">
        <f t="shared" si="3"/>
        <v>0</v>
      </c>
      <c r="G48" s="6">
        <f t="shared" si="4"/>
        <v>0</v>
      </c>
      <c r="H48" s="6">
        <f t="shared" ref="H48:J48" si="51">E48*E48</f>
        <v>9</v>
      </c>
      <c r="I48" s="6">
        <f t="shared" si="51"/>
        <v>0</v>
      </c>
      <c r="J48" s="6">
        <f t="shared" si="51"/>
        <v>0</v>
      </c>
    </row>
    <row r="49">
      <c r="A49" s="4" t="s">
        <v>67</v>
      </c>
      <c r="B49" s="5" t="s">
        <v>5</v>
      </c>
      <c r="C49" s="5" t="s">
        <v>4</v>
      </c>
      <c r="D49" s="5" t="s">
        <v>5</v>
      </c>
      <c r="E49" s="6">
        <f t="shared" si="2"/>
        <v>1</v>
      </c>
      <c r="F49" s="6">
        <f t="shared" si="3"/>
        <v>2</v>
      </c>
      <c r="G49" s="6">
        <f t="shared" si="4"/>
        <v>0</v>
      </c>
      <c r="H49" s="6">
        <f t="shared" ref="H49:J49" si="52">E49*E49</f>
        <v>1</v>
      </c>
      <c r="I49" s="6">
        <f t="shared" si="52"/>
        <v>4</v>
      </c>
      <c r="J49" s="6">
        <f t="shared" si="52"/>
        <v>0</v>
      </c>
    </row>
    <row r="50">
      <c r="A50" s="4" t="s">
        <v>68</v>
      </c>
      <c r="B50" s="5" t="s">
        <v>4</v>
      </c>
      <c r="C50" s="5" t="s">
        <v>4</v>
      </c>
      <c r="D50" s="5" t="s">
        <v>4</v>
      </c>
      <c r="E50" s="6">
        <f t="shared" si="2"/>
        <v>3</v>
      </c>
      <c r="F50" s="6">
        <f t="shared" si="3"/>
        <v>0</v>
      </c>
      <c r="G50" s="6">
        <f t="shared" si="4"/>
        <v>0</v>
      </c>
      <c r="H50" s="6">
        <f t="shared" ref="H50:J50" si="53">E50*E50</f>
        <v>9</v>
      </c>
      <c r="I50" s="6">
        <f t="shared" si="53"/>
        <v>0</v>
      </c>
      <c r="J50" s="6">
        <f t="shared" si="53"/>
        <v>0</v>
      </c>
    </row>
    <row r="51">
      <c r="A51" s="4" t="s">
        <v>69</v>
      </c>
      <c r="B51" s="5" t="s">
        <v>4</v>
      </c>
      <c r="C51" s="5" t="s">
        <v>4</v>
      </c>
      <c r="D51" s="5" t="s">
        <v>4</v>
      </c>
      <c r="E51" s="6">
        <f t="shared" si="2"/>
        <v>3</v>
      </c>
      <c r="F51" s="6">
        <f t="shared" si="3"/>
        <v>0</v>
      </c>
      <c r="G51" s="6">
        <f t="shared" si="4"/>
        <v>0</v>
      </c>
      <c r="H51" s="6">
        <f t="shared" ref="H51:J51" si="54">E51*E51</f>
        <v>9</v>
      </c>
      <c r="I51" s="6">
        <f t="shared" si="54"/>
        <v>0</v>
      </c>
      <c r="J51" s="6">
        <f t="shared" si="54"/>
        <v>0</v>
      </c>
    </row>
    <row r="52">
      <c r="A52" s="13" t="s">
        <v>18</v>
      </c>
      <c r="B52" s="14"/>
      <c r="C52" s="14"/>
      <c r="D52" s="15"/>
      <c r="E52" s="6">
        <f t="shared" ref="E52:G52" si="55">SUM(E2:E51)</f>
        <v>63</v>
      </c>
      <c r="F52" s="6">
        <f t="shared" si="55"/>
        <v>50</v>
      </c>
      <c r="G52" s="6">
        <f t="shared" si="55"/>
        <v>37</v>
      </c>
      <c r="H52" s="16" t="s">
        <v>19</v>
      </c>
      <c r="I52" s="17">
        <f>SUM(E52:G52)</f>
        <v>150</v>
      </c>
      <c r="J52" s="8" t="s">
        <v>70</v>
      </c>
    </row>
    <row r="53">
      <c r="A53" s="18" t="s">
        <v>71</v>
      </c>
      <c r="B53" s="14"/>
      <c r="C53" s="14"/>
      <c r="D53" s="15"/>
      <c r="E53" s="4" t="s">
        <v>81</v>
      </c>
      <c r="F53" s="4" t="s">
        <v>73</v>
      </c>
      <c r="G53" s="4" t="s">
        <v>82</v>
      </c>
    </row>
    <row r="54">
      <c r="A54" s="18" t="s">
        <v>75</v>
      </c>
      <c r="B54" s="14"/>
      <c r="C54" s="14"/>
      <c r="D54" s="15"/>
      <c r="E54" s="4">
        <f>63/150</f>
        <v>0.42</v>
      </c>
      <c r="F54" s="4">
        <f>50/150</f>
        <v>0.3333333333</v>
      </c>
      <c r="G54" s="4">
        <f>37/150</f>
        <v>0.2466666667</v>
      </c>
    </row>
    <row r="55">
      <c r="A55" s="18" t="s">
        <v>76</v>
      </c>
      <c r="B55" s="14"/>
      <c r="C55" s="14"/>
      <c r="D55" s="15"/>
      <c r="E55" s="4">
        <f t="shared" ref="E55:G55" si="56">E54*E54</f>
        <v>0.1764</v>
      </c>
      <c r="F55" s="4">
        <f t="shared" si="56"/>
        <v>0.1111111111</v>
      </c>
      <c r="G55" s="4">
        <f t="shared" si="56"/>
        <v>0.06084444444</v>
      </c>
    </row>
    <row r="56">
      <c r="A56" s="19" t="s">
        <v>77</v>
      </c>
      <c r="B56" s="14"/>
      <c r="C56" s="14"/>
      <c r="D56" s="15"/>
      <c r="E56" s="20">
        <f>(E54*E54)+(F54*F54)+(G54*G54)</f>
        <v>0.3483555556</v>
      </c>
    </row>
  </sheetData>
  <mergeCells count="5">
    <mergeCell ref="A52:D52"/>
    <mergeCell ref="A53:D53"/>
    <mergeCell ref="A54:D54"/>
    <mergeCell ref="A55:D55"/>
    <mergeCell ref="A56:D5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7.5"/>
    <col customWidth="1" min="3" max="3" width="19.75"/>
    <col customWidth="1" min="4" max="4" width="23.63"/>
    <col customWidth="1" min="5" max="6" width="17.5"/>
    <col customWidth="1" min="7" max="7" width="19.38"/>
    <col customWidth="1" min="8" max="12" width="20.5"/>
    <col customWidth="1" min="21" max="21" width="15.13"/>
    <col customWidth="1" min="23" max="23" width="20.13"/>
    <col customWidth="1" min="37" max="37" width="63.88"/>
    <col customWidth="1" min="38" max="38" width="24.25"/>
  </cols>
  <sheetData>
    <row r="1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2" t="s">
        <v>4</v>
      </c>
      <c r="N1" s="2" t="s">
        <v>94</v>
      </c>
      <c r="O1" s="2" t="s">
        <v>6</v>
      </c>
      <c r="P1" s="3" t="s">
        <v>7</v>
      </c>
      <c r="Q1" s="3" t="s">
        <v>95</v>
      </c>
      <c r="R1" s="3" t="s">
        <v>9</v>
      </c>
      <c r="AK1" s="21" t="str">
        <f t="shared" ref="AK1:AK10" si="2">"{""fname"": """ &amp; TRIM(MID(INDEX($C$1:$Z$1, ROW(A1)), FIND("(", INDEX($C$1:$Z$1, ROW(A1))) + 1, FIND(" ", INDEX($C$1:$Z$1, ROW(A1)), FIND("(", INDEX($C$1:$Z$1, ROW(A1)))) - FIND("(", INDEX($C$1:$Z$1, ROW(A1))) - 1)) &amp; """, ""lname"": """ &amp; TRIM(MID(INDEX($C$1:$Z$1, ROW(A1)), FIND(" ", INDEX($C$1:$Z$1, ROW(A1)), FIND("(", INDEX($C$1:$Z$1, ROW(A1)))) + 1, FIND(")", INDEX($C$1:$Z$1, ROW(A1))) - FIND(" ", INDEX($C$1:$Z$1, ROW(A1)), FIND("(", INDEX($C$1:$Z$1, ROW(A1)))) - 1)) &amp; """, ""profession"": """", ""age"": -1}"
</f>
        <v>#VALUE!</v>
      </c>
      <c r="AL1" s="9" t="str">
        <f>IFERROR("[" &amp; TEXTJOIN(",", TRUE, $AK1:$AK1002) &amp; "]", "[]")
</f>
        <v>[]</v>
      </c>
    </row>
    <row r="2">
      <c r="A2" s="4" t="s">
        <v>10</v>
      </c>
      <c r="B2" s="4" t="s">
        <v>4</v>
      </c>
      <c r="C2" s="4" t="s">
        <v>4</v>
      </c>
      <c r="D2" s="4" t="s">
        <v>4</v>
      </c>
      <c r="E2" s="4" t="s">
        <v>94</v>
      </c>
      <c r="F2" s="4" t="s">
        <v>4</v>
      </c>
      <c r="G2" s="4" t="s">
        <v>4</v>
      </c>
      <c r="H2" s="4" t="s">
        <v>4</v>
      </c>
      <c r="I2" s="4" t="s">
        <v>94</v>
      </c>
      <c r="J2" s="4" t="s">
        <v>4</v>
      </c>
      <c r="K2" s="4" t="s">
        <v>4</v>
      </c>
      <c r="L2" s="4" t="s">
        <v>94</v>
      </c>
      <c r="M2" s="6">
        <f t="shared" ref="M2:M51" si="3">countif(B2:L2,"Good")</f>
        <v>8</v>
      </c>
      <c r="N2" s="6">
        <f t="shared" ref="N2:N51" si="4">countif(B2:L2,"Neutral")</f>
        <v>3</v>
      </c>
      <c r="O2" s="6">
        <f t="shared" ref="O2:O51" si="5">countif(B2:L2,"Bad")</f>
        <v>0</v>
      </c>
      <c r="P2" s="6">
        <f t="shared" ref="P2:R2" si="1">M2*M2</f>
        <v>64</v>
      </c>
      <c r="Q2" s="6">
        <f t="shared" si="1"/>
        <v>9</v>
      </c>
      <c r="R2" s="6">
        <f t="shared" si="1"/>
        <v>0</v>
      </c>
      <c r="AK2" s="21" t="str">
        <f t="shared" si="2"/>
        <v>#VALUE!</v>
      </c>
    </row>
    <row r="3">
      <c r="A3" s="4" t="s">
        <v>11</v>
      </c>
      <c r="B3" s="4" t="s">
        <v>4</v>
      </c>
      <c r="C3" s="4" t="s">
        <v>4</v>
      </c>
      <c r="D3" s="4" t="s">
        <v>4</v>
      </c>
      <c r="E3" s="4" t="s">
        <v>94</v>
      </c>
      <c r="F3" s="4" t="s">
        <v>4</v>
      </c>
      <c r="G3" s="4" t="s">
        <v>4</v>
      </c>
      <c r="H3" s="4" t="s">
        <v>94</v>
      </c>
      <c r="I3" s="4" t="s">
        <v>4</v>
      </c>
      <c r="J3" s="4" t="s">
        <v>4</v>
      </c>
      <c r="K3" s="4" t="s">
        <v>4</v>
      </c>
      <c r="L3" s="4" t="s">
        <v>94</v>
      </c>
      <c r="M3" s="6">
        <f t="shared" si="3"/>
        <v>8</v>
      </c>
      <c r="N3" s="6">
        <f t="shared" si="4"/>
        <v>3</v>
      </c>
      <c r="O3" s="6">
        <f t="shared" si="5"/>
        <v>0</v>
      </c>
      <c r="P3" s="6">
        <f t="shared" ref="P3:R3" si="6">M3*M3</f>
        <v>64</v>
      </c>
      <c r="Q3" s="6">
        <f t="shared" si="6"/>
        <v>9</v>
      </c>
      <c r="R3" s="6">
        <f t="shared" si="6"/>
        <v>0</v>
      </c>
      <c r="AK3" s="21" t="str">
        <f t="shared" si="2"/>
        <v>#VALUE!</v>
      </c>
    </row>
    <row r="4">
      <c r="A4" s="4" t="s">
        <v>12</v>
      </c>
      <c r="B4" s="4" t="s">
        <v>4</v>
      </c>
      <c r="C4" s="4" t="s">
        <v>94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94</v>
      </c>
      <c r="J4" s="4" t="s">
        <v>4</v>
      </c>
      <c r="K4" s="4" t="s">
        <v>4</v>
      </c>
      <c r="L4" s="4" t="s">
        <v>4</v>
      </c>
      <c r="M4" s="6">
        <f t="shared" si="3"/>
        <v>9</v>
      </c>
      <c r="N4" s="6">
        <f t="shared" si="4"/>
        <v>2</v>
      </c>
      <c r="O4" s="6">
        <f t="shared" si="5"/>
        <v>0</v>
      </c>
      <c r="P4" s="6">
        <f t="shared" ref="P4:R4" si="7">M4*M4</f>
        <v>81</v>
      </c>
      <c r="Q4" s="6">
        <f t="shared" si="7"/>
        <v>4</v>
      </c>
      <c r="R4" s="6">
        <f t="shared" si="7"/>
        <v>0</v>
      </c>
      <c r="AK4" s="21" t="str">
        <f t="shared" si="2"/>
        <v>#VALUE!</v>
      </c>
    </row>
    <row r="5">
      <c r="A5" s="4" t="s">
        <v>13</v>
      </c>
      <c r="B5" s="4" t="s">
        <v>6</v>
      </c>
      <c r="C5" s="4" t="s">
        <v>94</v>
      </c>
      <c r="D5" s="4" t="s">
        <v>6</v>
      </c>
      <c r="E5" s="4" t="s">
        <v>6</v>
      </c>
      <c r="F5" s="4" t="s">
        <v>94</v>
      </c>
      <c r="G5" s="4" t="s">
        <v>94</v>
      </c>
      <c r="H5" s="4" t="s">
        <v>94</v>
      </c>
      <c r="I5" s="4" t="s">
        <v>94</v>
      </c>
      <c r="J5" s="4" t="s">
        <v>94</v>
      </c>
      <c r="K5" s="4" t="s">
        <v>94</v>
      </c>
      <c r="L5" s="4" t="s">
        <v>6</v>
      </c>
      <c r="M5" s="6">
        <f t="shared" si="3"/>
        <v>0</v>
      </c>
      <c r="N5" s="6">
        <f t="shared" si="4"/>
        <v>7</v>
      </c>
      <c r="O5" s="6">
        <f t="shared" si="5"/>
        <v>4</v>
      </c>
      <c r="P5" s="6">
        <f t="shared" ref="P5:R5" si="8">M5*M5</f>
        <v>0</v>
      </c>
      <c r="Q5" s="6">
        <f t="shared" si="8"/>
        <v>49</v>
      </c>
      <c r="R5" s="6">
        <f t="shared" si="8"/>
        <v>16</v>
      </c>
      <c r="AK5" s="21" t="str">
        <f t="shared" si="2"/>
        <v>#VALUE!</v>
      </c>
    </row>
    <row r="6">
      <c r="A6" s="4" t="s">
        <v>14</v>
      </c>
      <c r="B6" s="4" t="s">
        <v>4</v>
      </c>
      <c r="C6" s="4" t="s">
        <v>94</v>
      </c>
      <c r="D6" s="4" t="s">
        <v>94</v>
      </c>
      <c r="E6" s="4" t="s">
        <v>94</v>
      </c>
      <c r="F6" s="4" t="s">
        <v>94</v>
      </c>
      <c r="G6" s="4" t="s">
        <v>94</v>
      </c>
      <c r="H6" s="4" t="s">
        <v>94</v>
      </c>
      <c r="I6" s="4" t="s">
        <v>94</v>
      </c>
      <c r="J6" s="4" t="s">
        <v>4</v>
      </c>
      <c r="K6" s="4" t="s">
        <v>4</v>
      </c>
      <c r="L6" s="4" t="s">
        <v>4</v>
      </c>
      <c r="M6" s="6">
        <f t="shared" si="3"/>
        <v>4</v>
      </c>
      <c r="N6" s="6">
        <f t="shared" si="4"/>
        <v>7</v>
      </c>
      <c r="O6" s="6">
        <f t="shared" si="5"/>
        <v>0</v>
      </c>
      <c r="P6" s="6">
        <f t="shared" ref="P6:R6" si="9">M6*M6</f>
        <v>16</v>
      </c>
      <c r="Q6" s="6">
        <f t="shared" si="9"/>
        <v>49</v>
      </c>
      <c r="R6" s="6">
        <f t="shared" si="9"/>
        <v>0</v>
      </c>
      <c r="AK6" s="21" t="str">
        <f t="shared" si="2"/>
        <v>#VALUE!</v>
      </c>
    </row>
    <row r="7">
      <c r="A7" s="4" t="s">
        <v>15</v>
      </c>
      <c r="B7" s="4" t="s">
        <v>6</v>
      </c>
      <c r="C7" s="4" t="s">
        <v>94</v>
      </c>
      <c r="D7" s="4" t="s">
        <v>6</v>
      </c>
      <c r="E7" s="4" t="s">
        <v>94</v>
      </c>
      <c r="F7" s="4" t="s">
        <v>94</v>
      </c>
      <c r="G7" s="4" t="s">
        <v>94</v>
      </c>
      <c r="H7" s="4" t="s">
        <v>94</v>
      </c>
      <c r="I7" s="4" t="s">
        <v>94</v>
      </c>
      <c r="J7" s="4" t="s">
        <v>94</v>
      </c>
      <c r="K7" s="4" t="s">
        <v>6</v>
      </c>
      <c r="L7" s="4" t="s">
        <v>6</v>
      </c>
      <c r="M7" s="6">
        <f t="shared" si="3"/>
        <v>0</v>
      </c>
      <c r="N7" s="6">
        <f t="shared" si="4"/>
        <v>7</v>
      </c>
      <c r="O7" s="6">
        <f t="shared" si="5"/>
        <v>4</v>
      </c>
      <c r="P7" s="6">
        <f t="shared" ref="P7:R7" si="10">M7*M7</f>
        <v>0</v>
      </c>
      <c r="Q7" s="6">
        <f t="shared" si="10"/>
        <v>49</v>
      </c>
      <c r="R7" s="6">
        <f t="shared" si="10"/>
        <v>16</v>
      </c>
      <c r="AK7" s="21" t="str">
        <f t="shared" si="2"/>
        <v>#VALUE!</v>
      </c>
    </row>
    <row r="8">
      <c r="A8" s="4" t="s">
        <v>16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94</v>
      </c>
      <c r="K8" s="4" t="s">
        <v>4</v>
      </c>
      <c r="L8" s="4" t="s">
        <v>4</v>
      </c>
      <c r="M8" s="6">
        <f t="shared" si="3"/>
        <v>10</v>
      </c>
      <c r="N8" s="6">
        <f t="shared" si="4"/>
        <v>1</v>
      </c>
      <c r="O8" s="6">
        <f t="shared" si="5"/>
        <v>0</v>
      </c>
      <c r="P8" s="6">
        <f t="shared" ref="P8:R8" si="11">M8*M8</f>
        <v>100</v>
      </c>
      <c r="Q8" s="6">
        <f t="shared" si="11"/>
        <v>1</v>
      </c>
      <c r="R8" s="6">
        <f t="shared" si="11"/>
        <v>0</v>
      </c>
      <c r="U8" s="7" t="s">
        <v>7</v>
      </c>
      <c r="V8" s="7" t="s">
        <v>8</v>
      </c>
      <c r="W8" s="7" t="s">
        <v>9</v>
      </c>
      <c r="AK8" s="21" t="str">
        <f t="shared" si="2"/>
        <v>#VALUE!</v>
      </c>
    </row>
    <row r="9">
      <c r="A9" s="4" t="s">
        <v>17</v>
      </c>
      <c r="B9" s="4" t="s">
        <v>94</v>
      </c>
      <c r="C9" s="4" t="s">
        <v>4</v>
      </c>
      <c r="D9" s="4" t="s">
        <v>94</v>
      </c>
      <c r="E9" s="4" t="s">
        <v>4</v>
      </c>
      <c r="F9" s="4" t="s">
        <v>94</v>
      </c>
      <c r="G9" s="4" t="s">
        <v>94</v>
      </c>
      <c r="H9" s="4" t="s">
        <v>94</v>
      </c>
      <c r="I9" s="4" t="s">
        <v>94</v>
      </c>
      <c r="J9" s="4" t="s">
        <v>94</v>
      </c>
      <c r="K9" s="4" t="s">
        <v>94</v>
      </c>
      <c r="L9" s="4" t="s">
        <v>6</v>
      </c>
      <c r="M9" s="6">
        <f t="shared" si="3"/>
        <v>2</v>
      </c>
      <c r="N9" s="6">
        <f t="shared" si="4"/>
        <v>8</v>
      </c>
      <c r="O9" s="6">
        <f t="shared" si="5"/>
        <v>1</v>
      </c>
      <c r="P9" s="6">
        <f t="shared" ref="P9:R9" si="12">M9*M9</f>
        <v>4</v>
      </c>
      <c r="Q9" s="6">
        <f t="shared" si="12"/>
        <v>64</v>
      </c>
      <c r="R9" s="6">
        <f t="shared" si="12"/>
        <v>1</v>
      </c>
      <c r="T9" s="8" t="s">
        <v>18</v>
      </c>
      <c r="U9" s="9">
        <f t="shared" ref="U9:W9" si="13">SUM(P2:P51)</f>
        <v>1437</v>
      </c>
      <c r="V9" s="9">
        <f t="shared" si="13"/>
        <v>1600</v>
      </c>
      <c r="W9" s="9">
        <f t="shared" si="13"/>
        <v>169</v>
      </c>
      <c r="X9" s="8" t="s">
        <v>19</v>
      </c>
      <c r="Y9" s="9">
        <f>SUM(U9:W9)</f>
        <v>3206</v>
      </c>
      <c r="AK9" s="21" t="str">
        <f t="shared" si="2"/>
        <v>#VALUE!</v>
      </c>
    </row>
    <row r="10">
      <c r="A10" s="4" t="s">
        <v>20</v>
      </c>
      <c r="B10" s="4" t="s">
        <v>4</v>
      </c>
      <c r="C10" s="4" t="s">
        <v>94</v>
      </c>
      <c r="D10" s="4" t="s">
        <v>4</v>
      </c>
      <c r="E10" s="4" t="s">
        <v>94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6">
        <f t="shared" si="3"/>
        <v>9</v>
      </c>
      <c r="N10" s="6">
        <f t="shared" si="4"/>
        <v>2</v>
      </c>
      <c r="O10" s="6">
        <f t="shared" si="5"/>
        <v>0</v>
      </c>
      <c r="P10" s="6">
        <f t="shared" ref="P10:R10" si="14">M10*M10</f>
        <v>81</v>
      </c>
      <c r="Q10" s="6">
        <f t="shared" si="14"/>
        <v>4</v>
      </c>
      <c r="R10" s="6">
        <f t="shared" si="14"/>
        <v>0</v>
      </c>
      <c r="AK10" s="21" t="str">
        <f t="shared" si="2"/>
        <v>#VALUE!</v>
      </c>
    </row>
    <row r="11">
      <c r="A11" s="4" t="s">
        <v>21</v>
      </c>
      <c r="B11" s="4" t="s">
        <v>4</v>
      </c>
      <c r="C11" s="4" t="s">
        <v>4</v>
      </c>
      <c r="D11" s="4" t="s">
        <v>94</v>
      </c>
      <c r="E11" s="4" t="s">
        <v>4</v>
      </c>
      <c r="F11" s="4" t="s">
        <v>4</v>
      </c>
      <c r="G11" s="4" t="s">
        <v>4</v>
      </c>
      <c r="H11" s="4" t="s">
        <v>94</v>
      </c>
      <c r="I11" s="4" t="s">
        <v>4</v>
      </c>
      <c r="J11" s="4" t="s">
        <v>4</v>
      </c>
      <c r="K11" s="4" t="s">
        <v>4</v>
      </c>
      <c r="L11" s="4" t="s">
        <v>4</v>
      </c>
      <c r="M11" s="6">
        <f t="shared" si="3"/>
        <v>9</v>
      </c>
      <c r="N11" s="6">
        <f t="shared" si="4"/>
        <v>2</v>
      </c>
      <c r="O11" s="6">
        <f t="shared" si="5"/>
        <v>0</v>
      </c>
      <c r="P11" s="6">
        <f t="shared" ref="P11:R11" si="15">M11*M11</f>
        <v>81</v>
      </c>
      <c r="Q11" s="6">
        <f t="shared" si="15"/>
        <v>4</v>
      </c>
      <c r="R11" s="6">
        <f t="shared" si="15"/>
        <v>0</v>
      </c>
      <c r="AK11" s="21"/>
    </row>
    <row r="12">
      <c r="A12" s="4" t="s">
        <v>22</v>
      </c>
      <c r="B12" s="4" t="s">
        <v>94</v>
      </c>
      <c r="C12" s="4" t="s">
        <v>4</v>
      </c>
      <c r="D12" s="4" t="s">
        <v>6</v>
      </c>
      <c r="E12" s="4" t="s">
        <v>94</v>
      </c>
      <c r="F12" s="4" t="s">
        <v>4</v>
      </c>
      <c r="G12" s="4" t="s">
        <v>4</v>
      </c>
      <c r="H12" s="4" t="s">
        <v>94</v>
      </c>
      <c r="I12" s="4" t="s">
        <v>94</v>
      </c>
      <c r="J12" s="4" t="s">
        <v>4</v>
      </c>
      <c r="K12" s="4" t="s">
        <v>94</v>
      </c>
      <c r="L12" s="4" t="s">
        <v>94</v>
      </c>
      <c r="M12" s="6">
        <f t="shared" si="3"/>
        <v>4</v>
      </c>
      <c r="N12" s="6">
        <f t="shared" si="4"/>
        <v>6</v>
      </c>
      <c r="O12" s="6">
        <f t="shared" si="5"/>
        <v>1</v>
      </c>
      <c r="P12" s="6">
        <f t="shared" ref="P12:R12" si="16">M12*M12</f>
        <v>16</v>
      </c>
      <c r="Q12" s="6">
        <f t="shared" si="16"/>
        <v>36</v>
      </c>
      <c r="R12" s="6">
        <f t="shared" si="16"/>
        <v>1</v>
      </c>
      <c r="AK12" s="21"/>
    </row>
    <row r="13">
      <c r="A13" s="4" t="s">
        <v>23</v>
      </c>
      <c r="B13" s="4" t="s">
        <v>4</v>
      </c>
      <c r="C13" s="4" t="s">
        <v>94</v>
      </c>
      <c r="D13" s="4" t="s">
        <v>4</v>
      </c>
      <c r="E13" s="4" t="s">
        <v>94</v>
      </c>
      <c r="F13" s="4" t="s">
        <v>94</v>
      </c>
      <c r="G13" s="4" t="s">
        <v>94</v>
      </c>
      <c r="H13" s="4" t="s">
        <v>94</v>
      </c>
      <c r="I13" s="4" t="s">
        <v>94</v>
      </c>
      <c r="J13" s="4" t="s">
        <v>94</v>
      </c>
      <c r="K13" s="4" t="s">
        <v>94</v>
      </c>
      <c r="L13" s="4" t="s">
        <v>6</v>
      </c>
      <c r="M13" s="6">
        <f t="shared" si="3"/>
        <v>2</v>
      </c>
      <c r="N13" s="6">
        <f t="shared" si="4"/>
        <v>8</v>
      </c>
      <c r="O13" s="6">
        <f t="shared" si="5"/>
        <v>1</v>
      </c>
      <c r="P13" s="6">
        <f t="shared" ref="P13:R13" si="17">M13*M13</f>
        <v>4</v>
      </c>
      <c r="Q13" s="6">
        <f t="shared" si="17"/>
        <v>64</v>
      </c>
      <c r="R13" s="6">
        <f t="shared" si="17"/>
        <v>1</v>
      </c>
      <c r="AK13" s="21"/>
    </row>
    <row r="14">
      <c r="A14" s="4" t="s">
        <v>24</v>
      </c>
      <c r="B14" s="4" t="s">
        <v>94</v>
      </c>
      <c r="C14" s="4" t="s">
        <v>6</v>
      </c>
      <c r="D14" s="4" t="s">
        <v>4</v>
      </c>
      <c r="E14" s="4" t="s">
        <v>94</v>
      </c>
      <c r="F14" s="4" t="s">
        <v>94</v>
      </c>
      <c r="G14" s="4" t="s">
        <v>4</v>
      </c>
      <c r="H14" s="4" t="s">
        <v>94</v>
      </c>
      <c r="I14" s="4" t="s">
        <v>94</v>
      </c>
      <c r="J14" s="4" t="s">
        <v>6</v>
      </c>
      <c r="K14" s="4" t="s">
        <v>4</v>
      </c>
      <c r="L14" s="4" t="s">
        <v>6</v>
      </c>
      <c r="M14" s="6">
        <f t="shared" si="3"/>
        <v>3</v>
      </c>
      <c r="N14" s="6">
        <f t="shared" si="4"/>
        <v>5</v>
      </c>
      <c r="O14" s="6">
        <f t="shared" si="5"/>
        <v>3</v>
      </c>
      <c r="P14" s="6">
        <f t="shared" ref="P14:R14" si="18">M14*M14</f>
        <v>9</v>
      </c>
      <c r="Q14" s="6">
        <f t="shared" si="18"/>
        <v>25</v>
      </c>
      <c r="R14" s="6">
        <f t="shared" si="18"/>
        <v>9</v>
      </c>
      <c r="AK14" s="21"/>
    </row>
    <row r="15">
      <c r="A15" s="4" t="s">
        <v>25</v>
      </c>
      <c r="B15" s="4" t="s">
        <v>6</v>
      </c>
      <c r="C15" s="4" t="s">
        <v>94</v>
      </c>
      <c r="D15" s="4" t="s">
        <v>6</v>
      </c>
      <c r="E15" s="4" t="s">
        <v>4</v>
      </c>
      <c r="F15" s="4" t="s">
        <v>94</v>
      </c>
      <c r="G15" s="4" t="s">
        <v>94</v>
      </c>
      <c r="H15" s="4" t="s">
        <v>94</v>
      </c>
      <c r="I15" s="4" t="s">
        <v>94</v>
      </c>
      <c r="J15" s="4" t="s">
        <v>94</v>
      </c>
      <c r="K15" s="4" t="s">
        <v>94</v>
      </c>
      <c r="L15" s="4" t="s">
        <v>6</v>
      </c>
      <c r="M15" s="6">
        <f t="shared" si="3"/>
        <v>1</v>
      </c>
      <c r="N15" s="6">
        <f t="shared" si="4"/>
        <v>7</v>
      </c>
      <c r="O15" s="6">
        <f t="shared" si="5"/>
        <v>3</v>
      </c>
      <c r="P15" s="6">
        <f t="shared" ref="P15:R15" si="19">M15*M15</f>
        <v>1</v>
      </c>
      <c r="Q15" s="6">
        <f t="shared" si="19"/>
        <v>49</v>
      </c>
      <c r="R15" s="6">
        <f t="shared" si="19"/>
        <v>9</v>
      </c>
      <c r="AK15" s="21"/>
    </row>
    <row r="16">
      <c r="A16" s="4" t="s">
        <v>26</v>
      </c>
      <c r="B16" s="4" t="s">
        <v>4</v>
      </c>
      <c r="C16" s="4" t="s">
        <v>94</v>
      </c>
      <c r="D16" s="4" t="s">
        <v>4</v>
      </c>
      <c r="E16" s="4" t="s">
        <v>94</v>
      </c>
      <c r="F16" s="4" t="s">
        <v>94</v>
      </c>
      <c r="G16" s="4" t="s">
        <v>4</v>
      </c>
      <c r="H16" s="4" t="s">
        <v>94</v>
      </c>
      <c r="I16" s="4" t="s">
        <v>94</v>
      </c>
      <c r="J16" s="4" t="s">
        <v>94</v>
      </c>
      <c r="K16" s="4" t="s">
        <v>94</v>
      </c>
      <c r="L16" s="4" t="s">
        <v>6</v>
      </c>
      <c r="M16" s="6">
        <f t="shared" si="3"/>
        <v>3</v>
      </c>
      <c r="N16" s="6">
        <f t="shared" si="4"/>
        <v>7</v>
      </c>
      <c r="O16" s="6">
        <f t="shared" si="5"/>
        <v>1</v>
      </c>
      <c r="P16" s="6">
        <f t="shared" ref="P16:R16" si="20">M16*M16</f>
        <v>9</v>
      </c>
      <c r="Q16" s="6">
        <f t="shared" si="20"/>
        <v>49</v>
      </c>
      <c r="R16" s="6">
        <f t="shared" si="20"/>
        <v>1</v>
      </c>
      <c r="AK16" s="21"/>
    </row>
    <row r="17">
      <c r="A17" s="4" t="s">
        <v>27</v>
      </c>
      <c r="B17" s="4" t="s">
        <v>94</v>
      </c>
      <c r="C17" s="4" t="s">
        <v>94</v>
      </c>
      <c r="D17" s="4" t="s">
        <v>94</v>
      </c>
      <c r="E17" s="4" t="s">
        <v>94</v>
      </c>
      <c r="F17" s="4" t="s">
        <v>94</v>
      </c>
      <c r="G17" s="4" t="s">
        <v>4</v>
      </c>
      <c r="H17" s="4" t="s">
        <v>94</v>
      </c>
      <c r="I17" s="4" t="s">
        <v>94</v>
      </c>
      <c r="J17" s="4" t="s">
        <v>94</v>
      </c>
      <c r="K17" s="4" t="s">
        <v>6</v>
      </c>
      <c r="L17" s="4" t="s">
        <v>6</v>
      </c>
      <c r="M17" s="6">
        <f t="shared" si="3"/>
        <v>1</v>
      </c>
      <c r="N17" s="6">
        <f t="shared" si="4"/>
        <v>8</v>
      </c>
      <c r="O17" s="6">
        <f t="shared" si="5"/>
        <v>2</v>
      </c>
      <c r="P17" s="6">
        <f t="shared" ref="P17:R17" si="21">M17*M17</f>
        <v>1</v>
      </c>
      <c r="Q17" s="6">
        <f t="shared" si="21"/>
        <v>64</v>
      </c>
      <c r="R17" s="6">
        <f t="shared" si="21"/>
        <v>4</v>
      </c>
      <c r="T17" s="10" t="s">
        <v>28</v>
      </c>
      <c r="U17" s="10" t="s">
        <v>29</v>
      </c>
      <c r="V17" s="11" t="s">
        <v>30</v>
      </c>
      <c r="W17" s="10" t="s">
        <v>31</v>
      </c>
      <c r="X17" s="11" t="s">
        <v>32</v>
      </c>
      <c r="Y17" s="11" t="s">
        <v>33</v>
      </c>
      <c r="AK17" s="21"/>
    </row>
    <row r="18">
      <c r="A18" s="4" t="s">
        <v>34</v>
      </c>
      <c r="B18" s="4" t="s">
        <v>4</v>
      </c>
      <c r="C18" s="4" t="s">
        <v>94</v>
      </c>
      <c r="D18" s="4" t="s">
        <v>94</v>
      </c>
      <c r="E18" s="4" t="s">
        <v>4</v>
      </c>
      <c r="F18" s="4" t="s">
        <v>4</v>
      </c>
      <c r="G18" s="4" t="s">
        <v>4</v>
      </c>
      <c r="H18" s="4" t="s">
        <v>94</v>
      </c>
      <c r="I18" s="4" t="s">
        <v>4</v>
      </c>
      <c r="J18" s="4" t="s">
        <v>4</v>
      </c>
      <c r="K18" s="4" t="s">
        <v>4</v>
      </c>
      <c r="L18" s="4" t="s">
        <v>4</v>
      </c>
      <c r="M18" s="6">
        <f t="shared" si="3"/>
        <v>8</v>
      </c>
      <c r="N18" s="6">
        <f t="shared" si="4"/>
        <v>3</v>
      </c>
      <c r="O18" s="6">
        <f t="shared" si="5"/>
        <v>0</v>
      </c>
      <c r="P18" s="6">
        <f t="shared" ref="P18:R18" si="22">M18*M18</f>
        <v>64</v>
      </c>
      <c r="Q18" s="6">
        <f t="shared" si="22"/>
        <v>9</v>
      </c>
      <c r="R18" s="6">
        <f t="shared" si="22"/>
        <v>0</v>
      </c>
      <c r="U18" s="8">
        <f>1/(50*11*(11-1))</f>
        <v>0.0001818181818</v>
      </c>
      <c r="V18" s="11" t="s">
        <v>30</v>
      </c>
      <c r="W18" s="9">
        <f>SUM(U9:W9)</f>
        <v>3206</v>
      </c>
      <c r="X18" s="11" t="s">
        <v>32</v>
      </c>
      <c r="Y18" s="9">
        <f>50*11</f>
        <v>550</v>
      </c>
      <c r="AK18" s="21"/>
    </row>
    <row r="19">
      <c r="A19" s="4" t="s">
        <v>35</v>
      </c>
      <c r="B19" s="4" t="s">
        <v>94</v>
      </c>
      <c r="C19" s="4" t="s">
        <v>4</v>
      </c>
      <c r="D19" s="4" t="s">
        <v>4</v>
      </c>
      <c r="E19" s="4" t="s">
        <v>94</v>
      </c>
      <c r="F19" s="4" t="s">
        <v>94</v>
      </c>
      <c r="G19" s="4" t="s">
        <v>4</v>
      </c>
      <c r="H19" s="4" t="s">
        <v>4</v>
      </c>
      <c r="I19" s="4" t="s">
        <v>94</v>
      </c>
      <c r="J19" s="4" t="s">
        <v>6</v>
      </c>
      <c r="K19" s="4" t="s">
        <v>94</v>
      </c>
      <c r="L19" s="4" t="s">
        <v>6</v>
      </c>
      <c r="M19" s="6">
        <f t="shared" si="3"/>
        <v>4</v>
      </c>
      <c r="N19" s="6">
        <f t="shared" si="4"/>
        <v>5</v>
      </c>
      <c r="O19" s="6">
        <f t="shared" si="5"/>
        <v>2</v>
      </c>
      <c r="P19" s="6">
        <f t="shared" ref="P19:R19" si="23">M19*M19</f>
        <v>16</v>
      </c>
      <c r="Q19" s="6">
        <f t="shared" si="23"/>
        <v>25</v>
      </c>
      <c r="R19" s="6">
        <f t="shared" si="23"/>
        <v>4</v>
      </c>
      <c r="AK19" s="21"/>
    </row>
    <row r="20">
      <c r="A20" s="4" t="s">
        <v>36</v>
      </c>
      <c r="B20" s="4" t="s">
        <v>94</v>
      </c>
      <c r="C20" s="4" t="s">
        <v>94</v>
      </c>
      <c r="D20" s="4" t="s">
        <v>94</v>
      </c>
      <c r="E20" s="4" t="s">
        <v>4</v>
      </c>
      <c r="F20" s="4" t="s">
        <v>4</v>
      </c>
      <c r="G20" s="4" t="s">
        <v>4</v>
      </c>
      <c r="H20" s="4" t="s">
        <v>94</v>
      </c>
      <c r="I20" s="4" t="s">
        <v>4</v>
      </c>
      <c r="J20" s="4" t="s">
        <v>4</v>
      </c>
      <c r="K20" s="4" t="s">
        <v>4</v>
      </c>
      <c r="L20" s="4" t="s">
        <v>94</v>
      </c>
      <c r="M20" s="6">
        <f t="shared" si="3"/>
        <v>6</v>
      </c>
      <c r="N20" s="6">
        <f t="shared" si="4"/>
        <v>5</v>
      </c>
      <c r="O20" s="6">
        <f t="shared" si="5"/>
        <v>0</v>
      </c>
      <c r="P20" s="6">
        <f t="shared" ref="P20:R20" si="24">M20*M20</f>
        <v>36</v>
      </c>
      <c r="Q20" s="6">
        <f t="shared" si="24"/>
        <v>25</v>
      </c>
      <c r="R20" s="6">
        <f t="shared" si="24"/>
        <v>0</v>
      </c>
      <c r="T20" s="10" t="s">
        <v>28</v>
      </c>
      <c r="U20" s="9">
        <f>U18*(W18-Y18)</f>
        <v>0.4829090909</v>
      </c>
      <c r="AK20" s="21"/>
    </row>
    <row r="21">
      <c r="A21" s="4" t="s">
        <v>37</v>
      </c>
      <c r="B21" s="4" t="s">
        <v>4</v>
      </c>
      <c r="C21" s="4" t="s">
        <v>94</v>
      </c>
      <c r="D21" s="4" t="s">
        <v>6</v>
      </c>
      <c r="E21" s="4" t="s">
        <v>4</v>
      </c>
      <c r="F21" s="4" t="s">
        <v>94</v>
      </c>
      <c r="G21" s="4" t="s">
        <v>4</v>
      </c>
      <c r="H21" s="4" t="s">
        <v>94</v>
      </c>
      <c r="I21" s="4" t="s">
        <v>6</v>
      </c>
      <c r="J21" s="4" t="s">
        <v>6</v>
      </c>
      <c r="K21" s="4" t="s">
        <v>94</v>
      </c>
      <c r="L21" s="4" t="s">
        <v>94</v>
      </c>
      <c r="M21" s="6">
        <f t="shared" si="3"/>
        <v>3</v>
      </c>
      <c r="N21" s="6">
        <f t="shared" si="4"/>
        <v>5</v>
      </c>
      <c r="O21" s="6">
        <f t="shared" si="5"/>
        <v>3</v>
      </c>
      <c r="P21" s="6">
        <f t="shared" ref="P21:R21" si="25">M21*M21</f>
        <v>9</v>
      </c>
      <c r="Q21" s="6">
        <f t="shared" si="25"/>
        <v>25</v>
      </c>
      <c r="R21" s="6">
        <f t="shared" si="25"/>
        <v>9</v>
      </c>
      <c r="AK21" s="21"/>
    </row>
    <row r="22">
      <c r="A22" s="4" t="s">
        <v>38</v>
      </c>
      <c r="B22" s="4" t="s">
        <v>94</v>
      </c>
      <c r="C22" s="4" t="s">
        <v>94</v>
      </c>
      <c r="D22" s="4" t="s">
        <v>4</v>
      </c>
      <c r="E22" s="4" t="s">
        <v>94</v>
      </c>
      <c r="F22" s="4" t="s">
        <v>4</v>
      </c>
      <c r="G22" s="4" t="s">
        <v>4</v>
      </c>
      <c r="H22" s="4" t="s">
        <v>94</v>
      </c>
      <c r="I22" s="4" t="s">
        <v>94</v>
      </c>
      <c r="J22" s="4" t="s">
        <v>4</v>
      </c>
      <c r="K22" s="4" t="s">
        <v>4</v>
      </c>
      <c r="L22" s="4" t="s">
        <v>94</v>
      </c>
      <c r="M22" s="6">
        <f t="shared" si="3"/>
        <v>5</v>
      </c>
      <c r="N22" s="6">
        <f t="shared" si="4"/>
        <v>6</v>
      </c>
      <c r="O22" s="6">
        <f t="shared" si="5"/>
        <v>0</v>
      </c>
      <c r="P22" s="6">
        <f t="shared" ref="P22:R22" si="26">M22*M22</f>
        <v>25</v>
      </c>
      <c r="Q22" s="6">
        <f t="shared" si="26"/>
        <v>36</v>
      </c>
      <c r="R22" s="6">
        <f t="shared" si="26"/>
        <v>0</v>
      </c>
      <c r="AK22" s="21"/>
    </row>
    <row r="23">
      <c r="A23" s="4" t="s">
        <v>39</v>
      </c>
      <c r="B23" s="4" t="s">
        <v>94</v>
      </c>
      <c r="C23" s="4" t="s">
        <v>94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6</v>
      </c>
      <c r="I23" s="4" t="s">
        <v>94</v>
      </c>
      <c r="J23" s="4" t="s">
        <v>4</v>
      </c>
      <c r="K23" s="4" t="s">
        <v>94</v>
      </c>
      <c r="L23" s="4" t="s">
        <v>6</v>
      </c>
      <c r="M23" s="6">
        <f t="shared" si="3"/>
        <v>5</v>
      </c>
      <c r="N23" s="6">
        <f t="shared" si="4"/>
        <v>4</v>
      </c>
      <c r="O23" s="6">
        <f t="shared" si="5"/>
        <v>2</v>
      </c>
      <c r="P23" s="6">
        <f t="shared" ref="P23:R23" si="27">M23*M23</f>
        <v>25</v>
      </c>
      <c r="Q23" s="6">
        <f t="shared" si="27"/>
        <v>16</v>
      </c>
      <c r="R23" s="6">
        <f t="shared" si="27"/>
        <v>4</v>
      </c>
      <c r="T23" s="10" t="s">
        <v>40</v>
      </c>
      <c r="U23" s="10" t="s">
        <v>41</v>
      </c>
      <c r="AK23" s="21"/>
    </row>
    <row r="24">
      <c r="A24" s="4" t="s">
        <v>42</v>
      </c>
      <c r="B24" s="4" t="s">
        <v>4</v>
      </c>
      <c r="C24" s="4" t="s">
        <v>94</v>
      </c>
      <c r="D24" s="4" t="s">
        <v>4</v>
      </c>
      <c r="E24" s="4" t="s">
        <v>6</v>
      </c>
      <c r="F24" s="4" t="s">
        <v>94</v>
      </c>
      <c r="G24" s="4" t="s">
        <v>4</v>
      </c>
      <c r="H24" s="4" t="s">
        <v>94</v>
      </c>
      <c r="I24" s="4" t="s">
        <v>94</v>
      </c>
      <c r="J24" s="4" t="s">
        <v>6</v>
      </c>
      <c r="K24" s="4" t="s">
        <v>4</v>
      </c>
      <c r="L24" s="4" t="s">
        <v>94</v>
      </c>
      <c r="M24" s="6">
        <f t="shared" si="3"/>
        <v>4</v>
      </c>
      <c r="N24" s="6">
        <f t="shared" si="4"/>
        <v>5</v>
      </c>
      <c r="O24" s="6">
        <f t="shared" si="5"/>
        <v>2</v>
      </c>
      <c r="P24" s="6">
        <f t="shared" ref="P24:R24" si="28">M24*M24</f>
        <v>16</v>
      </c>
      <c r="Q24" s="6">
        <f t="shared" si="28"/>
        <v>25</v>
      </c>
      <c r="R24" s="6">
        <f t="shared" si="28"/>
        <v>4</v>
      </c>
      <c r="U24" s="12">
        <f>(U20-M56)/(1-M56)</f>
        <v>0.1281033656</v>
      </c>
      <c r="AK24" s="21"/>
    </row>
    <row r="25">
      <c r="A25" s="4" t="s">
        <v>43</v>
      </c>
      <c r="B25" s="4" t="s">
        <v>94</v>
      </c>
      <c r="C25" s="4" t="s">
        <v>94</v>
      </c>
      <c r="D25" s="4" t="s">
        <v>94</v>
      </c>
      <c r="E25" s="4" t="s">
        <v>6</v>
      </c>
      <c r="F25" s="4" t="s">
        <v>94</v>
      </c>
      <c r="G25" s="4" t="s">
        <v>4</v>
      </c>
      <c r="H25" s="4" t="s">
        <v>94</v>
      </c>
      <c r="I25" s="4" t="s">
        <v>94</v>
      </c>
      <c r="J25" s="4" t="s">
        <v>4</v>
      </c>
      <c r="K25" s="4" t="s">
        <v>4</v>
      </c>
      <c r="L25" s="4" t="s">
        <v>94</v>
      </c>
      <c r="M25" s="6">
        <f t="shared" si="3"/>
        <v>3</v>
      </c>
      <c r="N25" s="6">
        <f t="shared" si="4"/>
        <v>7</v>
      </c>
      <c r="O25" s="6">
        <f t="shared" si="5"/>
        <v>1</v>
      </c>
      <c r="P25" s="6">
        <f t="shared" ref="P25:R25" si="29">M25*M25</f>
        <v>9</v>
      </c>
      <c r="Q25" s="6">
        <f t="shared" si="29"/>
        <v>49</v>
      </c>
      <c r="R25" s="6">
        <f t="shared" si="29"/>
        <v>1</v>
      </c>
      <c r="AK25" s="21"/>
    </row>
    <row r="26">
      <c r="A26" s="4" t="s">
        <v>44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94</v>
      </c>
      <c r="G26" s="4" t="s">
        <v>4</v>
      </c>
      <c r="H26" s="4" t="s">
        <v>94</v>
      </c>
      <c r="I26" s="4" t="s">
        <v>94</v>
      </c>
      <c r="J26" s="4" t="s">
        <v>94</v>
      </c>
      <c r="K26" s="4" t="s">
        <v>94</v>
      </c>
      <c r="L26" s="4" t="s">
        <v>94</v>
      </c>
      <c r="M26" s="6">
        <f t="shared" si="3"/>
        <v>5</v>
      </c>
      <c r="N26" s="6">
        <f t="shared" si="4"/>
        <v>6</v>
      </c>
      <c r="O26" s="6">
        <f t="shared" si="5"/>
        <v>0</v>
      </c>
      <c r="P26" s="6">
        <f t="shared" ref="P26:R26" si="30">M26*M26</f>
        <v>25</v>
      </c>
      <c r="Q26" s="6">
        <f t="shared" si="30"/>
        <v>36</v>
      </c>
      <c r="R26" s="6">
        <f t="shared" si="30"/>
        <v>0</v>
      </c>
      <c r="AK26" s="21"/>
    </row>
    <row r="27">
      <c r="A27" s="4" t="s">
        <v>45</v>
      </c>
      <c r="B27" s="4" t="s">
        <v>4</v>
      </c>
      <c r="C27" s="4" t="s">
        <v>94</v>
      </c>
      <c r="D27" s="4" t="s">
        <v>4</v>
      </c>
      <c r="E27" s="4" t="s">
        <v>94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6">
        <f t="shared" si="3"/>
        <v>9</v>
      </c>
      <c r="N27" s="6">
        <f t="shared" si="4"/>
        <v>2</v>
      </c>
      <c r="O27" s="6">
        <f t="shared" si="5"/>
        <v>0</v>
      </c>
      <c r="P27" s="6">
        <f t="shared" ref="P27:R27" si="31">M27*M27</f>
        <v>81</v>
      </c>
      <c r="Q27" s="6">
        <f t="shared" si="31"/>
        <v>4</v>
      </c>
      <c r="R27" s="6">
        <f t="shared" si="31"/>
        <v>0</v>
      </c>
      <c r="AK27" s="21"/>
    </row>
    <row r="28">
      <c r="A28" s="4" t="s">
        <v>46</v>
      </c>
      <c r="B28" s="4" t="s">
        <v>4</v>
      </c>
      <c r="C28" s="4" t="s">
        <v>6</v>
      </c>
      <c r="D28" s="4" t="s">
        <v>4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6">
        <f t="shared" si="3"/>
        <v>10</v>
      </c>
      <c r="N28" s="6">
        <f t="shared" si="4"/>
        <v>0</v>
      </c>
      <c r="O28" s="6">
        <f t="shared" si="5"/>
        <v>1</v>
      </c>
      <c r="P28" s="6">
        <f t="shared" ref="P28:R28" si="32">M28*M28</f>
        <v>100</v>
      </c>
      <c r="Q28" s="6">
        <f t="shared" si="32"/>
        <v>0</v>
      </c>
      <c r="R28" s="6">
        <f t="shared" si="32"/>
        <v>1</v>
      </c>
      <c r="AK28" s="21"/>
    </row>
    <row r="29">
      <c r="A29" s="4" t="s">
        <v>47</v>
      </c>
      <c r="B29" s="4" t="s">
        <v>94</v>
      </c>
      <c r="C29" s="4" t="s">
        <v>94</v>
      </c>
      <c r="D29" s="4" t="s">
        <v>4</v>
      </c>
      <c r="E29" s="4" t="s">
        <v>6</v>
      </c>
      <c r="F29" s="4" t="s">
        <v>94</v>
      </c>
      <c r="G29" s="4" t="s">
        <v>94</v>
      </c>
      <c r="H29" s="4" t="s">
        <v>94</v>
      </c>
      <c r="I29" s="4" t="s">
        <v>94</v>
      </c>
      <c r="J29" s="4" t="s">
        <v>6</v>
      </c>
      <c r="K29" s="4" t="s">
        <v>4</v>
      </c>
      <c r="L29" s="4" t="s">
        <v>6</v>
      </c>
      <c r="M29" s="6">
        <f t="shared" si="3"/>
        <v>2</v>
      </c>
      <c r="N29" s="6">
        <f t="shared" si="4"/>
        <v>6</v>
      </c>
      <c r="O29" s="6">
        <f t="shared" si="5"/>
        <v>3</v>
      </c>
      <c r="P29" s="6">
        <f t="shared" ref="P29:R29" si="33">M29*M29</f>
        <v>4</v>
      </c>
      <c r="Q29" s="6">
        <f t="shared" si="33"/>
        <v>36</v>
      </c>
      <c r="R29" s="6">
        <f t="shared" si="33"/>
        <v>9</v>
      </c>
      <c r="AK29" s="21"/>
    </row>
    <row r="30">
      <c r="A30" s="4" t="s">
        <v>48</v>
      </c>
      <c r="B30" s="4" t="s">
        <v>94</v>
      </c>
      <c r="C30" s="4" t="s">
        <v>94</v>
      </c>
      <c r="D30" s="4" t="s">
        <v>4</v>
      </c>
      <c r="E30" s="4" t="s">
        <v>94</v>
      </c>
      <c r="F30" s="4" t="s">
        <v>94</v>
      </c>
      <c r="G30" s="4" t="s">
        <v>4</v>
      </c>
      <c r="H30" s="4" t="s">
        <v>94</v>
      </c>
      <c r="I30" s="4" t="s">
        <v>94</v>
      </c>
      <c r="J30" s="4" t="s">
        <v>4</v>
      </c>
      <c r="K30" s="4" t="s">
        <v>4</v>
      </c>
      <c r="L30" s="4" t="s">
        <v>6</v>
      </c>
      <c r="M30" s="6">
        <f t="shared" si="3"/>
        <v>4</v>
      </c>
      <c r="N30" s="6">
        <f t="shared" si="4"/>
        <v>6</v>
      </c>
      <c r="O30" s="6">
        <f t="shared" si="5"/>
        <v>1</v>
      </c>
      <c r="P30" s="6">
        <f t="shared" ref="P30:R30" si="34">M30*M30</f>
        <v>16</v>
      </c>
      <c r="Q30" s="6">
        <f t="shared" si="34"/>
        <v>36</v>
      </c>
      <c r="R30" s="6">
        <f t="shared" si="34"/>
        <v>1</v>
      </c>
      <c r="AK30" s="21"/>
    </row>
    <row r="31">
      <c r="A31" s="4" t="s">
        <v>49</v>
      </c>
      <c r="B31" s="4" t="s">
        <v>94</v>
      </c>
      <c r="C31" s="4" t="s">
        <v>4</v>
      </c>
      <c r="D31" s="4" t="s">
        <v>4</v>
      </c>
      <c r="E31" s="4" t="s">
        <v>94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6">
        <f t="shared" si="3"/>
        <v>9</v>
      </c>
      <c r="N31" s="6">
        <f t="shared" si="4"/>
        <v>2</v>
      </c>
      <c r="O31" s="6">
        <f t="shared" si="5"/>
        <v>0</v>
      </c>
      <c r="P31" s="6">
        <f t="shared" ref="P31:R31" si="35">M31*M31</f>
        <v>81</v>
      </c>
      <c r="Q31" s="6">
        <f t="shared" si="35"/>
        <v>4</v>
      </c>
      <c r="R31" s="6">
        <f t="shared" si="35"/>
        <v>0</v>
      </c>
      <c r="AK31" s="21"/>
    </row>
    <row r="32">
      <c r="A32" s="4" t="s">
        <v>50</v>
      </c>
      <c r="B32" s="4" t="s">
        <v>94</v>
      </c>
      <c r="C32" s="4" t="s">
        <v>6</v>
      </c>
      <c r="D32" s="4" t="s">
        <v>6</v>
      </c>
      <c r="E32" s="4" t="s">
        <v>4</v>
      </c>
      <c r="F32" s="4" t="s">
        <v>94</v>
      </c>
      <c r="G32" s="4" t="s">
        <v>4</v>
      </c>
      <c r="H32" s="4" t="s">
        <v>6</v>
      </c>
      <c r="I32" s="4" t="s">
        <v>4</v>
      </c>
      <c r="J32" s="4" t="s">
        <v>4</v>
      </c>
      <c r="K32" s="4" t="s">
        <v>94</v>
      </c>
      <c r="L32" s="4" t="s">
        <v>94</v>
      </c>
      <c r="M32" s="6">
        <f t="shared" si="3"/>
        <v>4</v>
      </c>
      <c r="N32" s="6">
        <f t="shared" si="4"/>
        <v>4</v>
      </c>
      <c r="O32" s="6">
        <f t="shared" si="5"/>
        <v>3</v>
      </c>
      <c r="P32" s="6">
        <f t="shared" ref="P32:R32" si="36">M32*M32</f>
        <v>16</v>
      </c>
      <c r="Q32" s="6">
        <f t="shared" si="36"/>
        <v>16</v>
      </c>
      <c r="R32" s="6">
        <f t="shared" si="36"/>
        <v>9</v>
      </c>
      <c r="AK32" s="21"/>
    </row>
    <row r="33">
      <c r="A33" s="4" t="s">
        <v>51</v>
      </c>
      <c r="B33" s="4" t="s">
        <v>4</v>
      </c>
      <c r="C33" s="4" t="s">
        <v>94</v>
      </c>
      <c r="D33" s="4" t="s">
        <v>6</v>
      </c>
      <c r="E33" s="4" t="s">
        <v>94</v>
      </c>
      <c r="F33" s="4" t="s">
        <v>4</v>
      </c>
      <c r="G33" s="4" t="s">
        <v>4</v>
      </c>
      <c r="H33" s="4" t="s">
        <v>94</v>
      </c>
      <c r="I33" s="4" t="s">
        <v>94</v>
      </c>
      <c r="J33" s="4" t="s">
        <v>4</v>
      </c>
      <c r="K33" s="4" t="s">
        <v>94</v>
      </c>
      <c r="L33" s="4" t="s">
        <v>94</v>
      </c>
      <c r="M33" s="6">
        <f t="shared" si="3"/>
        <v>4</v>
      </c>
      <c r="N33" s="6">
        <f t="shared" si="4"/>
        <v>6</v>
      </c>
      <c r="O33" s="6">
        <f t="shared" si="5"/>
        <v>1</v>
      </c>
      <c r="P33" s="6">
        <f t="shared" ref="P33:R33" si="37">M33*M33</f>
        <v>16</v>
      </c>
      <c r="Q33" s="6">
        <f t="shared" si="37"/>
        <v>36</v>
      </c>
      <c r="R33" s="6">
        <f t="shared" si="37"/>
        <v>1</v>
      </c>
      <c r="AK33" s="21"/>
    </row>
    <row r="34">
      <c r="A34" s="4" t="s">
        <v>52</v>
      </c>
      <c r="B34" s="4" t="s">
        <v>4</v>
      </c>
      <c r="C34" s="4" t="s">
        <v>94</v>
      </c>
      <c r="D34" s="4" t="s">
        <v>94</v>
      </c>
      <c r="E34" s="4" t="s">
        <v>4</v>
      </c>
      <c r="F34" s="4" t="s">
        <v>4</v>
      </c>
      <c r="G34" s="4" t="s">
        <v>94</v>
      </c>
      <c r="H34" s="4" t="s">
        <v>94</v>
      </c>
      <c r="I34" s="4" t="s">
        <v>94</v>
      </c>
      <c r="J34" s="4" t="s">
        <v>6</v>
      </c>
      <c r="K34" s="4" t="s">
        <v>94</v>
      </c>
      <c r="L34" s="4" t="s">
        <v>6</v>
      </c>
      <c r="M34" s="6">
        <f t="shared" si="3"/>
        <v>3</v>
      </c>
      <c r="N34" s="6">
        <f t="shared" si="4"/>
        <v>6</v>
      </c>
      <c r="O34" s="6">
        <f t="shared" si="5"/>
        <v>2</v>
      </c>
      <c r="P34" s="6">
        <f t="shared" ref="P34:R34" si="38">M34*M34</f>
        <v>9</v>
      </c>
      <c r="Q34" s="6">
        <f t="shared" si="38"/>
        <v>36</v>
      </c>
      <c r="R34" s="6">
        <f t="shared" si="38"/>
        <v>4</v>
      </c>
      <c r="AK34" s="21"/>
    </row>
    <row r="35">
      <c r="A35" s="4" t="s">
        <v>53</v>
      </c>
      <c r="B35" s="4" t="s">
        <v>94</v>
      </c>
      <c r="C35" s="4" t="s">
        <v>4</v>
      </c>
      <c r="D35" s="4" t="s">
        <v>4</v>
      </c>
      <c r="E35" s="4" t="s">
        <v>4</v>
      </c>
      <c r="F35" s="4" t="s">
        <v>94</v>
      </c>
      <c r="G35" s="4" t="s">
        <v>4</v>
      </c>
      <c r="H35" s="4" t="s">
        <v>94</v>
      </c>
      <c r="I35" s="4" t="s">
        <v>94</v>
      </c>
      <c r="J35" s="4" t="s">
        <v>94</v>
      </c>
      <c r="K35" s="4" t="s">
        <v>4</v>
      </c>
      <c r="L35" s="4" t="s">
        <v>94</v>
      </c>
      <c r="M35" s="6">
        <f t="shared" si="3"/>
        <v>5</v>
      </c>
      <c r="N35" s="6">
        <f t="shared" si="4"/>
        <v>6</v>
      </c>
      <c r="O35" s="6">
        <f t="shared" si="5"/>
        <v>0</v>
      </c>
      <c r="P35" s="6">
        <f t="shared" ref="P35:R35" si="39">M35*M35</f>
        <v>25</v>
      </c>
      <c r="Q35" s="6">
        <f t="shared" si="39"/>
        <v>36</v>
      </c>
      <c r="R35" s="6">
        <f t="shared" si="39"/>
        <v>0</v>
      </c>
      <c r="AK35" s="21"/>
    </row>
    <row r="36">
      <c r="A36" s="4" t="s">
        <v>54</v>
      </c>
      <c r="B36" s="4" t="s">
        <v>6</v>
      </c>
      <c r="C36" s="4" t="s">
        <v>4</v>
      </c>
      <c r="D36" s="4" t="s">
        <v>94</v>
      </c>
      <c r="E36" s="4" t="s">
        <v>94</v>
      </c>
      <c r="F36" s="4" t="s">
        <v>94</v>
      </c>
      <c r="G36" s="4" t="s">
        <v>94</v>
      </c>
      <c r="H36" s="4" t="s">
        <v>94</v>
      </c>
      <c r="I36" s="4" t="s">
        <v>94</v>
      </c>
      <c r="J36" s="4" t="s">
        <v>94</v>
      </c>
      <c r="K36" s="4" t="s">
        <v>94</v>
      </c>
      <c r="L36" s="4" t="s">
        <v>94</v>
      </c>
      <c r="M36" s="6">
        <f t="shared" si="3"/>
        <v>1</v>
      </c>
      <c r="N36" s="6">
        <f t="shared" si="4"/>
        <v>9</v>
      </c>
      <c r="O36" s="6">
        <f t="shared" si="5"/>
        <v>1</v>
      </c>
      <c r="P36" s="6">
        <f t="shared" ref="P36:R36" si="40">M36*M36</f>
        <v>1</v>
      </c>
      <c r="Q36" s="6">
        <f t="shared" si="40"/>
        <v>81</v>
      </c>
      <c r="R36" s="6">
        <f t="shared" si="40"/>
        <v>1</v>
      </c>
      <c r="AK36" s="21"/>
    </row>
    <row r="37">
      <c r="A37" s="4" t="s">
        <v>55</v>
      </c>
      <c r="B37" s="4" t="s">
        <v>94</v>
      </c>
      <c r="C37" s="4" t="s">
        <v>4</v>
      </c>
      <c r="D37" s="4" t="s">
        <v>4</v>
      </c>
      <c r="E37" s="4" t="s">
        <v>94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94</v>
      </c>
      <c r="K37" s="4" t="s">
        <v>94</v>
      </c>
      <c r="L37" s="4" t="s">
        <v>4</v>
      </c>
      <c r="M37" s="6">
        <f t="shared" si="3"/>
        <v>7</v>
      </c>
      <c r="N37" s="6">
        <f t="shared" si="4"/>
        <v>4</v>
      </c>
      <c r="O37" s="6">
        <f t="shared" si="5"/>
        <v>0</v>
      </c>
      <c r="P37" s="6">
        <f t="shared" ref="P37:R37" si="41">M37*M37</f>
        <v>49</v>
      </c>
      <c r="Q37" s="6">
        <f t="shared" si="41"/>
        <v>16</v>
      </c>
      <c r="R37" s="6">
        <f t="shared" si="41"/>
        <v>0</v>
      </c>
      <c r="AK37" s="21"/>
    </row>
    <row r="38">
      <c r="A38" s="4" t="s">
        <v>56</v>
      </c>
      <c r="B38" s="4" t="s">
        <v>94</v>
      </c>
      <c r="C38" s="4" t="s">
        <v>4</v>
      </c>
      <c r="D38" s="4" t="s">
        <v>4</v>
      </c>
      <c r="E38" s="4" t="s">
        <v>6</v>
      </c>
      <c r="F38" s="4" t="s">
        <v>94</v>
      </c>
      <c r="G38" s="4" t="s">
        <v>94</v>
      </c>
      <c r="H38" s="4" t="s">
        <v>6</v>
      </c>
      <c r="I38" s="4" t="s">
        <v>6</v>
      </c>
      <c r="J38" s="4" t="s">
        <v>6</v>
      </c>
      <c r="K38" s="4" t="s">
        <v>6</v>
      </c>
      <c r="L38" s="4" t="s">
        <v>4</v>
      </c>
      <c r="M38" s="6">
        <f t="shared" si="3"/>
        <v>3</v>
      </c>
      <c r="N38" s="6">
        <f t="shared" si="4"/>
        <v>3</v>
      </c>
      <c r="O38" s="6">
        <f t="shared" si="5"/>
        <v>5</v>
      </c>
      <c r="P38" s="6">
        <f t="shared" ref="P38:R38" si="42">M38*M38</f>
        <v>9</v>
      </c>
      <c r="Q38" s="6">
        <f t="shared" si="42"/>
        <v>9</v>
      </c>
      <c r="R38" s="6">
        <f t="shared" si="42"/>
        <v>25</v>
      </c>
      <c r="AK38" s="21"/>
    </row>
    <row r="39">
      <c r="A39" s="4" t="s">
        <v>57</v>
      </c>
      <c r="B39" s="4" t="s">
        <v>6</v>
      </c>
      <c r="C39" s="4" t="s">
        <v>94</v>
      </c>
      <c r="D39" s="4" t="s">
        <v>94</v>
      </c>
      <c r="E39" s="4" t="s">
        <v>6</v>
      </c>
      <c r="F39" s="4" t="s">
        <v>94</v>
      </c>
      <c r="G39" s="4" t="s">
        <v>94</v>
      </c>
      <c r="H39" s="4" t="s">
        <v>94</v>
      </c>
      <c r="I39" s="4" t="s">
        <v>94</v>
      </c>
      <c r="J39" s="4" t="s">
        <v>94</v>
      </c>
      <c r="K39" s="4" t="s">
        <v>6</v>
      </c>
      <c r="L39" s="4" t="s">
        <v>6</v>
      </c>
      <c r="M39" s="6">
        <f t="shared" si="3"/>
        <v>0</v>
      </c>
      <c r="N39" s="6">
        <f t="shared" si="4"/>
        <v>7</v>
      </c>
      <c r="O39" s="6">
        <f t="shared" si="5"/>
        <v>4</v>
      </c>
      <c r="P39" s="6">
        <f t="shared" ref="P39:R39" si="43">M39*M39</f>
        <v>0</v>
      </c>
      <c r="Q39" s="6">
        <f t="shared" si="43"/>
        <v>49</v>
      </c>
      <c r="R39" s="6">
        <f t="shared" si="43"/>
        <v>16</v>
      </c>
      <c r="AK39" s="21"/>
    </row>
    <row r="40">
      <c r="A40" s="4" t="s">
        <v>58</v>
      </c>
      <c r="B40" s="4" t="s">
        <v>4</v>
      </c>
      <c r="C40" s="4" t="s">
        <v>4</v>
      </c>
      <c r="D40" s="4" t="s">
        <v>4</v>
      </c>
      <c r="E40" s="4" t="s">
        <v>4</v>
      </c>
      <c r="F40" s="4" t="s">
        <v>94</v>
      </c>
      <c r="G40" s="4" t="s">
        <v>94</v>
      </c>
      <c r="H40" s="4" t="s">
        <v>4</v>
      </c>
      <c r="I40" s="4" t="s">
        <v>94</v>
      </c>
      <c r="J40" s="4" t="s">
        <v>4</v>
      </c>
      <c r="K40" s="4" t="s">
        <v>4</v>
      </c>
      <c r="L40" s="4" t="s">
        <v>4</v>
      </c>
      <c r="M40" s="6">
        <f t="shared" si="3"/>
        <v>8</v>
      </c>
      <c r="N40" s="6">
        <f t="shared" si="4"/>
        <v>3</v>
      </c>
      <c r="O40" s="6">
        <f t="shared" si="5"/>
        <v>0</v>
      </c>
      <c r="P40" s="6">
        <f t="shared" ref="P40:R40" si="44">M40*M40</f>
        <v>64</v>
      </c>
      <c r="Q40" s="6">
        <f t="shared" si="44"/>
        <v>9</v>
      </c>
      <c r="R40" s="6">
        <f t="shared" si="44"/>
        <v>0</v>
      </c>
      <c r="AK40" s="21"/>
    </row>
    <row r="41">
      <c r="A41" s="4" t="s">
        <v>59</v>
      </c>
      <c r="B41" s="4" t="s">
        <v>6</v>
      </c>
      <c r="C41" s="4" t="s">
        <v>4</v>
      </c>
      <c r="D41" s="4" t="s">
        <v>94</v>
      </c>
      <c r="E41" s="4" t="s">
        <v>94</v>
      </c>
      <c r="F41" s="4" t="s">
        <v>94</v>
      </c>
      <c r="G41" s="4" t="s">
        <v>94</v>
      </c>
      <c r="H41" s="4" t="s">
        <v>6</v>
      </c>
      <c r="I41" s="4" t="s">
        <v>94</v>
      </c>
      <c r="J41" s="4" t="s">
        <v>94</v>
      </c>
      <c r="K41" s="4" t="s">
        <v>94</v>
      </c>
      <c r="L41" s="4" t="s">
        <v>6</v>
      </c>
      <c r="M41" s="6">
        <f t="shared" si="3"/>
        <v>1</v>
      </c>
      <c r="N41" s="6">
        <f t="shared" si="4"/>
        <v>7</v>
      </c>
      <c r="O41" s="6">
        <f t="shared" si="5"/>
        <v>3</v>
      </c>
      <c r="P41" s="6">
        <f t="shared" ref="P41:R41" si="45">M41*M41</f>
        <v>1</v>
      </c>
      <c r="Q41" s="6">
        <f t="shared" si="45"/>
        <v>49</v>
      </c>
      <c r="R41" s="6">
        <f t="shared" si="45"/>
        <v>9</v>
      </c>
      <c r="AK41" s="21"/>
    </row>
    <row r="42">
      <c r="A42" s="4" t="s">
        <v>60</v>
      </c>
      <c r="B42" s="4" t="s">
        <v>94</v>
      </c>
      <c r="C42" s="4" t="s">
        <v>94</v>
      </c>
      <c r="D42" s="4" t="s">
        <v>4</v>
      </c>
      <c r="E42" s="4" t="s">
        <v>94</v>
      </c>
      <c r="F42" s="4" t="s">
        <v>94</v>
      </c>
      <c r="G42" s="4" t="s">
        <v>4</v>
      </c>
      <c r="H42" s="4" t="s">
        <v>6</v>
      </c>
      <c r="I42" s="4" t="s">
        <v>94</v>
      </c>
      <c r="J42" s="4" t="s">
        <v>4</v>
      </c>
      <c r="K42" s="4" t="s">
        <v>4</v>
      </c>
      <c r="L42" s="4" t="s">
        <v>94</v>
      </c>
      <c r="M42" s="6">
        <f t="shared" si="3"/>
        <v>4</v>
      </c>
      <c r="N42" s="6">
        <f t="shared" si="4"/>
        <v>6</v>
      </c>
      <c r="O42" s="6">
        <f t="shared" si="5"/>
        <v>1</v>
      </c>
      <c r="P42" s="6">
        <f t="shared" ref="P42:R42" si="46">M42*M42</f>
        <v>16</v>
      </c>
      <c r="Q42" s="6">
        <f t="shared" si="46"/>
        <v>36</v>
      </c>
      <c r="R42" s="6">
        <f t="shared" si="46"/>
        <v>1</v>
      </c>
      <c r="AK42" s="21"/>
    </row>
    <row r="43">
      <c r="A43" s="4" t="s">
        <v>61</v>
      </c>
      <c r="B43" s="4" t="s">
        <v>4</v>
      </c>
      <c r="C43" s="4" t="s">
        <v>94</v>
      </c>
      <c r="D43" s="4" t="s">
        <v>6</v>
      </c>
      <c r="E43" s="4" t="s">
        <v>94</v>
      </c>
      <c r="F43" s="4" t="s">
        <v>94</v>
      </c>
      <c r="G43" s="4" t="s">
        <v>4</v>
      </c>
      <c r="H43" s="4" t="s">
        <v>6</v>
      </c>
      <c r="I43" s="4" t="s">
        <v>4</v>
      </c>
      <c r="J43" s="4" t="s">
        <v>4</v>
      </c>
      <c r="K43" s="4" t="s">
        <v>4</v>
      </c>
      <c r="L43" s="4" t="s">
        <v>4</v>
      </c>
      <c r="M43" s="6">
        <f t="shared" si="3"/>
        <v>6</v>
      </c>
      <c r="N43" s="6">
        <f t="shared" si="4"/>
        <v>3</v>
      </c>
      <c r="O43" s="6">
        <f t="shared" si="5"/>
        <v>2</v>
      </c>
      <c r="P43" s="6">
        <f t="shared" ref="P43:R43" si="47">M43*M43</f>
        <v>36</v>
      </c>
      <c r="Q43" s="6">
        <f t="shared" si="47"/>
        <v>9</v>
      </c>
      <c r="R43" s="6">
        <f t="shared" si="47"/>
        <v>4</v>
      </c>
      <c r="AK43" s="21"/>
    </row>
    <row r="44">
      <c r="A44" s="4" t="s">
        <v>62</v>
      </c>
      <c r="B44" s="4" t="s">
        <v>4</v>
      </c>
      <c r="C44" s="4" t="s">
        <v>4</v>
      </c>
      <c r="D44" s="4" t="s">
        <v>4</v>
      </c>
      <c r="E44" s="4" t="s">
        <v>6</v>
      </c>
      <c r="F44" s="4" t="s">
        <v>94</v>
      </c>
      <c r="G44" s="4" t="s">
        <v>4</v>
      </c>
      <c r="H44" s="4" t="s">
        <v>4</v>
      </c>
      <c r="I44" s="4" t="s">
        <v>94</v>
      </c>
      <c r="J44" s="4" t="s">
        <v>4</v>
      </c>
      <c r="K44" s="4" t="s">
        <v>4</v>
      </c>
      <c r="L44" s="4" t="s">
        <v>4</v>
      </c>
      <c r="M44" s="6">
        <f t="shared" si="3"/>
        <v>8</v>
      </c>
      <c r="N44" s="6">
        <f t="shared" si="4"/>
        <v>2</v>
      </c>
      <c r="O44" s="6">
        <f t="shared" si="5"/>
        <v>1</v>
      </c>
      <c r="P44" s="6">
        <f t="shared" ref="P44:R44" si="48">M44*M44</f>
        <v>64</v>
      </c>
      <c r="Q44" s="6">
        <f t="shared" si="48"/>
        <v>4</v>
      </c>
      <c r="R44" s="6">
        <f t="shared" si="48"/>
        <v>1</v>
      </c>
      <c r="AK44" s="21"/>
    </row>
    <row r="45">
      <c r="A45" s="4" t="s">
        <v>63</v>
      </c>
      <c r="B45" s="4" t="s">
        <v>6</v>
      </c>
      <c r="C45" s="4" t="s">
        <v>94</v>
      </c>
      <c r="D45" s="4" t="s">
        <v>94</v>
      </c>
      <c r="E45" s="4" t="s">
        <v>94</v>
      </c>
      <c r="F45" s="4" t="s">
        <v>94</v>
      </c>
      <c r="G45" s="4" t="s">
        <v>94</v>
      </c>
      <c r="H45" s="4" t="s">
        <v>94</v>
      </c>
      <c r="I45" s="4" t="s">
        <v>94</v>
      </c>
      <c r="J45" s="4" t="s">
        <v>94</v>
      </c>
      <c r="K45" s="4" t="s">
        <v>94</v>
      </c>
      <c r="L45" s="4" t="s">
        <v>94</v>
      </c>
      <c r="M45" s="6">
        <f t="shared" si="3"/>
        <v>0</v>
      </c>
      <c r="N45" s="6">
        <f t="shared" si="4"/>
        <v>10</v>
      </c>
      <c r="O45" s="6">
        <f t="shared" si="5"/>
        <v>1</v>
      </c>
      <c r="P45" s="6">
        <f t="shared" ref="P45:R45" si="49">M45*M45</f>
        <v>0</v>
      </c>
      <c r="Q45" s="6">
        <f t="shared" si="49"/>
        <v>100</v>
      </c>
      <c r="R45" s="6">
        <f t="shared" si="49"/>
        <v>1</v>
      </c>
      <c r="AK45" s="21"/>
    </row>
    <row r="46">
      <c r="A46" s="4" t="s">
        <v>64</v>
      </c>
      <c r="B46" s="4" t="s">
        <v>4</v>
      </c>
      <c r="C46" s="4" t="s">
        <v>94</v>
      </c>
      <c r="D46" s="4" t="s">
        <v>4</v>
      </c>
      <c r="E46" s="4" t="s">
        <v>94</v>
      </c>
      <c r="F46" s="4" t="s">
        <v>4</v>
      </c>
      <c r="G46" s="4" t="s">
        <v>4</v>
      </c>
      <c r="H46" s="4" t="s">
        <v>94</v>
      </c>
      <c r="I46" s="4" t="s">
        <v>94</v>
      </c>
      <c r="J46" s="4" t="s">
        <v>4</v>
      </c>
      <c r="K46" s="4" t="s">
        <v>94</v>
      </c>
      <c r="L46" s="4" t="s">
        <v>94</v>
      </c>
      <c r="M46" s="6">
        <f t="shared" si="3"/>
        <v>5</v>
      </c>
      <c r="N46" s="6">
        <f t="shared" si="4"/>
        <v>6</v>
      </c>
      <c r="O46" s="6">
        <f t="shared" si="5"/>
        <v>0</v>
      </c>
      <c r="P46" s="6">
        <f t="shared" ref="P46:R46" si="50">M46*M46</f>
        <v>25</v>
      </c>
      <c r="Q46" s="6">
        <f t="shared" si="50"/>
        <v>36</v>
      </c>
      <c r="R46" s="6">
        <f t="shared" si="50"/>
        <v>0</v>
      </c>
      <c r="AK46" s="21"/>
    </row>
    <row r="47">
      <c r="A47" s="4" t="s">
        <v>65</v>
      </c>
      <c r="B47" s="4" t="s">
        <v>4</v>
      </c>
      <c r="C47" s="4" t="s">
        <v>94</v>
      </c>
      <c r="D47" s="4" t="s">
        <v>94</v>
      </c>
      <c r="E47" s="4" t="s">
        <v>94</v>
      </c>
      <c r="F47" s="4" t="s">
        <v>94</v>
      </c>
      <c r="G47" s="4" t="s">
        <v>94</v>
      </c>
      <c r="H47" s="4" t="s">
        <v>94</v>
      </c>
      <c r="I47" s="4" t="s">
        <v>94</v>
      </c>
      <c r="J47" s="4" t="s">
        <v>4</v>
      </c>
      <c r="K47" s="4" t="s">
        <v>4</v>
      </c>
      <c r="L47" s="4" t="s">
        <v>4</v>
      </c>
      <c r="M47" s="6">
        <f t="shared" si="3"/>
        <v>4</v>
      </c>
      <c r="N47" s="6">
        <f t="shared" si="4"/>
        <v>7</v>
      </c>
      <c r="O47" s="6">
        <f t="shared" si="5"/>
        <v>0</v>
      </c>
      <c r="P47" s="6">
        <f t="shared" ref="P47:R47" si="51">M47*M47</f>
        <v>16</v>
      </c>
      <c r="Q47" s="6">
        <f t="shared" si="51"/>
        <v>49</v>
      </c>
      <c r="R47" s="6">
        <f t="shared" si="51"/>
        <v>0</v>
      </c>
      <c r="AK47" s="21"/>
    </row>
    <row r="48">
      <c r="A48" s="4" t="s">
        <v>66</v>
      </c>
      <c r="B48" s="4" t="s">
        <v>6</v>
      </c>
      <c r="C48" s="4" t="s">
        <v>94</v>
      </c>
      <c r="D48" s="4" t="s">
        <v>4</v>
      </c>
      <c r="E48" s="4" t="s">
        <v>94</v>
      </c>
      <c r="F48" s="4" t="s">
        <v>94</v>
      </c>
      <c r="G48" s="4" t="s">
        <v>4</v>
      </c>
      <c r="H48" s="4" t="s">
        <v>94</v>
      </c>
      <c r="I48" s="4" t="s">
        <v>94</v>
      </c>
      <c r="J48" s="4" t="s">
        <v>94</v>
      </c>
      <c r="K48" s="4" t="s">
        <v>94</v>
      </c>
      <c r="L48" s="4" t="s">
        <v>94</v>
      </c>
      <c r="M48" s="6">
        <f t="shared" si="3"/>
        <v>2</v>
      </c>
      <c r="N48" s="6">
        <f t="shared" si="4"/>
        <v>8</v>
      </c>
      <c r="O48" s="6">
        <f t="shared" si="5"/>
        <v>1</v>
      </c>
      <c r="P48" s="6">
        <f t="shared" ref="P48:R48" si="52">M48*M48</f>
        <v>4</v>
      </c>
      <c r="Q48" s="6">
        <f t="shared" si="52"/>
        <v>64</v>
      </c>
      <c r="R48" s="6">
        <f t="shared" si="52"/>
        <v>1</v>
      </c>
      <c r="AK48" s="21"/>
    </row>
    <row r="49">
      <c r="A49" s="4" t="s">
        <v>67</v>
      </c>
      <c r="B49" s="4" t="s">
        <v>94</v>
      </c>
      <c r="C49" s="4" t="s">
        <v>4</v>
      </c>
      <c r="D49" s="4" t="s">
        <v>4</v>
      </c>
      <c r="E49" s="4" t="s">
        <v>4</v>
      </c>
      <c r="F49" s="4" t="s">
        <v>94</v>
      </c>
      <c r="G49" s="4" t="s">
        <v>4</v>
      </c>
      <c r="H49" s="4" t="s">
        <v>94</v>
      </c>
      <c r="I49" s="4" t="s">
        <v>94</v>
      </c>
      <c r="J49" s="4" t="s">
        <v>94</v>
      </c>
      <c r="K49" s="4" t="s">
        <v>94</v>
      </c>
      <c r="L49" s="4" t="s">
        <v>6</v>
      </c>
      <c r="M49" s="6">
        <f t="shared" si="3"/>
        <v>4</v>
      </c>
      <c r="N49" s="6">
        <f t="shared" si="4"/>
        <v>6</v>
      </c>
      <c r="O49" s="6">
        <f t="shared" si="5"/>
        <v>1</v>
      </c>
      <c r="P49" s="6">
        <f t="shared" ref="P49:R49" si="53">M49*M49</f>
        <v>16</v>
      </c>
      <c r="Q49" s="6">
        <f t="shared" si="53"/>
        <v>36</v>
      </c>
      <c r="R49" s="6">
        <f t="shared" si="53"/>
        <v>1</v>
      </c>
      <c r="AK49" s="21"/>
    </row>
    <row r="50">
      <c r="A50" s="4" t="s">
        <v>68</v>
      </c>
      <c r="B50" s="4" t="s">
        <v>4</v>
      </c>
      <c r="C50" s="4" t="s">
        <v>94</v>
      </c>
      <c r="D50" s="4" t="s">
        <v>94</v>
      </c>
      <c r="E50" s="4" t="s">
        <v>6</v>
      </c>
      <c r="F50" s="4" t="s">
        <v>94</v>
      </c>
      <c r="G50" s="4" t="s">
        <v>4</v>
      </c>
      <c r="H50" s="4" t="s">
        <v>94</v>
      </c>
      <c r="I50" s="4" t="s">
        <v>94</v>
      </c>
      <c r="J50" s="4" t="s">
        <v>4</v>
      </c>
      <c r="K50" s="4" t="s">
        <v>6</v>
      </c>
      <c r="L50" s="4" t="s">
        <v>4</v>
      </c>
      <c r="M50" s="6">
        <f t="shared" si="3"/>
        <v>4</v>
      </c>
      <c r="N50" s="6">
        <f t="shared" si="4"/>
        <v>5</v>
      </c>
      <c r="O50" s="6">
        <f t="shared" si="5"/>
        <v>2</v>
      </c>
      <c r="P50" s="6">
        <f t="shared" ref="P50:R50" si="54">M50*M50</f>
        <v>16</v>
      </c>
      <c r="Q50" s="6">
        <f t="shared" si="54"/>
        <v>25</v>
      </c>
      <c r="R50" s="6">
        <f t="shared" si="54"/>
        <v>4</v>
      </c>
      <c r="AK50" s="21"/>
    </row>
    <row r="51">
      <c r="A51" s="4" t="s">
        <v>69</v>
      </c>
      <c r="B51" s="4" t="s">
        <v>94</v>
      </c>
      <c r="C51" s="4" t="s">
        <v>94</v>
      </c>
      <c r="D51" s="4" t="s">
        <v>94</v>
      </c>
      <c r="E51" s="4" t="s">
        <v>94</v>
      </c>
      <c r="F51" s="4" t="s">
        <v>94</v>
      </c>
      <c r="G51" s="4" t="s">
        <v>4</v>
      </c>
      <c r="H51" s="4" t="s">
        <v>94</v>
      </c>
      <c r="I51" s="4" t="s">
        <v>4</v>
      </c>
      <c r="J51" s="4" t="s">
        <v>4</v>
      </c>
      <c r="K51" s="4" t="s">
        <v>94</v>
      </c>
      <c r="L51" s="4" t="s">
        <v>4</v>
      </c>
      <c r="M51" s="6">
        <f t="shared" si="3"/>
        <v>4</v>
      </c>
      <c r="N51" s="6">
        <f t="shared" si="4"/>
        <v>7</v>
      </c>
      <c r="O51" s="6">
        <f t="shared" si="5"/>
        <v>0</v>
      </c>
      <c r="P51" s="6">
        <f t="shared" ref="P51:R51" si="55">M51*M51</f>
        <v>16</v>
      </c>
      <c r="Q51" s="6">
        <f t="shared" si="55"/>
        <v>49</v>
      </c>
      <c r="R51" s="6">
        <f t="shared" si="55"/>
        <v>0</v>
      </c>
      <c r="AK51" s="21"/>
    </row>
    <row r="52">
      <c r="A52" s="13" t="s">
        <v>18</v>
      </c>
      <c r="B52" s="14"/>
      <c r="C52" s="14"/>
      <c r="D52" s="15"/>
      <c r="E52" s="22"/>
      <c r="F52" s="22"/>
      <c r="G52" s="22"/>
      <c r="H52" s="22"/>
      <c r="I52" s="22"/>
      <c r="J52" s="22"/>
      <c r="K52" s="22"/>
      <c r="L52" s="22"/>
      <c r="M52" s="6">
        <f t="shared" ref="M52:O52" si="56">SUM(M2:M51)</f>
        <v>227</v>
      </c>
      <c r="N52" s="6">
        <f t="shared" si="56"/>
        <v>260</v>
      </c>
      <c r="O52" s="6">
        <f t="shared" si="56"/>
        <v>63</v>
      </c>
      <c r="P52" s="16" t="s">
        <v>19</v>
      </c>
      <c r="Q52" s="17">
        <f>SUM(M52:O52)</f>
        <v>550</v>
      </c>
      <c r="R52" s="8" t="s">
        <v>70</v>
      </c>
      <c r="AK52" s="21"/>
    </row>
    <row r="53">
      <c r="A53" s="18" t="s">
        <v>71</v>
      </c>
      <c r="B53" s="14"/>
      <c r="C53" s="14"/>
      <c r="D53" s="15"/>
      <c r="E53" s="23"/>
      <c r="F53" s="23"/>
      <c r="G53" s="23"/>
      <c r="H53" s="23"/>
      <c r="I53" s="23"/>
      <c r="J53" s="23"/>
      <c r="K53" s="23"/>
      <c r="L53" s="23"/>
      <c r="M53" s="4" t="s">
        <v>96</v>
      </c>
      <c r="N53" s="4" t="s">
        <v>97</v>
      </c>
      <c r="O53" s="4" t="s">
        <v>98</v>
      </c>
      <c r="AK53" s="21"/>
    </row>
    <row r="54">
      <c r="A54" s="18" t="s">
        <v>75</v>
      </c>
      <c r="B54" s="14"/>
      <c r="C54" s="14"/>
      <c r="D54" s="15"/>
      <c r="E54" s="23"/>
      <c r="F54" s="23"/>
      <c r="G54" s="23"/>
      <c r="H54" s="23"/>
      <c r="I54" s="23"/>
      <c r="J54" s="23"/>
      <c r="K54" s="23"/>
      <c r="L54" s="23"/>
      <c r="M54" s="4">
        <f>227/550</f>
        <v>0.4127272727</v>
      </c>
      <c r="N54" s="4">
        <f>260/550</f>
        <v>0.4727272727</v>
      </c>
      <c r="O54" s="4">
        <f>63/550</f>
        <v>0.1145454545</v>
      </c>
      <c r="AK54" s="21"/>
    </row>
    <row r="55">
      <c r="A55" s="18" t="s">
        <v>76</v>
      </c>
      <c r="B55" s="14"/>
      <c r="C55" s="14"/>
      <c r="D55" s="15"/>
      <c r="E55" s="23"/>
      <c r="F55" s="23"/>
      <c r="G55" s="23"/>
      <c r="H55" s="23"/>
      <c r="I55" s="23"/>
      <c r="J55" s="23"/>
      <c r="K55" s="23"/>
      <c r="L55" s="23"/>
      <c r="M55" s="4">
        <f t="shared" ref="M55:O55" si="57">M54*M54</f>
        <v>0.1703438017</v>
      </c>
      <c r="N55" s="4">
        <f t="shared" si="57"/>
        <v>0.2234710744</v>
      </c>
      <c r="O55" s="4">
        <f t="shared" si="57"/>
        <v>0.01312066116</v>
      </c>
      <c r="AK55" s="21"/>
    </row>
    <row r="56">
      <c r="A56" s="19" t="s">
        <v>77</v>
      </c>
      <c r="B56" s="14"/>
      <c r="C56" s="14"/>
      <c r="D56" s="15"/>
      <c r="E56" s="24"/>
      <c r="F56" s="24"/>
      <c r="G56" s="24"/>
      <c r="H56" s="24"/>
      <c r="I56" s="24"/>
      <c r="J56" s="24"/>
      <c r="K56" s="24"/>
      <c r="L56" s="24"/>
      <c r="M56" s="20">
        <f>(M54*M54)+(N54*N54)+(O54*O54)</f>
        <v>0.4069355372</v>
      </c>
      <c r="AK56" s="21"/>
    </row>
    <row r="57">
      <c r="AK57" s="21"/>
    </row>
    <row r="58">
      <c r="A58" s="4" t="s">
        <v>99</v>
      </c>
      <c r="B58" s="6">
        <f t="shared" ref="B58:L58" si="58">countif(B2:B51,"Neutral")</f>
        <v>19</v>
      </c>
      <c r="C58" s="6">
        <f t="shared" si="58"/>
        <v>30</v>
      </c>
      <c r="D58" s="6">
        <f t="shared" si="58"/>
        <v>15</v>
      </c>
      <c r="E58" s="6">
        <f t="shared" si="58"/>
        <v>26</v>
      </c>
      <c r="F58" s="6">
        <f t="shared" si="58"/>
        <v>32</v>
      </c>
      <c r="G58" s="6">
        <f t="shared" si="58"/>
        <v>15</v>
      </c>
      <c r="H58" s="6">
        <f t="shared" si="58"/>
        <v>33</v>
      </c>
      <c r="I58" s="6">
        <f t="shared" si="58"/>
        <v>35</v>
      </c>
      <c r="J58" s="6">
        <f t="shared" si="58"/>
        <v>17</v>
      </c>
      <c r="K58" s="6">
        <f t="shared" si="58"/>
        <v>21</v>
      </c>
      <c r="L58" s="6">
        <f t="shared" si="58"/>
        <v>17</v>
      </c>
      <c r="AK58" s="21"/>
    </row>
    <row r="59">
      <c r="AK59" s="21"/>
    </row>
    <row r="60">
      <c r="AK60" s="21"/>
    </row>
    <row r="61">
      <c r="AK61" s="21"/>
    </row>
    <row r="62">
      <c r="AK62" s="21"/>
    </row>
    <row r="63">
      <c r="AK63" s="21"/>
      <c r="BC63" s="25"/>
    </row>
    <row r="64">
      <c r="AK64" s="21"/>
      <c r="BC64" s="25"/>
    </row>
    <row r="65">
      <c r="AK65" s="21"/>
      <c r="BC65" s="25"/>
    </row>
    <row r="66">
      <c r="AK66" s="21"/>
      <c r="BC66" s="25"/>
    </row>
    <row r="67">
      <c r="AK67" s="21"/>
    </row>
    <row r="68">
      <c r="AK68" s="21"/>
    </row>
    <row r="69">
      <c r="AK69" s="21"/>
    </row>
    <row r="70">
      <c r="AK70" s="21"/>
    </row>
    <row r="71">
      <c r="AK71" s="21"/>
    </row>
    <row r="72">
      <c r="AK72" s="21"/>
    </row>
    <row r="73">
      <c r="AK73" s="21"/>
    </row>
    <row r="74">
      <c r="AK74" s="21"/>
    </row>
    <row r="75">
      <c r="AK75" s="21"/>
    </row>
    <row r="76">
      <c r="AK76" s="21"/>
    </row>
    <row r="77">
      <c r="AK77" s="21"/>
    </row>
    <row r="78">
      <c r="AK78" s="21"/>
    </row>
    <row r="79">
      <c r="AK79" s="21"/>
    </row>
    <row r="80">
      <c r="AK80" s="21"/>
    </row>
    <row r="81">
      <c r="AK81" s="21"/>
    </row>
    <row r="82">
      <c r="AK82" s="21"/>
    </row>
    <row r="83">
      <c r="AK83" s="21"/>
    </row>
    <row r="84">
      <c r="AK84" s="21"/>
    </row>
    <row r="85">
      <c r="AK85" s="21"/>
    </row>
    <row r="86">
      <c r="AK86" s="21"/>
    </row>
    <row r="87">
      <c r="AK87" s="21"/>
    </row>
    <row r="88">
      <c r="AK88" s="21"/>
    </row>
    <row r="89">
      <c r="AK89" s="21"/>
    </row>
    <row r="90">
      <c r="AK90" s="21"/>
    </row>
    <row r="91">
      <c r="AK91" s="21"/>
    </row>
    <row r="92">
      <c r="AK92" s="21"/>
    </row>
    <row r="93">
      <c r="AK93" s="21"/>
    </row>
    <row r="94">
      <c r="AK94" s="21"/>
    </row>
    <row r="95">
      <c r="AK95" s="21"/>
    </row>
    <row r="96">
      <c r="AK96" s="21"/>
    </row>
    <row r="97">
      <c r="AK97" s="21"/>
    </row>
    <row r="98">
      <c r="AK98" s="21"/>
    </row>
    <row r="99">
      <c r="AK99" s="21"/>
    </row>
    <row r="100">
      <c r="AK100" s="21"/>
    </row>
    <row r="101">
      <c r="AK101" s="21"/>
    </row>
    <row r="102">
      <c r="AK102" s="21"/>
    </row>
    <row r="103">
      <c r="AK103" s="21"/>
    </row>
    <row r="104">
      <c r="AK104" s="21"/>
    </row>
    <row r="105">
      <c r="AK105" s="21"/>
    </row>
    <row r="106">
      <c r="AK106" s="21"/>
    </row>
    <row r="107">
      <c r="AK107" s="21"/>
    </row>
    <row r="108">
      <c r="AK108" s="21"/>
    </row>
    <row r="109">
      <c r="AK109" s="21"/>
    </row>
    <row r="110">
      <c r="AK110" s="21"/>
    </row>
    <row r="111">
      <c r="AK111" s="21"/>
    </row>
    <row r="112">
      <c r="AK112" s="21"/>
    </row>
    <row r="113">
      <c r="AK113" s="21"/>
    </row>
    <row r="114">
      <c r="AK114" s="21"/>
    </row>
    <row r="115">
      <c r="AK115" s="21"/>
    </row>
    <row r="116">
      <c r="AK116" s="21"/>
    </row>
    <row r="117">
      <c r="AK117" s="21"/>
    </row>
    <row r="118">
      <c r="AK118" s="21"/>
    </row>
    <row r="119">
      <c r="AK119" s="21"/>
    </row>
    <row r="120">
      <c r="AK120" s="21"/>
    </row>
    <row r="121">
      <c r="AK121" s="21"/>
    </row>
    <row r="122">
      <c r="AK122" s="21"/>
    </row>
    <row r="123">
      <c r="AK123" s="21"/>
    </row>
    <row r="124">
      <c r="AK124" s="21"/>
    </row>
    <row r="125">
      <c r="AK125" s="21"/>
    </row>
    <row r="126">
      <c r="AK126" s="21"/>
    </row>
    <row r="127">
      <c r="AK127" s="21"/>
    </row>
    <row r="128">
      <c r="AK128" s="21"/>
    </row>
    <row r="129">
      <c r="AK129" s="21"/>
    </row>
    <row r="130">
      <c r="AK130" s="21"/>
    </row>
    <row r="131">
      <c r="AK131" s="21"/>
    </row>
    <row r="132">
      <c r="AK132" s="21"/>
    </row>
    <row r="133">
      <c r="AK133" s="21"/>
    </row>
    <row r="134">
      <c r="AK134" s="21"/>
    </row>
    <row r="135">
      <c r="AK135" s="21"/>
    </row>
    <row r="136">
      <c r="AK136" s="21"/>
    </row>
    <row r="137">
      <c r="AK137" s="21"/>
    </row>
    <row r="138">
      <c r="AK138" s="21"/>
    </row>
    <row r="139">
      <c r="AK139" s="21"/>
    </row>
    <row r="140">
      <c r="AK140" s="21"/>
    </row>
    <row r="141">
      <c r="AK141" s="21"/>
    </row>
    <row r="142">
      <c r="AK142" s="21"/>
    </row>
    <row r="143">
      <c r="AK143" s="21"/>
    </row>
    <row r="144">
      <c r="AK144" s="21"/>
    </row>
    <row r="145">
      <c r="AK145" s="21"/>
    </row>
    <row r="146">
      <c r="AK146" s="21"/>
    </row>
    <row r="147">
      <c r="AK147" s="21"/>
    </row>
    <row r="148">
      <c r="AK148" s="21"/>
    </row>
    <row r="149">
      <c r="AK149" s="21"/>
    </row>
    <row r="150">
      <c r="AK150" s="21"/>
    </row>
    <row r="151">
      <c r="AK151" s="21"/>
    </row>
    <row r="152">
      <c r="AK152" s="21"/>
    </row>
    <row r="153">
      <c r="AK153" s="21"/>
    </row>
    <row r="154">
      <c r="AK154" s="21"/>
    </row>
    <row r="155">
      <c r="AK155" s="21"/>
    </row>
    <row r="156">
      <c r="AK156" s="21"/>
    </row>
    <row r="157">
      <c r="AK157" s="21"/>
    </row>
    <row r="158">
      <c r="AK158" s="21"/>
    </row>
    <row r="159">
      <c r="AK159" s="21"/>
    </row>
    <row r="160">
      <c r="AK160" s="21"/>
    </row>
    <row r="161">
      <c r="AK161" s="21"/>
    </row>
    <row r="162">
      <c r="AK162" s="21"/>
    </row>
    <row r="163">
      <c r="AK163" s="21"/>
    </row>
    <row r="164">
      <c r="AK164" s="21"/>
    </row>
    <row r="165">
      <c r="AK165" s="21"/>
    </row>
    <row r="166">
      <c r="AK166" s="21"/>
    </row>
    <row r="167">
      <c r="AK167" s="21"/>
    </row>
    <row r="168">
      <c r="AK168" s="21"/>
    </row>
    <row r="169">
      <c r="AK169" s="21"/>
    </row>
    <row r="170">
      <c r="AK170" s="21"/>
    </row>
    <row r="171">
      <c r="AK171" s="21"/>
    </row>
    <row r="172">
      <c r="AK172" s="21"/>
    </row>
    <row r="173">
      <c r="AK173" s="21"/>
    </row>
    <row r="174">
      <c r="AK174" s="21"/>
    </row>
    <row r="175">
      <c r="AK175" s="21"/>
    </row>
    <row r="176">
      <c r="AK176" s="21"/>
    </row>
    <row r="177">
      <c r="AK177" s="21"/>
    </row>
    <row r="178">
      <c r="AK178" s="21"/>
    </row>
    <row r="179">
      <c r="AK179" s="21"/>
    </row>
    <row r="180">
      <c r="AK180" s="21"/>
    </row>
    <row r="181">
      <c r="AK181" s="21"/>
    </row>
    <row r="182">
      <c r="AK182" s="21"/>
    </row>
    <row r="183">
      <c r="AK183" s="21"/>
    </row>
    <row r="184">
      <c r="AK184" s="21"/>
    </row>
    <row r="185">
      <c r="AK185" s="21"/>
    </row>
    <row r="186">
      <c r="AK186" s="21"/>
    </row>
    <row r="187">
      <c r="AK187" s="21"/>
    </row>
    <row r="188">
      <c r="AK188" s="21"/>
    </row>
    <row r="189">
      <c r="AK189" s="21"/>
    </row>
    <row r="190">
      <c r="AK190" s="21"/>
    </row>
    <row r="191">
      <c r="AK191" s="21"/>
    </row>
    <row r="192">
      <c r="AK192" s="21"/>
    </row>
    <row r="193">
      <c r="AK193" s="21"/>
    </row>
    <row r="194">
      <c r="AK194" s="21"/>
    </row>
    <row r="195">
      <c r="AK195" s="21"/>
    </row>
    <row r="196">
      <c r="AK196" s="21"/>
    </row>
    <row r="197">
      <c r="AK197" s="21"/>
    </row>
    <row r="198">
      <c r="AK198" s="21"/>
    </row>
    <row r="199">
      <c r="AK199" s="21"/>
    </row>
    <row r="200">
      <c r="AK200" s="21"/>
    </row>
    <row r="201">
      <c r="AK201" s="21"/>
    </row>
    <row r="202">
      <c r="AK202" s="21"/>
    </row>
    <row r="203">
      <c r="AK203" s="21"/>
    </row>
    <row r="204">
      <c r="AK204" s="21"/>
    </row>
    <row r="205">
      <c r="AK205" s="21"/>
    </row>
    <row r="206">
      <c r="AK206" s="21"/>
    </row>
    <row r="207">
      <c r="AK207" s="21"/>
    </row>
    <row r="208">
      <c r="AK208" s="21"/>
    </row>
    <row r="209">
      <c r="AK209" s="21"/>
    </row>
    <row r="210">
      <c r="AK210" s="21"/>
    </row>
    <row r="211">
      <c r="AK211" s="21"/>
    </row>
    <row r="212">
      <c r="AK212" s="21"/>
    </row>
    <row r="213">
      <c r="AK213" s="21"/>
    </row>
    <row r="214">
      <c r="AK214" s="21"/>
    </row>
    <row r="215">
      <c r="AK215" s="21"/>
    </row>
    <row r="216">
      <c r="AK216" s="21"/>
    </row>
    <row r="217">
      <c r="AK217" s="21"/>
    </row>
    <row r="218">
      <c r="AK218" s="21"/>
    </row>
    <row r="219">
      <c r="AK219" s="21"/>
    </row>
    <row r="220">
      <c r="AK220" s="21"/>
    </row>
    <row r="221">
      <c r="AK221" s="21"/>
    </row>
    <row r="222">
      <c r="AK222" s="21"/>
    </row>
    <row r="223">
      <c r="AK223" s="21"/>
    </row>
    <row r="224">
      <c r="AK224" s="21"/>
    </row>
    <row r="225">
      <c r="AK225" s="21"/>
    </row>
    <row r="226">
      <c r="AK226" s="21"/>
    </row>
    <row r="227">
      <c r="AK227" s="21"/>
    </row>
    <row r="228">
      <c r="AK228" s="21"/>
    </row>
    <row r="229">
      <c r="AK229" s="21"/>
    </row>
    <row r="230">
      <c r="AK230" s="21"/>
    </row>
    <row r="231">
      <c r="AK231" s="21"/>
    </row>
    <row r="232">
      <c r="AK232" s="21"/>
    </row>
    <row r="233">
      <c r="AK233" s="21"/>
    </row>
    <row r="234">
      <c r="AK234" s="21"/>
    </row>
    <row r="235">
      <c r="AK235" s="21"/>
    </row>
    <row r="236">
      <c r="AK236" s="21"/>
    </row>
    <row r="237">
      <c r="AK237" s="21"/>
    </row>
    <row r="238">
      <c r="AK238" s="21"/>
    </row>
    <row r="239">
      <c r="AK239" s="21"/>
    </row>
    <row r="240">
      <c r="AK240" s="21"/>
    </row>
    <row r="241">
      <c r="AK241" s="21"/>
    </row>
    <row r="242">
      <c r="AK242" s="21"/>
    </row>
    <row r="243">
      <c r="AK243" s="21"/>
    </row>
    <row r="244">
      <c r="AK244" s="21"/>
    </row>
    <row r="245">
      <c r="AK245" s="21"/>
    </row>
    <row r="246">
      <c r="AK246" s="21"/>
    </row>
    <row r="247">
      <c r="AK247" s="21"/>
    </row>
    <row r="248">
      <c r="AK248" s="21"/>
    </row>
    <row r="249">
      <c r="AK249" s="21"/>
    </row>
    <row r="250">
      <c r="AK250" s="21"/>
    </row>
    <row r="251">
      <c r="AK251" s="21"/>
    </row>
    <row r="252">
      <c r="AK252" s="21"/>
    </row>
    <row r="253">
      <c r="AK253" s="21"/>
    </row>
    <row r="254">
      <c r="AK254" s="21"/>
    </row>
    <row r="255">
      <c r="AK255" s="21"/>
    </row>
    <row r="256">
      <c r="AK256" s="21"/>
    </row>
    <row r="257">
      <c r="AK257" s="21"/>
    </row>
    <row r="258">
      <c r="AK258" s="21"/>
    </row>
    <row r="259">
      <c r="AK259" s="21"/>
    </row>
    <row r="260">
      <c r="AK260" s="21"/>
    </row>
    <row r="261">
      <c r="AK261" s="21"/>
    </row>
    <row r="262">
      <c r="AK262" s="21"/>
    </row>
    <row r="263">
      <c r="AK263" s="21"/>
    </row>
    <row r="264">
      <c r="AK264" s="21"/>
    </row>
    <row r="265">
      <c r="AK265" s="21"/>
    </row>
    <row r="266">
      <c r="AK266" s="21"/>
    </row>
    <row r="267">
      <c r="AK267" s="21"/>
    </row>
    <row r="268">
      <c r="AK268" s="21"/>
    </row>
    <row r="269">
      <c r="AK269" s="21"/>
    </row>
    <row r="270">
      <c r="AK270" s="21"/>
    </row>
    <row r="271">
      <c r="AK271" s="21"/>
    </row>
    <row r="272">
      <c r="AK272" s="21"/>
    </row>
    <row r="273">
      <c r="AK273" s="21"/>
    </row>
    <row r="274">
      <c r="AK274" s="21"/>
    </row>
    <row r="275">
      <c r="AK275" s="21"/>
    </row>
    <row r="276">
      <c r="AK276" s="21"/>
    </row>
    <row r="277">
      <c r="AK277" s="21"/>
    </row>
    <row r="278">
      <c r="AK278" s="21"/>
    </row>
    <row r="279">
      <c r="AK279" s="21"/>
    </row>
    <row r="280">
      <c r="AK280" s="21"/>
    </row>
    <row r="281">
      <c r="AK281" s="21"/>
    </row>
    <row r="282">
      <c r="AK282" s="21"/>
    </row>
    <row r="283">
      <c r="AK283" s="21"/>
    </row>
    <row r="284">
      <c r="AK284" s="21"/>
    </row>
    <row r="285">
      <c r="AK285" s="21"/>
    </row>
    <row r="286">
      <c r="AK286" s="21"/>
    </row>
    <row r="287">
      <c r="AK287" s="21"/>
    </row>
    <row r="288">
      <c r="AK288" s="21"/>
    </row>
    <row r="289">
      <c r="AK289" s="21"/>
    </row>
    <row r="290">
      <c r="AK290" s="21"/>
    </row>
    <row r="291">
      <c r="AK291" s="21"/>
    </row>
    <row r="292">
      <c r="AK292" s="21"/>
    </row>
    <row r="293">
      <c r="AK293" s="21"/>
    </row>
    <row r="294">
      <c r="AK294" s="21"/>
    </row>
    <row r="295">
      <c r="AK295" s="21"/>
    </row>
    <row r="296">
      <c r="AK296" s="21"/>
    </row>
    <row r="297">
      <c r="AK297" s="21"/>
    </row>
    <row r="298">
      <c r="AK298" s="21"/>
    </row>
    <row r="299">
      <c r="AK299" s="21"/>
    </row>
    <row r="300">
      <c r="AK300" s="21"/>
    </row>
    <row r="301">
      <c r="AK301" s="21"/>
    </row>
    <row r="302">
      <c r="AK302" s="21"/>
    </row>
    <row r="303">
      <c r="AK303" s="21"/>
    </row>
    <row r="304">
      <c r="AK304" s="21"/>
    </row>
    <row r="305">
      <c r="AK305" s="21"/>
    </row>
    <row r="306">
      <c r="AK306" s="21"/>
    </row>
    <row r="307">
      <c r="AK307" s="21"/>
    </row>
    <row r="308">
      <c r="AK308" s="21"/>
    </row>
    <row r="309">
      <c r="AK309" s="21"/>
    </row>
    <row r="310">
      <c r="AK310" s="21"/>
    </row>
    <row r="311">
      <c r="AK311" s="21"/>
    </row>
    <row r="312">
      <c r="AK312" s="21"/>
    </row>
    <row r="313">
      <c r="AK313" s="21"/>
    </row>
    <row r="314">
      <c r="AK314" s="21"/>
    </row>
    <row r="315">
      <c r="AK315" s="21"/>
    </row>
    <row r="316">
      <c r="AK316" s="21"/>
    </row>
    <row r="317">
      <c r="AK317" s="21"/>
    </row>
    <row r="318">
      <c r="AK318" s="21"/>
    </row>
    <row r="319">
      <c r="AK319" s="21"/>
    </row>
    <row r="320">
      <c r="AK320" s="21"/>
    </row>
    <row r="321">
      <c r="AK321" s="21"/>
    </row>
    <row r="322">
      <c r="AK322" s="21"/>
    </row>
    <row r="323">
      <c r="AK323" s="21"/>
    </row>
    <row r="324">
      <c r="AK324" s="21"/>
    </row>
    <row r="325">
      <c r="AK325" s="21"/>
    </row>
    <row r="326">
      <c r="AK326" s="21"/>
    </row>
    <row r="327">
      <c r="AK327" s="21"/>
    </row>
    <row r="328">
      <c r="AK328" s="21"/>
    </row>
    <row r="329">
      <c r="AK329" s="21"/>
    </row>
    <row r="330">
      <c r="AK330" s="21"/>
    </row>
    <row r="331">
      <c r="AK331" s="21"/>
    </row>
    <row r="332">
      <c r="AK332" s="21"/>
    </row>
    <row r="333">
      <c r="AK333" s="21"/>
    </row>
    <row r="334">
      <c r="AK334" s="21"/>
    </row>
    <row r="335">
      <c r="AK335" s="21"/>
    </row>
    <row r="336">
      <c r="AK336" s="21"/>
    </row>
    <row r="337">
      <c r="AK337" s="21"/>
    </row>
    <row r="338">
      <c r="AK338" s="21"/>
    </row>
    <row r="339">
      <c r="AK339" s="21"/>
    </row>
    <row r="340">
      <c r="AK340" s="21"/>
    </row>
    <row r="341">
      <c r="AK341" s="21"/>
    </row>
    <row r="342">
      <c r="AK342" s="21"/>
    </row>
    <row r="343">
      <c r="AK343" s="21"/>
    </row>
    <row r="344">
      <c r="AK344" s="21"/>
    </row>
    <row r="345">
      <c r="AK345" s="21"/>
    </row>
    <row r="346">
      <c r="AK346" s="21"/>
    </row>
    <row r="347">
      <c r="AK347" s="21"/>
    </row>
    <row r="348">
      <c r="AK348" s="21"/>
    </row>
    <row r="349">
      <c r="AK349" s="21"/>
    </row>
    <row r="350">
      <c r="AK350" s="21"/>
    </row>
    <row r="351">
      <c r="AK351" s="21"/>
    </row>
    <row r="352">
      <c r="AK352" s="21"/>
    </row>
    <row r="353">
      <c r="AK353" s="21"/>
    </row>
    <row r="354">
      <c r="AK354" s="21"/>
    </row>
    <row r="355">
      <c r="AK355" s="21"/>
    </row>
    <row r="356">
      <c r="AK356" s="21"/>
    </row>
    <row r="357">
      <c r="AK357" s="21"/>
    </row>
    <row r="358">
      <c r="AK358" s="21"/>
    </row>
    <row r="359">
      <c r="AK359" s="21"/>
    </row>
    <row r="360">
      <c r="AK360" s="21"/>
    </row>
    <row r="361">
      <c r="AK361" s="21"/>
    </row>
    <row r="362">
      <c r="AK362" s="21"/>
    </row>
    <row r="363">
      <c r="AK363" s="21"/>
    </row>
    <row r="364">
      <c r="AK364" s="21"/>
    </row>
    <row r="365">
      <c r="AK365" s="21"/>
    </row>
    <row r="366">
      <c r="AK366" s="21"/>
    </row>
    <row r="367">
      <c r="AK367" s="21"/>
    </row>
    <row r="368">
      <c r="AK368" s="21"/>
    </row>
    <row r="369">
      <c r="AK369" s="21"/>
    </row>
    <row r="370">
      <c r="AK370" s="21"/>
    </row>
    <row r="371">
      <c r="AK371" s="21"/>
    </row>
    <row r="372">
      <c r="AK372" s="21"/>
    </row>
    <row r="373">
      <c r="AK373" s="21"/>
    </row>
    <row r="374">
      <c r="AK374" s="21"/>
    </row>
    <row r="375">
      <c r="AK375" s="21"/>
    </row>
    <row r="376">
      <c r="AK376" s="21"/>
    </row>
    <row r="377">
      <c r="AK377" s="21"/>
    </row>
    <row r="378">
      <c r="AK378" s="21"/>
    </row>
    <row r="379">
      <c r="AK379" s="21"/>
    </row>
    <row r="380">
      <c r="AK380" s="21"/>
    </row>
    <row r="381">
      <c r="AK381" s="21"/>
    </row>
    <row r="382">
      <c r="AK382" s="21"/>
    </row>
    <row r="383">
      <c r="AK383" s="21"/>
    </row>
    <row r="384">
      <c r="AK384" s="21"/>
    </row>
    <row r="385">
      <c r="AK385" s="21"/>
    </row>
    <row r="386">
      <c r="AK386" s="21"/>
    </row>
    <row r="387">
      <c r="AK387" s="21"/>
    </row>
    <row r="388">
      <c r="AK388" s="21"/>
    </row>
    <row r="389">
      <c r="AK389" s="21"/>
    </row>
    <row r="390">
      <c r="AK390" s="21"/>
    </row>
    <row r="391">
      <c r="AK391" s="21"/>
    </row>
    <row r="392">
      <c r="AK392" s="21"/>
    </row>
    <row r="393">
      <c r="AK393" s="21"/>
    </row>
    <row r="394">
      <c r="AK394" s="21"/>
    </row>
    <row r="395">
      <c r="AK395" s="21"/>
    </row>
    <row r="396">
      <c r="AK396" s="21"/>
    </row>
    <row r="397">
      <c r="AK397" s="21"/>
    </row>
    <row r="398">
      <c r="AK398" s="21"/>
    </row>
    <row r="399">
      <c r="AK399" s="21"/>
    </row>
    <row r="400">
      <c r="AK400" s="21"/>
    </row>
    <row r="401">
      <c r="AK401" s="21"/>
    </row>
    <row r="402">
      <c r="AK402" s="21"/>
    </row>
    <row r="403">
      <c r="AK403" s="21"/>
    </row>
    <row r="404">
      <c r="AK404" s="21"/>
    </row>
    <row r="405">
      <c r="AK405" s="21"/>
    </row>
    <row r="406">
      <c r="AK406" s="21"/>
    </row>
    <row r="407">
      <c r="AK407" s="21"/>
    </row>
    <row r="408">
      <c r="AK408" s="21"/>
    </row>
    <row r="409">
      <c r="AK409" s="21"/>
    </row>
    <row r="410">
      <c r="AK410" s="21"/>
    </row>
    <row r="411">
      <c r="AK411" s="21"/>
    </row>
    <row r="412">
      <c r="AK412" s="21"/>
    </row>
    <row r="413">
      <c r="AK413" s="21"/>
    </row>
    <row r="414">
      <c r="AK414" s="21"/>
    </row>
    <row r="415">
      <c r="AK415" s="21"/>
    </row>
    <row r="416">
      <c r="AK416" s="21"/>
    </row>
    <row r="417">
      <c r="AK417" s="21"/>
    </row>
    <row r="418">
      <c r="AK418" s="21"/>
    </row>
    <row r="419">
      <c r="AK419" s="21"/>
    </row>
    <row r="420">
      <c r="AK420" s="21"/>
    </row>
    <row r="421">
      <c r="AK421" s="21"/>
    </row>
    <row r="422">
      <c r="AK422" s="21"/>
    </row>
    <row r="423">
      <c r="AK423" s="21"/>
    </row>
    <row r="424">
      <c r="AK424" s="21"/>
    </row>
    <row r="425">
      <c r="AK425" s="21"/>
    </row>
    <row r="426">
      <c r="AK426" s="21"/>
    </row>
    <row r="427">
      <c r="AK427" s="21"/>
    </row>
    <row r="428">
      <c r="AK428" s="21"/>
    </row>
    <row r="429">
      <c r="AK429" s="21"/>
    </row>
    <row r="430">
      <c r="AK430" s="21"/>
    </row>
    <row r="431">
      <c r="AK431" s="21"/>
    </row>
    <row r="432">
      <c r="AK432" s="21"/>
    </row>
    <row r="433">
      <c r="AK433" s="21"/>
    </row>
    <row r="434">
      <c r="AK434" s="21"/>
    </row>
    <row r="435">
      <c r="AK435" s="21"/>
    </row>
    <row r="436">
      <c r="AK436" s="21"/>
    </row>
    <row r="437">
      <c r="AK437" s="21"/>
    </row>
    <row r="438">
      <c r="AK438" s="21"/>
    </row>
    <row r="439">
      <c r="AK439" s="21"/>
    </row>
    <row r="440">
      <c r="AK440" s="21"/>
    </row>
    <row r="441">
      <c r="AK441" s="21"/>
    </row>
    <row r="442">
      <c r="AK442" s="21"/>
    </row>
    <row r="443">
      <c r="AK443" s="21"/>
    </row>
    <row r="444">
      <c r="AK444" s="21"/>
    </row>
    <row r="445">
      <c r="AK445" s="21"/>
    </row>
    <row r="446">
      <c r="AK446" s="21"/>
    </row>
    <row r="447">
      <c r="AK447" s="21"/>
    </row>
    <row r="448">
      <c r="AK448" s="21"/>
    </row>
    <row r="449">
      <c r="AK449" s="21"/>
    </row>
    <row r="450">
      <c r="AK450" s="21"/>
    </row>
    <row r="451">
      <c r="AK451" s="21"/>
    </row>
    <row r="452">
      <c r="AK452" s="21"/>
    </row>
    <row r="453">
      <c r="AK453" s="21"/>
    </row>
    <row r="454">
      <c r="AK454" s="21"/>
    </row>
    <row r="455">
      <c r="AK455" s="21"/>
    </row>
    <row r="456">
      <c r="AK456" s="21"/>
    </row>
    <row r="457">
      <c r="AK457" s="21"/>
    </row>
    <row r="458">
      <c r="AK458" s="21"/>
    </row>
    <row r="459">
      <c r="AK459" s="21"/>
    </row>
    <row r="460">
      <c r="AK460" s="21"/>
    </row>
    <row r="461">
      <c r="AK461" s="21"/>
    </row>
    <row r="462">
      <c r="AK462" s="21"/>
    </row>
    <row r="463">
      <c r="AK463" s="21"/>
    </row>
    <row r="464">
      <c r="AK464" s="21"/>
    </row>
    <row r="465">
      <c r="AK465" s="21"/>
    </row>
    <row r="466">
      <c r="AK466" s="21"/>
    </row>
    <row r="467">
      <c r="AK467" s="21"/>
    </row>
    <row r="468">
      <c r="AK468" s="21"/>
    </row>
    <row r="469">
      <c r="AK469" s="21"/>
    </row>
    <row r="470">
      <c r="AK470" s="21"/>
    </row>
    <row r="471">
      <c r="AK471" s="21"/>
    </row>
    <row r="472">
      <c r="AK472" s="21"/>
    </row>
    <row r="473">
      <c r="AK473" s="21"/>
    </row>
    <row r="474">
      <c r="AK474" s="21"/>
    </row>
    <row r="475">
      <c r="AK475" s="21"/>
    </row>
    <row r="476">
      <c r="AK476" s="21"/>
    </row>
    <row r="477">
      <c r="AK477" s="21"/>
    </row>
    <row r="478">
      <c r="AK478" s="21"/>
    </row>
    <row r="479">
      <c r="AK479" s="21"/>
    </row>
    <row r="480">
      <c r="AK480" s="21"/>
    </row>
    <row r="481">
      <c r="AK481" s="21"/>
    </row>
    <row r="482">
      <c r="AK482" s="21"/>
    </row>
    <row r="483">
      <c r="AK483" s="21"/>
    </row>
    <row r="484">
      <c r="AK484" s="21"/>
    </row>
    <row r="485">
      <c r="AK485" s="21"/>
    </row>
    <row r="486">
      <c r="AK486" s="21"/>
    </row>
    <row r="487">
      <c r="AK487" s="21"/>
    </row>
    <row r="488">
      <c r="AK488" s="21"/>
    </row>
    <row r="489">
      <c r="AK489" s="21"/>
    </row>
    <row r="490">
      <c r="AK490" s="21"/>
    </row>
    <row r="491">
      <c r="AK491" s="21"/>
    </row>
    <row r="492">
      <c r="AK492" s="21"/>
    </row>
    <row r="493">
      <c r="AK493" s="21"/>
    </row>
    <row r="494">
      <c r="AK494" s="21"/>
    </row>
    <row r="495">
      <c r="AK495" s="21"/>
    </row>
    <row r="496">
      <c r="AK496" s="21"/>
    </row>
    <row r="497">
      <c r="AK497" s="21"/>
    </row>
    <row r="498">
      <c r="AK498" s="21"/>
    </row>
    <row r="499">
      <c r="AK499" s="21"/>
    </row>
    <row r="500">
      <c r="AK500" s="21"/>
    </row>
    <row r="501">
      <c r="AK501" s="21"/>
    </row>
    <row r="502">
      <c r="AK502" s="21"/>
    </row>
    <row r="503">
      <c r="AK503" s="21"/>
    </row>
    <row r="504">
      <c r="AK504" s="21"/>
    </row>
    <row r="505">
      <c r="AK505" s="21"/>
    </row>
    <row r="506">
      <c r="AK506" s="21"/>
    </row>
    <row r="507">
      <c r="AK507" s="21"/>
    </row>
    <row r="508">
      <c r="AK508" s="21"/>
    </row>
    <row r="509">
      <c r="AK509" s="21"/>
    </row>
    <row r="510">
      <c r="AK510" s="21"/>
    </row>
    <row r="511">
      <c r="AK511" s="21"/>
    </row>
    <row r="512">
      <c r="AK512" s="21"/>
    </row>
    <row r="513">
      <c r="AK513" s="21"/>
    </row>
    <row r="514">
      <c r="AK514" s="21"/>
    </row>
    <row r="515">
      <c r="AK515" s="21"/>
    </row>
    <row r="516">
      <c r="AK516" s="21"/>
    </row>
    <row r="517">
      <c r="AK517" s="21"/>
    </row>
    <row r="518">
      <c r="AK518" s="21"/>
    </row>
    <row r="519">
      <c r="AK519" s="21"/>
    </row>
    <row r="520">
      <c r="AK520" s="21"/>
    </row>
    <row r="521">
      <c r="AK521" s="21"/>
    </row>
    <row r="522">
      <c r="AK522" s="21"/>
    </row>
    <row r="523">
      <c r="AK523" s="21"/>
    </row>
    <row r="524">
      <c r="AK524" s="21"/>
    </row>
    <row r="525">
      <c r="AK525" s="21"/>
    </row>
    <row r="526">
      <c r="AK526" s="21"/>
    </row>
    <row r="527">
      <c r="AK527" s="21"/>
    </row>
    <row r="528">
      <c r="AK528" s="21"/>
    </row>
    <row r="529">
      <c r="AK529" s="21"/>
    </row>
    <row r="530">
      <c r="AK530" s="21"/>
    </row>
    <row r="531">
      <c r="AK531" s="21"/>
    </row>
    <row r="532">
      <c r="AK532" s="21"/>
    </row>
    <row r="533">
      <c r="AK533" s="21"/>
    </row>
    <row r="534">
      <c r="AK534" s="21"/>
    </row>
    <row r="535">
      <c r="AK535" s="21"/>
    </row>
    <row r="536">
      <c r="AK536" s="21"/>
    </row>
    <row r="537">
      <c r="AK537" s="21"/>
    </row>
    <row r="538">
      <c r="AK538" s="21"/>
    </row>
    <row r="539">
      <c r="AK539" s="21"/>
    </row>
    <row r="540">
      <c r="AK540" s="21"/>
    </row>
    <row r="541">
      <c r="AK541" s="21"/>
    </row>
    <row r="542">
      <c r="AK542" s="21"/>
    </row>
    <row r="543">
      <c r="AK543" s="21"/>
    </row>
    <row r="544">
      <c r="AK544" s="21"/>
    </row>
    <row r="545">
      <c r="AK545" s="21"/>
    </row>
    <row r="546">
      <c r="AK546" s="21"/>
    </row>
    <row r="547">
      <c r="AK547" s="21"/>
    </row>
    <row r="548">
      <c r="AK548" s="21"/>
    </row>
    <row r="549">
      <c r="AK549" s="21"/>
    </row>
    <row r="550">
      <c r="AK550" s="21"/>
    </row>
    <row r="551">
      <c r="AK551" s="21"/>
    </row>
    <row r="552">
      <c r="AK552" s="21"/>
    </row>
    <row r="553">
      <c r="AK553" s="21"/>
    </row>
    <row r="554">
      <c r="AK554" s="21"/>
    </row>
    <row r="555">
      <c r="AK555" s="21"/>
    </row>
    <row r="556">
      <c r="AK556" s="21"/>
    </row>
    <row r="557">
      <c r="AK557" s="21"/>
    </row>
    <row r="558">
      <c r="AK558" s="21"/>
    </row>
    <row r="559">
      <c r="AK559" s="21"/>
    </row>
    <row r="560">
      <c r="AK560" s="21"/>
    </row>
    <row r="561">
      <c r="AK561" s="21"/>
    </row>
    <row r="562">
      <c r="AK562" s="21"/>
    </row>
    <row r="563">
      <c r="AK563" s="21"/>
    </row>
    <row r="564">
      <c r="AK564" s="21"/>
    </row>
    <row r="565">
      <c r="AK565" s="21"/>
    </row>
    <row r="566">
      <c r="AK566" s="21"/>
    </row>
    <row r="567">
      <c r="AK567" s="21"/>
    </row>
    <row r="568">
      <c r="AK568" s="21"/>
    </row>
    <row r="569">
      <c r="AK569" s="21"/>
    </row>
    <row r="570">
      <c r="AK570" s="21"/>
    </row>
    <row r="571">
      <c r="AK571" s="21"/>
    </row>
    <row r="572">
      <c r="AK572" s="21"/>
    </row>
    <row r="573">
      <c r="AK573" s="21"/>
    </row>
    <row r="574">
      <c r="AK574" s="21"/>
    </row>
    <row r="575">
      <c r="AK575" s="21"/>
    </row>
    <row r="576">
      <c r="AK576" s="21"/>
    </row>
    <row r="577">
      <c r="AK577" s="21"/>
    </row>
    <row r="578">
      <c r="AK578" s="21"/>
    </row>
    <row r="579">
      <c r="AK579" s="21"/>
    </row>
    <row r="580">
      <c r="AK580" s="21"/>
    </row>
    <row r="581">
      <c r="AK581" s="21"/>
    </row>
    <row r="582">
      <c r="AK582" s="21"/>
    </row>
    <row r="583">
      <c r="AK583" s="21"/>
    </row>
    <row r="584">
      <c r="AK584" s="21"/>
    </row>
    <row r="585">
      <c r="AK585" s="21"/>
    </row>
    <row r="586">
      <c r="AK586" s="21"/>
    </row>
    <row r="587">
      <c r="AK587" s="21"/>
    </row>
    <row r="588">
      <c r="AK588" s="21"/>
    </row>
    <row r="589">
      <c r="AK589" s="21"/>
    </row>
    <row r="590">
      <c r="AK590" s="21"/>
    </row>
    <row r="591">
      <c r="AK591" s="21"/>
    </row>
    <row r="592">
      <c r="AK592" s="21"/>
    </row>
    <row r="593">
      <c r="AK593" s="21"/>
    </row>
    <row r="594">
      <c r="AK594" s="21"/>
    </row>
    <row r="595">
      <c r="AK595" s="21"/>
    </row>
    <row r="596">
      <c r="AK596" s="21"/>
    </row>
    <row r="597">
      <c r="AK597" s="21"/>
    </row>
    <row r="598">
      <c r="AK598" s="21"/>
    </row>
    <row r="599">
      <c r="AK599" s="21"/>
    </row>
    <row r="600">
      <c r="AK600" s="21"/>
    </row>
    <row r="601">
      <c r="AK601" s="21"/>
    </row>
    <row r="602">
      <c r="AK602" s="21"/>
    </row>
    <row r="603">
      <c r="AK603" s="21"/>
    </row>
    <row r="604">
      <c r="AK604" s="21"/>
    </row>
    <row r="605">
      <c r="AK605" s="21"/>
    </row>
    <row r="606">
      <c r="AK606" s="21"/>
    </row>
    <row r="607">
      <c r="AK607" s="21"/>
    </row>
    <row r="608">
      <c r="AK608" s="21"/>
    </row>
    <row r="609">
      <c r="AK609" s="21"/>
    </row>
    <row r="610">
      <c r="AK610" s="21"/>
    </row>
    <row r="611">
      <c r="AK611" s="21"/>
    </row>
    <row r="612">
      <c r="AK612" s="21"/>
    </row>
    <row r="613">
      <c r="AK613" s="21"/>
    </row>
    <row r="614">
      <c r="AK614" s="21"/>
    </row>
    <row r="615">
      <c r="AK615" s="21"/>
    </row>
    <row r="616">
      <c r="AK616" s="21"/>
    </row>
    <row r="617">
      <c r="AK617" s="21"/>
    </row>
    <row r="618">
      <c r="AK618" s="21"/>
    </row>
    <row r="619">
      <c r="AK619" s="21"/>
    </row>
    <row r="620">
      <c r="AK620" s="21"/>
    </row>
    <row r="621">
      <c r="AK621" s="21"/>
    </row>
    <row r="622">
      <c r="AK622" s="21"/>
    </row>
    <row r="623">
      <c r="AK623" s="21"/>
    </row>
    <row r="624">
      <c r="AK624" s="21"/>
    </row>
    <row r="625">
      <c r="AK625" s="21"/>
    </row>
    <row r="626">
      <c r="AK626" s="21"/>
    </row>
    <row r="627">
      <c r="AK627" s="21"/>
    </row>
    <row r="628">
      <c r="AK628" s="21"/>
    </row>
    <row r="629">
      <c r="AK629" s="21"/>
    </row>
    <row r="630">
      <c r="AK630" s="21"/>
    </row>
    <row r="631">
      <c r="AK631" s="21"/>
    </row>
    <row r="632">
      <c r="AK632" s="21"/>
    </row>
    <row r="633">
      <c r="AK633" s="21"/>
    </row>
    <row r="634">
      <c r="AK634" s="21"/>
    </row>
    <row r="635">
      <c r="AK635" s="21"/>
    </row>
    <row r="636">
      <c r="AK636" s="21"/>
    </row>
    <row r="637">
      <c r="AK637" s="21"/>
    </row>
    <row r="638">
      <c r="AK638" s="21"/>
    </row>
    <row r="639">
      <c r="AK639" s="21"/>
    </row>
    <row r="640">
      <c r="AK640" s="21"/>
    </row>
    <row r="641">
      <c r="AK641" s="21"/>
    </row>
    <row r="642">
      <c r="AK642" s="21"/>
    </row>
    <row r="643">
      <c r="AK643" s="21"/>
    </row>
    <row r="644">
      <c r="AK644" s="21"/>
    </row>
    <row r="645">
      <c r="AK645" s="21"/>
    </row>
    <row r="646">
      <c r="AK646" s="21"/>
    </row>
    <row r="647">
      <c r="AK647" s="21"/>
    </row>
    <row r="648">
      <c r="AK648" s="21"/>
    </row>
    <row r="649">
      <c r="AK649" s="21"/>
    </row>
    <row r="650">
      <c r="AK650" s="21"/>
    </row>
    <row r="651">
      <c r="AK651" s="21"/>
    </row>
    <row r="652">
      <c r="AK652" s="21"/>
    </row>
    <row r="653">
      <c r="AK653" s="21"/>
    </row>
    <row r="654">
      <c r="AK654" s="21"/>
    </row>
    <row r="655">
      <c r="AK655" s="21"/>
    </row>
    <row r="656">
      <c r="AK656" s="21"/>
    </row>
    <row r="657">
      <c r="AK657" s="21"/>
    </row>
    <row r="658">
      <c r="AK658" s="21"/>
    </row>
    <row r="659">
      <c r="AK659" s="21"/>
    </row>
    <row r="660">
      <c r="AK660" s="21"/>
    </row>
    <row r="661">
      <c r="AK661" s="21"/>
    </row>
    <row r="662">
      <c r="AK662" s="21"/>
    </row>
    <row r="663">
      <c r="AK663" s="21"/>
    </row>
    <row r="664">
      <c r="AK664" s="21"/>
    </row>
    <row r="665">
      <c r="AK665" s="21"/>
    </row>
    <row r="666">
      <c r="AK666" s="21"/>
    </row>
    <row r="667">
      <c r="AK667" s="21"/>
    </row>
    <row r="668">
      <c r="AK668" s="21"/>
    </row>
    <row r="669">
      <c r="AK669" s="21"/>
    </row>
    <row r="670">
      <c r="AK670" s="21"/>
    </row>
    <row r="671">
      <c r="AK671" s="21"/>
    </row>
    <row r="672">
      <c r="AK672" s="21"/>
    </row>
    <row r="673">
      <c r="AK673" s="21"/>
    </row>
    <row r="674">
      <c r="AK674" s="21"/>
    </row>
    <row r="675">
      <c r="AK675" s="21"/>
    </row>
    <row r="676">
      <c r="AK676" s="21"/>
    </row>
    <row r="677">
      <c r="AK677" s="21"/>
    </row>
    <row r="678">
      <c r="AK678" s="21"/>
    </row>
    <row r="679">
      <c r="AK679" s="21"/>
    </row>
    <row r="680">
      <c r="AK680" s="21"/>
    </row>
    <row r="681">
      <c r="AK681" s="21"/>
    </row>
    <row r="682">
      <c r="AK682" s="21"/>
    </row>
    <row r="683">
      <c r="AK683" s="21"/>
    </row>
    <row r="684">
      <c r="AK684" s="21"/>
    </row>
    <row r="685">
      <c r="AK685" s="21"/>
    </row>
    <row r="686">
      <c r="AK686" s="21"/>
    </row>
    <row r="687">
      <c r="AK687" s="21"/>
    </row>
    <row r="688">
      <c r="AK688" s="21"/>
    </row>
    <row r="689">
      <c r="AK689" s="21"/>
    </row>
    <row r="690">
      <c r="AK690" s="21"/>
    </row>
    <row r="691">
      <c r="AK691" s="21"/>
    </row>
    <row r="692">
      <c r="AK692" s="21"/>
    </row>
    <row r="693">
      <c r="AK693" s="21"/>
    </row>
    <row r="694">
      <c r="AK694" s="21"/>
    </row>
    <row r="695">
      <c r="AK695" s="21"/>
    </row>
    <row r="696">
      <c r="AK696" s="21"/>
    </row>
    <row r="697">
      <c r="AK697" s="21"/>
    </row>
    <row r="698">
      <c r="AK698" s="21"/>
    </row>
    <row r="699">
      <c r="AK699" s="21"/>
    </row>
    <row r="700">
      <c r="AK700" s="21"/>
    </row>
    <row r="701">
      <c r="AK701" s="21"/>
    </row>
    <row r="702">
      <c r="AK702" s="21"/>
    </row>
    <row r="703">
      <c r="AK703" s="21"/>
    </row>
    <row r="704">
      <c r="AK704" s="21"/>
    </row>
    <row r="705">
      <c r="AK705" s="21"/>
    </row>
    <row r="706">
      <c r="AK706" s="21"/>
    </row>
    <row r="707">
      <c r="AK707" s="21"/>
    </row>
    <row r="708">
      <c r="AK708" s="21"/>
    </row>
    <row r="709">
      <c r="AK709" s="21"/>
    </row>
    <row r="710">
      <c r="AK710" s="21"/>
    </row>
    <row r="711">
      <c r="AK711" s="21"/>
    </row>
    <row r="712">
      <c r="AK712" s="21"/>
    </row>
    <row r="713">
      <c r="AK713" s="21"/>
    </row>
    <row r="714">
      <c r="AK714" s="21"/>
    </row>
    <row r="715">
      <c r="AK715" s="21"/>
    </row>
    <row r="716">
      <c r="AK716" s="21"/>
    </row>
    <row r="717">
      <c r="AK717" s="21"/>
    </row>
    <row r="718">
      <c r="AK718" s="21"/>
    </row>
    <row r="719">
      <c r="AK719" s="21"/>
    </row>
    <row r="720">
      <c r="AK720" s="21"/>
    </row>
    <row r="721">
      <c r="AK721" s="21"/>
    </row>
    <row r="722">
      <c r="AK722" s="21"/>
    </row>
    <row r="723">
      <c r="AK723" s="21"/>
    </row>
    <row r="724">
      <c r="AK724" s="21"/>
    </row>
    <row r="725">
      <c r="AK725" s="21"/>
    </row>
    <row r="726">
      <c r="AK726" s="21"/>
    </row>
    <row r="727">
      <c r="AK727" s="21"/>
    </row>
    <row r="728">
      <c r="AK728" s="21"/>
    </row>
    <row r="729">
      <c r="AK729" s="21"/>
    </row>
    <row r="730">
      <c r="AK730" s="21"/>
    </row>
    <row r="731">
      <c r="AK731" s="21"/>
    </row>
    <row r="732">
      <c r="AK732" s="21"/>
    </row>
    <row r="733">
      <c r="AK733" s="21"/>
    </row>
    <row r="734">
      <c r="AK734" s="21"/>
    </row>
    <row r="735">
      <c r="AK735" s="21"/>
    </row>
    <row r="736">
      <c r="AK736" s="21"/>
    </row>
    <row r="737">
      <c r="AK737" s="21"/>
    </row>
    <row r="738">
      <c r="AK738" s="21"/>
    </row>
    <row r="739">
      <c r="AK739" s="21"/>
    </row>
    <row r="740">
      <c r="AK740" s="21"/>
    </row>
    <row r="741">
      <c r="AK741" s="21"/>
    </row>
    <row r="742">
      <c r="AK742" s="21"/>
    </row>
    <row r="743">
      <c r="AK743" s="21"/>
    </row>
    <row r="744">
      <c r="AK744" s="21"/>
    </row>
    <row r="745">
      <c r="AK745" s="21"/>
    </row>
    <row r="746">
      <c r="AK746" s="21"/>
    </row>
    <row r="747">
      <c r="AK747" s="21"/>
    </row>
    <row r="748">
      <c r="AK748" s="21"/>
    </row>
    <row r="749">
      <c r="AK749" s="21"/>
    </row>
    <row r="750">
      <c r="AK750" s="21"/>
    </row>
    <row r="751">
      <c r="AK751" s="21"/>
    </row>
    <row r="752">
      <c r="AK752" s="21"/>
    </row>
    <row r="753">
      <c r="AK753" s="21"/>
    </row>
    <row r="754">
      <c r="AK754" s="21"/>
    </row>
    <row r="755">
      <c r="AK755" s="21"/>
    </row>
    <row r="756">
      <c r="AK756" s="21"/>
    </row>
    <row r="757">
      <c r="AK757" s="21"/>
    </row>
    <row r="758">
      <c r="AK758" s="21"/>
    </row>
    <row r="759">
      <c r="AK759" s="21"/>
    </row>
    <row r="760">
      <c r="AK760" s="21"/>
    </row>
    <row r="761">
      <c r="AK761" s="21"/>
    </row>
    <row r="762">
      <c r="AK762" s="21"/>
    </row>
    <row r="763">
      <c r="AK763" s="21"/>
    </row>
    <row r="764">
      <c r="AK764" s="21"/>
    </row>
    <row r="765">
      <c r="AK765" s="21"/>
    </row>
    <row r="766">
      <c r="AK766" s="21"/>
    </row>
    <row r="767">
      <c r="AK767" s="21"/>
    </row>
    <row r="768">
      <c r="AK768" s="21"/>
    </row>
    <row r="769">
      <c r="AK769" s="21"/>
    </row>
    <row r="770">
      <c r="AK770" s="21"/>
    </row>
    <row r="771">
      <c r="AK771" s="21"/>
    </row>
    <row r="772">
      <c r="AK772" s="21"/>
    </row>
    <row r="773">
      <c r="AK773" s="21"/>
    </row>
    <row r="774">
      <c r="AK774" s="21"/>
    </row>
    <row r="775">
      <c r="AK775" s="21"/>
    </row>
    <row r="776">
      <c r="AK776" s="21"/>
    </row>
    <row r="777">
      <c r="AK777" s="21"/>
    </row>
    <row r="778">
      <c r="AK778" s="21"/>
    </row>
    <row r="779">
      <c r="AK779" s="21"/>
    </row>
    <row r="780">
      <c r="AK780" s="21"/>
    </row>
    <row r="781">
      <c r="AK781" s="21"/>
    </row>
    <row r="782">
      <c r="AK782" s="21"/>
    </row>
    <row r="783">
      <c r="AK783" s="21"/>
    </row>
    <row r="784">
      <c r="AK784" s="21"/>
    </row>
    <row r="785">
      <c r="AK785" s="21"/>
    </row>
    <row r="786">
      <c r="AK786" s="21"/>
    </row>
    <row r="787">
      <c r="AK787" s="21"/>
    </row>
    <row r="788">
      <c r="AK788" s="21"/>
    </row>
    <row r="789">
      <c r="AK789" s="21"/>
    </row>
    <row r="790">
      <c r="AK790" s="21"/>
    </row>
    <row r="791">
      <c r="AK791" s="21"/>
    </row>
    <row r="792">
      <c r="AK792" s="21"/>
    </row>
    <row r="793">
      <c r="AK793" s="21"/>
    </row>
    <row r="794">
      <c r="AK794" s="21"/>
    </row>
    <row r="795">
      <c r="AK795" s="21"/>
    </row>
    <row r="796">
      <c r="AK796" s="21"/>
    </row>
    <row r="797">
      <c r="AK797" s="21"/>
    </row>
    <row r="798">
      <c r="AK798" s="21"/>
    </row>
    <row r="799">
      <c r="AK799" s="21"/>
    </row>
    <row r="800">
      <c r="AK800" s="21"/>
    </row>
    <row r="801">
      <c r="AK801" s="21"/>
    </row>
    <row r="802">
      <c r="AK802" s="21"/>
    </row>
    <row r="803">
      <c r="AK803" s="21"/>
    </row>
    <row r="804">
      <c r="AK804" s="21"/>
    </row>
    <row r="805">
      <c r="AK805" s="21"/>
    </row>
    <row r="806">
      <c r="AK806" s="21"/>
    </row>
    <row r="807">
      <c r="AK807" s="21"/>
    </row>
    <row r="808">
      <c r="AK808" s="21"/>
    </row>
    <row r="809">
      <c r="AK809" s="21"/>
    </row>
    <row r="810">
      <c r="AK810" s="21"/>
    </row>
    <row r="811">
      <c r="AK811" s="21"/>
    </row>
    <row r="812">
      <c r="AK812" s="21"/>
    </row>
    <row r="813">
      <c r="AK813" s="21"/>
    </row>
    <row r="814">
      <c r="AK814" s="21"/>
    </row>
    <row r="815">
      <c r="AK815" s="21"/>
    </row>
    <row r="816">
      <c r="AK816" s="21"/>
    </row>
    <row r="817">
      <c r="AK817" s="21"/>
    </row>
    <row r="818">
      <c r="AK818" s="21"/>
    </row>
    <row r="819">
      <c r="AK819" s="21"/>
    </row>
    <row r="820">
      <c r="AK820" s="21"/>
    </row>
    <row r="821">
      <c r="AK821" s="21"/>
    </row>
    <row r="822">
      <c r="AK822" s="21"/>
    </row>
    <row r="823">
      <c r="AK823" s="21"/>
    </row>
    <row r="824">
      <c r="AK824" s="21"/>
    </row>
    <row r="825">
      <c r="AK825" s="21"/>
    </row>
    <row r="826">
      <c r="AK826" s="21"/>
    </row>
    <row r="827">
      <c r="AK827" s="21"/>
    </row>
    <row r="828">
      <c r="AK828" s="21"/>
    </row>
    <row r="829">
      <c r="AK829" s="21"/>
    </row>
    <row r="830">
      <c r="AK830" s="21"/>
    </row>
    <row r="831">
      <c r="AK831" s="21"/>
    </row>
    <row r="832">
      <c r="AK832" s="21"/>
    </row>
    <row r="833">
      <c r="AK833" s="21"/>
    </row>
    <row r="834">
      <c r="AK834" s="21"/>
    </row>
    <row r="835">
      <c r="AK835" s="21"/>
    </row>
    <row r="836">
      <c r="AK836" s="21"/>
    </row>
    <row r="837">
      <c r="AK837" s="21"/>
    </row>
    <row r="838">
      <c r="AK838" s="21"/>
    </row>
    <row r="839">
      <c r="AK839" s="21"/>
    </row>
    <row r="840">
      <c r="AK840" s="21"/>
    </row>
    <row r="841">
      <c r="AK841" s="21"/>
    </row>
    <row r="842">
      <c r="AK842" s="21"/>
    </row>
    <row r="843">
      <c r="AK843" s="21"/>
    </row>
    <row r="844">
      <c r="AK844" s="21"/>
    </row>
    <row r="845">
      <c r="AK845" s="21"/>
    </row>
    <row r="846">
      <c r="AK846" s="21"/>
    </row>
    <row r="847">
      <c r="AK847" s="21"/>
    </row>
    <row r="848">
      <c r="AK848" s="21"/>
    </row>
    <row r="849">
      <c r="AK849" s="21"/>
    </row>
    <row r="850">
      <c r="AK850" s="21"/>
    </row>
    <row r="851">
      <c r="AK851" s="21"/>
    </row>
    <row r="852">
      <c r="AK852" s="21"/>
    </row>
    <row r="853">
      <c r="AK853" s="21"/>
    </row>
    <row r="854">
      <c r="AK854" s="21"/>
    </row>
    <row r="855">
      <c r="AK855" s="21"/>
    </row>
    <row r="856">
      <c r="AK856" s="21"/>
    </row>
    <row r="857">
      <c r="AK857" s="21"/>
    </row>
    <row r="858">
      <c r="AK858" s="21"/>
    </row>
    <row r="859">
      <c r="AK859" s="21"/>
    </row>
    <row r="860">
      <c r="AK860" s="21"/>
    </row>
    <row r="861">
      <c r="AK861" s="21"/>
    </row>
    <row r="862">
      <c r="AK862" s="21"/>
    </row>
    <row r="863">
      <c r="AK863" s="21"/>
    </row>
    <row r="864">
      <c r="AK864" s="21"/>
    </row>
    <row r="865">
      <c r="AK865" s="21"/>
    </row>
    <row r="866">
      <c r="AK866" s="21"/>
    </row>
    <row r="867">
      <c r="AK867" s="21"/>
    </row>
    <row r="868">
      <c r="AK868" s="21"/>
    </row>
    <row r="869">
      <c r="AK869" s="21"/>
    </row>
    <row r="870">
      <c r="AK870" s="21"/>
    </row>
    <row r="871">
      <c r="AK871" s="21"/>
    </row>
    <row r="872">
      <c r="AK872" s="21"/>
    </row>
    <row r="873">
      <c r="AK873" s="21"/>
    </row>
    <row r="874">
      <c r="AK874" s="21"/>
    </row>
    <row r="875">
      <c r="AK875" s="21"/>
    </row>
    <row r="876">
      <c r="AK876" s="21"/>
    </row>
    <row r="877">
      <c r="AK877" s="21"/>
    </row>
    <row r="878">
      <c r="AK878" s="21"/>
    </row>
    <row r="879">
      <c r="AK879" s="21"/>
    </row>
    <row r="880">
      <c r="AK880" s="21"/>
    </row>
    <row r="881">
      <c r="AK881" s="21"/>
    </row>
    <row r="882">
      <c r="AK882" s="21"/>
    </row>
    <row r="883">
      <c r="AK883" s="21"/>
    </row>
    <row r="884">
      <c r="AK884" s="21"/>
    </row>
    <row r="885">
      <c r="AK885" s="21"/>
    </row>
    <row r="886">
      <c r="AK886" s="21"/>
    </row>
    <row r="887">
      <c r="AK887" s="21"/>
    </row>
    <row r="888">
      <c r="AK888" s="21"/>
    </row>
    <row r="889">
      <c r="AK889" s="21"/>
    </row>
    <row r="890">
      <c r="AK890" s="21"/>
    </row>
    <row r="891">
      <c r="AK891" s="21"/>
    </row>
    <row r="892">
      <c r="AK892" s="21"/>
    </row>
    <row r="893">
      <c r="AK893" s="21"/>
    </row>
    <row r="894">
      <c r="AK894" s="21"/>
    </row>
    <row r="895">
      <c r="AK895" s="21"/>
    </row>
    <row r="896">
      <c r="AK896" s="21"/>
    </row>
    <row r="897">
      <c r="AK897" s="21"/>
    </row>
    <row r="898">
      <c r="AK898" s="21"/>
    </row>
    <row r="899">
      <c r="AK899" s="21"/>
    </row>
    <row r="900">
      <c r="AK900" s="21"/>
    </row>
    <row r="901">
      <c r="AK901" s="21"/>
    </row>
    <row r="902">
      <c r="AK902" s="21"/>
    </row>
    <row r="903">
      <c r="AK903" s="21"/>
    </row>
    <row r="904">
      <c r="AK904" s="21"/>
    </row>
    <row r="905">
      <c r="AK905" s="21"/>
    </row>
    <row r="906">
      <c r="AK906" s="21"/>
    </row>
    <row r="907">
      <c r="AK907" s="21"/>
    </row>
    <row r="908">
      <c r="AK908" s="21"/>
    </row>
    <row r="909">
      <c r="AK909" s="21"/>
    </row>
    <row r="910">
      <c r="AK910" s="21"/>
    </row>
    <row r="911">
      <c r="AK911" s="21"/>
    </row>
    <row r="912">
      <c r="AK912" s="21"/>
    </row>
    <row r="913">
      <c r="AK913" s="21"/>
    </row>
    <row r="914">
      <c r="AK914" s="21"/>
    </row>
    <row r="915">
      <c r="AK915" s="21"/>
    </row>
    <row r="916">
      <c r="AK916" s="21"/>
    </row>
    <row r="917">
      <c r="AK917" s="21"/>
    </row>
    <row r="918">
      <c r="AK918" s="21"/>
    </row>
    <row r="919">
      <c r="AK919" s="21"/>
    </row>
    <row r="920">
      <c r="AK920" s="21"/>
    </row>
    <row r="921">
      <c r="AK921" s="21"/>
    </row>
    <row r="922">
      <c r="AK922" s="21"/>
    </row>
    <row r="923">
      <c r="AK923" s="21"/>
    </row>
    <row r="924">
      <c r="AK924" s="21"/>
    </row>
    <row r="925">
      <c r="AK925" s="21"/>
    </row>
    <row r="926">
      <c r="AK926" s="21"/>
    </row>
    <row r="927">
      <c r="AK927" s="21"/>
    </row>
    <row r="928">
      <c r="AK928" s="21"/>
    </row>
    <row r="929">
      <c r="AK929" s="21"/>
    </row>
    <row r="930">
      <c r="AK930" s="21"/>
    </row>
    <row r="931">
      <c r="AK931" s="21"/>
    </row>
    <row r="932">
      <c r="AK932" s="21"/>
    </row>
    <row r="933">
      <c r="AK933" s="21"/>
    </row>
    <row r="934">
      <c r="AK934" s="21"/>
    </row>
    <row r="935">
      <c r="AK935" s="21"/>
    </row>
    <row r="936">
      <c r="AK936" s="21"/>
    </row>
    <row r="937">
      <c r="AK937" s="21"/>
    </row>
    <row r="938">
      <c r="AK938" s="21"/>
    </row>
    <row r="939">
      <c r="AK939" s="21"/>
    </row>
    <row r="940">
      <c r="AK940" s="21"/>
    </row>
    <row r="941">
      <c r="AK941" s="21"/>
    </row>
    <row r="942">
      <c r="AK942" s="21"/>
    </row>
    <row r="943">
      <c r="AK943" s="21"/>
    </row>
    <row r="944">
      <c r="AK944" s="21"/>
    </row>
    <row r="945">
      <c r="AK945" s="21"/>
    </row>
    <row r="946">
      <c r="AK946" s="21"/>
    </row>
    <row r="947">
      <c r="AK947" s="21"/>
    </row>
    <row r="948">
      <c r="AK948" s="21"/>
    </row>
    <row r="949">
      <c r="AK949" s="21"/>
    </row>
    <row r="950">
      <c r="AK950" s="21"/>
    </row>
    <row r="951">
      <c r="AK951" s="21"/>
    </row>
    <row r="952">
      <c r="AK952" s="21"/>
    </row>
    <row r="953">
      <c r="AK953" s="21"/>
    </row>
    <row r="954">
      <c r="AK954" s="21"/>
    </row>
    <row r="955">
      <c r="AK955" s="21"/>
    </row>
    <row r="956">
      <c r="AK956" s="21"/>
    </row>
    <row r="957">
      <c r="AK957" s="21"/>
    </row>
    <row r="958">
      <c r="AK958" s="21"/>
    </row>
    <row r="959">
      <c r="AK959" s="21"/>
    </row>
    <row r="960">
      <c r="AK960" s="21"/>
    </row>
    <row r="961">
      <c r="AK961" s="21"/>
    </row>
    <row r="962">
      <c r="AK962" s="21"/>
    </row>
    <row r="963">
      <c r="AK963" s="21"/>
    </row>
    <row r="964">
      <c r="AK964" s="21"/>
    </row>
    <row r="965">
      <c r="AK965" s="21"/>
    </row>
    <row r="966">
      <c r="AK966" s="21"/>
    </row>
    <row r="967">
      <c r="AK967" s="21"/>
    </row>
    <row r="968">
      <c r="AK968" s="21"/>
    </row>
    <row r="969">
      <c r="AK969" s="21"/>
    </row>
    <row r="970">
      <c r="AK970" s="21"/>
    </row>
    <row r="971">
      <c r="AK971" s="21"/>
    </row>
    <row r="972">
      <c r="AK972" s="21"/>
    </row>
    <row r="973">
      <c r="AK973" s="21"/>
    </row>
    <row r="974">
      <c r="AK974" s="21"/>
    </row>
    <row r="975">
      <c r="AK975" s="21"/>
    </row>
    <row r="976">
      <c r="AK976" s="21"/>
    </row>
    <row r="977">
      <c r="AK977" s="21"/>
    </row>
    <row r="978">
      <c r="AK978" s="21"/>
    </row>
    <row r="979">
      <c r="AK979" s="21"/>
    </row>
    <row r="980">
      <c r="AK980" s="21"/>
    </row>
    <row r="981">
      <c r="AK981" s="21"/>
    </row>
    <row r="982">
      <c r="AK982" s="21"/>
    </row>
    <row r="983">
      <c r="AK983" s="21"/>
    </row>
    <row r="984">
      <c r="AK984" s="21"/>
    </row>
    <row r="985">
      <c r="AK985" s="21"/>
    </row>
    <row r="986">
      <c r="AK986" s="21"/>
    </row>
    <row r="987">
      <c r="AK987" s="21"/>
    </row>
    <row r="988">
      <c r="AK988" s="21"/>
    </row>
    <row r="989">
      <c r="AK989" s="21"/>
    </row>
    <row r="990">
      <c r="AK990" s="21"/>
    </row>
    <row r="991">
      <c r="AK991" s="21"/>
    </row>
    <row r="992">
      <c r="AK992" s="21"/>
    </row>
    <row r="993">
      <c r="AK993" s="21"/>
    </row>
    <row r="994">
      <c r="AK994" s="21"/>
    </row>
    <row r="995">
      <c r="AK995" s="21"/>
    </row>
    <row r="996">
      <c r="AK996" s="21"/>
    </row>
    <row r="997">
      <c r="AK997" s="21"/>
    </row>
    <row r="998">
      <c r="AK998" s="21"/>
    </row>
    <row r="999">
      <c r="AK999" s="21"/>
    </row>
    <row r="1000">
      <c r="AK1000" s="21"/>
    </row>
    <row r="1001">
      <c r="AK1001" s="21"/>
    </row>
    <row r="1002">
      <c r="AK1002" s="21"/>
    </row>
  </sheetData>
  <mergeCells count="5">
    <mergeCell ref="A52:D52"/>
    <mergeCell ref="A53:D53"/>
    <mergeCell ref="A54:D54"/>
    <mergeCell ref="A55:D55"/>
    <mergeCell ref="A56:D5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9.75"/>
    <col customWidth="1" min="4" max="4" width="23.63"/>
    <col customWidth="1" min="13" max="13" width="15.13"/>
    <col customWidth="1" min="15" max="15" width="20.13"/>
  </cols>
  <sheetData>
    <row r="1">
      <c r="A1" s="1" t="s">
        <v>0</v>
      </c>
      <c r="B1" s="1" t="s">
        <v>83</v>
      </c>
      <c r="C1" s="1" t="s">
        <v>88</v>
      </c>
      <c r="D1" s="1" t="s">
        <v>85</v>
      </c>
      <c r="E1" s="2" t="s">
        <v>4</v>
      </c>
      <c r="F1" s="2" t="s">
        <v>94</v>
      </c>
      <c r="G1" s="2" t="s">
        <v>6</v>
      </c>
      <c r="H1" s="3" t="s">
        <v>7</v>
      </c>
      <c r="I1" s="3" t="s">
        <v>95</v>
      </c>
      <c r="J1" s="3" t="s">
        <v>9</v>
      </c>
    </row>
    <row r="2">
      <c r="A2" s="4" t="s">
        <v>10</v>
      </c>
      <c r="B2" s="8" t="s">
        <v>4</v>
      </c>
      <c r="C2" s="8" t="s">
        <v>4</v>
      </c>
      <c r="D2" s="8" t="s">
        <v>4</v>
      </c>
      <c r="E2" s="6">
        <f t="shared" ref="E2:E51" si="2">countif(B2:D2,"Good")</f>
        <v>3</v>
      </c>
      <c r="F2" s="6">
        <f t="shared" ref="F2:F51" si="3">countif(B2:D2,"Neutral")</f>
        <v>0</v>
      </c>
      <c r="G2" s="6">
        <f t="shared" ref="G2:G51" si="4">countif(B2:D2,"Bad")</f>
        <v>0</v>
      </c>
      <c r="H2" s="6">
        <f t="shared" ref="H2:J2" si="1">E2*E2</f>
        <v>9</v>
      </c>
      <c r="I2" s="6">
        <f t="shared" si="1"/>
        <v>0</v>
      </c>
      <c r="J2" s="6">
        <f t="shared" si="1"/>
        <v>0</v>
      </c>
    </row>
    <row r="3">
      <c r="A3" s="4" t="s">
        <v>11</v>
      </c>
      <c r="B3" s="8" t="s">
        <v>4</v>
      </c>
      <c r="C3" s="8" t="s">
        <v>4</v>
      </c>
      <c r="D3" s="8" t="s">
        <v>4</v>
      </c>
      <c r="E3" s="6">
        <f t="shared" si="2"/>
        <v>3</v>
      </c>
      <c r="F3" s="6">
        <f t="shared" si="3"/>
        <v>0</v>
      </c>
      <c r="G3" s="6">
        <f t="shared" si="4"/>
        <v>0</v>
      </c>
      <c r="H3" s="6">
        <f t="shared" ref="H3:J3" si="5">E3*E3</f>
        <v>9</v>
      </c>
      <c r="I3" s="6">
        <f t="shared" si="5"/>
        <v>0</v>
      </c>
      <c r="J3" s="6">
        <f t="shared" si="5"/>
        <v>0</v>
      </c>
    </row>
    <row r="4">
      <c r="A4" s="4" t="s">
        <v>12</v>
      </c>
      <c r="B4" s="8" t="s">
        <v>4</v>
      </c>
      <c r="C4" s="8" t="s">
        <v>4</v>
      </c>
      <c r="D4" s="8" t="s">
        <v>4</v>
      </c>
      <c r="E4" s="6">
        <f t="shared" si="2"/>
        <v>3</v>
      </c>
      <c r="F4" s="6">
        <f t="shared" si="3"/>
        <v>0</v>
      </c>
      <c r="G4" s="6">
        <f t="shared" si="4"/>
        <v>0</v>
      </c>
      <c r="H4" s="6">
        <f t="shared" ref="H4:J4" si="6">E4*E4</f>
        <v>9</v>
      </c>
      <c r="I4" s="6">
        <f t="shared" si="6"/>
        <v>0</v>
      </c>
      <c r="J4" s="6">
        <f t="shared" si="6"/>
        <v>0</v>
      </c>
    </row>
    <row r="5">
      <c r="A5" s="4" t="s">
        <v>13</v>
      </c>
      <c r="B5" s="8" t="s">
        <v>6</v>
      </c>
      <c r="C5" s="8" t="s">
        <v>94</v>
      </c>
      <c r="D5" s="8" t="s">
        <v>6</v>
      </c>
      <c r="E5" s="6">
        <f t="shared" si="2"/>
        <v>0</v>
      </c>
      <c r="F5" s="6">
        <f t="shared" si="3"/>
        <v>1</v>
      </c>
      <c r="G5" s="6">
        <f t="shared" si="4"/>
        <v>2</v>
      </c>
      <c r="H5" s="6">
        <f t="shared" ref="H5:J5" si="7">E5*E5</f>
        <v>0</v>
      </c>
      <c r="I5" s="6">
        <f t="shared" si="7"/>
        <v>1</v>
      </c>
      <c r="J5" s="6">
        <f t="shared" si="7"/>
        <v>4</v>
      </c>
    </row>
    <row r="6">
      <c r="A6" s="4" t="s">
        <v>14</v>
      </c>
      <c r="B6" s="8" t="s">
        <v>4</v>
      </c>
      <c r="C6" s="8" t="s">
        <v>94</v>
      </c>
      <c r="D6" s="8" t="s">
        <v>94</v>
      </c>
      <c r="E6" s="6">
        <f t="shared" si="2"/>
        <v>1</v>
      </c>
      <c r="F6" s="6">
        <f t="shared" si="3"/>
        <v>2</v>
      </c>
      <c r="G6" s="6">
        <f t="shared" si="4"/>
        <v>0</v>
      </c>
      <c r="H6" s="6">
        <f t="shared" ref="H6:J6" si="8">E6*E6</f>
        <v>1</v>
      </c>
      <c r="I6" s="6">
        <f t="shared" si="8"/>
        <v>4</v>
      </c>
      <c r="J6" s="6">
        <f t="shared" si="8"/>
        <v>0</v>
      </c>
    </row>
    <row r="7">
      <c r="A7" s="4" t="s">
        <v>15</v>
      </c>
      <c r="B7" s="8" t="s">
        <v>6</v>
      </c>
      <c r="C7" s="8" t="s">
        <v>94</v>
      </c>
      <c r="D7" s="8" t="s">
        <v>6</v>
      </c>
      <c r="E7" s="6">
        <f t="shared" si="2"/>
        <v>0</v>
      </c>
      <c r="F7" s="6">
        <f t="shared" si="3"/>
        <v>1</v>
      </c>
      <c r="G7" s="6">
        <f t="shared" si="4"/>
        <v>2</v>
      </c>
      <c r="H7" s="6">
        <f t="shared" ref="H7:J7" si="9">E7*E7</f>
        <v>0</v>
      </c>
      <c r="I7" s="6">
        <f t="shared" si="9"/>
        <v>1</v>
      </c>
      <c r="J7" s="6">
        <f t="shared" si="9"/>
        <v>4</v>
      </c>
    </row>
    <row r="8">
      <c r="A8" s="4" t="s">
        <v>16</v>
      </c>
      <c r="B8" s="8" t="s">
        <v>4</v>
      </c>
      <c r="C8" s="8" t="s">
        <v>4</v>
      </c>
      <c r="D8" s="8" t="s">
        <v>4</v>
      </c>
      <c r="E8" s="6">
        <f t="shared" si="2"/>
        <v>3</v>
      </c>
      <c r="F8" s="6">
        <f t="shared" si="3"/>
        <v>0</v>
      </c>
      <c r="G8" s="6">
        <f t="shared" si="4"/>
        <v>0</v>
      </c>
      <c r="H8" s="6">
        <f t="shared" ref="H8:J8" si="10">E8*E8</f>
        <v>9</v>
      </c>
      <c r="I8" s="6">
        <f t="shared" si="10"/>
        <v>0</v>
      </c>
      <c r="J8" s="6">
        <f t="shared" si="10"/>
        <v>0</v>
      </c>
      <c r="M8" s="7" t="s">
        <v>7</v>
      </c>
      <c r="N8" s="7" t="s">
        <v>8</v>
      </c>
      <c r="O8" s="7" t="s">
        <v>9</v>
      </c>
    </row>
    <row r="9">
      <c r="A9" s="4" t="s">
        <v>17</v>
      </c>
      <c r="B9" s="8" t="s">
        <v>94</v>
      </c>
      <c r="C9" s="8" t="s">
        <v>94</v>
      </c>
      <c r="D9" s="8" t="s">
        <v>94</v>
      </c>
      <c r="E9" s="6">
        <f t="shared" si="2"/>
        <v>0</v>
      </c>
      <c r="F9" s="6">
        <f t="shared" si="3"/>
        <v>3</v>
      </c>
      <c r="G9" s="6">
        <f t="shared" si="4"/>
        <v>0</v>
      </c>
      <c r="H9" s="6">
        <f t="shared" ref="H9:J9" si="11">E9*E9</f>
        <v>0</v>
      </c>
      <c r="I9" s="6">
        <f t="shared" si="11"/>
        <v>9</v>
      </c>
      <c r="J9" s="6">
        <f t="shared" si="11"/>
        <v>0</v>
      </c>
      <c r="L9" s="8" t="s">
        <v>18</v>
      </c>
      <c r="M9" s="9">
        <f t="shared" ref="M9:O9" si="12">SUM(H2:H51)</f>
        <v>195</v>
      </c>
      <c r="N9" s="9">
        <f t="shared" si="12"/>
        <v>81</v>
      </c>
      <c r="O9" s="9">
        <f t="shared" si="12"/>
        <v>22</v>
      </c>
      <c r="P9" s="8" t="s">
        <v>19</v>
      </c>
      <c r="Q9" s="9">
        <f>SUM(M9:O9)</f>
        <v>298</v>
      </c>
    </row>
    <row r="10">
      <c r="A10" s="4" t="s">
        <v>20</v>
      </c>
      <c r="B10" s="8" t="s">
        <v>4</v>
      </c>
      <c r="C10" s="8" t="s">
        <v>4</v>
      </c>
      <c r="D10" s="8" t="s">
        <v>4</v>
      </c>
      <c r="E10" s="6">
        <f t="shared" si="2"/>
        <v>3</v>
      </c>
      <c r="F10" s="6">
        <f t="shared" si="3"/>
        <v>0</v>
      </c>
      <c r="G10" s="6">
        <f t="shared" si="4"/>
        <v>0</v>
      </c>
      <c r="H10" s="6">
        <f t="shared" ref="H10:J10" si="13">E10*E10</f>
        <v>9</v>
      </c>
      <c r="I10" s="6">
        <f t="shared" si="13"/>
        <v>0</v>
      </c>
      <c r="J10" s="6">
        <f t="shared" si="13"/>
        <v>0</v>
      </c>
    </row>
    <row r="11">
      <c r="A11" s="4" t="s">
        <v>21</v>
      </c>
      <c r="B11" s="8" t="s">
        <v>4</v>
      </c>
      <c r="C11" s="8" t="s">
        <v>4</v>
      </c>
      <c r="D11" s="8" t="s">
        <v>94</v>
      </c>
      <c r="E11" s="6">
        <f t="shared" si="2"/>
        <v>2</v>
      </c>
      <c r="F11" s="6">
        <f t="shared" si="3"/>
        <v>1</v>
      </c>
      <c r="G11" s="6">
        <f t="shared" si="4"/>
        <v>0</v>
      </c>
      <c r="H11" s="6">
        <f t="shared" ref="H11:J11" si="14">E11*E11</f>
        <v>4</v>
      </c>
      <c r="I11" s="6">
        <f t="shared" si="14"/>
        <v>1</v>
      </c>
      <c r="J11" s="6">
        <f t="shared" si="14"/>
        <v>0</v>
      </c>
    </row>
    <row r="12">
      <c r="A12" s="4" t="s">
        <v>22</v>
      </c>
      <c r="B12" s="8" t="s">
        <v>94</v>
      </c>
      <c r="C12" s="8" t="s">
        <v>4</v>
      </c>
      <c r="D12" s="8" t="s">
        <v>6</v>
      </c>
      <c r="E12" s="6">
        <f t="shared" si="2"/>
        <v>1</v>
      </c>
      <c r="F12" s="6">
        <f t="shared" si="3"/>
        <v>1</v>
      </c>
      <c r="G12" s="6">
        <f t="shared" si="4"/>
        <v>1</v>
      </c>
      <c r="H12" s="6">
        <f t="shared" ref="H12:J12" si="15">E12*E12</f>
        <v>1</v>
      </c>
      <c r="I12" s="6">
        <f t="shared" si="15"/>
        <v>1</v>
      </c>
      <c r="J12" s="6">
        <f t="shared" si="15"/>
        <v>1</v>
      </c>
    </row>
    <row r="13">
      <c r="A13" s="4" t="s">
        <v>23</v>
      </c>
      <c r="B13" s="8" t="s">
        <v>4</v>
      </c>
      <c r="C13" s="8" t="s">
        <v>94</v>
      </c>
      <c r="D13" s="8" t="s">
        <v>4</v>
      </c>
      <c r="E13" s="6">
        <f t="shared" si="2"/>
        <v>2</v>
      </c>
      <c r="F13" s="6">
        <f t="shared" si="3"/>
        <v>1</v>
      </c>
      <c r="G13" s="6">
        <f t="shared" si="4"/>
        <v>0</v>
      </c>
      <c r="H13" s="6">
        <f t="shared" ref="H13:J13" si="16">E13*E13</f>
        <v>4</v>
      </c>
      <c r="I13" s="6">
        <f t="shared" si="16"/>
        <v>1</v>
      </c>
      <c r="J13" s="6">
        <f t="shared" si="16"/>
        <v>0</v>
      </c>
    </row>
    <row r="14">
      <c r="A14" s="4" t="s">
        <v>24</v>
      </c>
      <c r="B14" s="8" t="s">
        <v>94</v>
      </c>
      <c r="C14" s="8" t="s">
        <v>4</v>
      </c>
      <c r="D14" s="8" t="s">
        <v>4</v>
      </c>
      <c r="E14" s="6">
        <f t="shared" si="2"/>
        <v>2</v>
      </c>
      <c r="F14" s="6">
        <f t="shared" si="3"/>
        <v>1</v>
      </c>
      <c r="G14" s="6">
        <f t="shared" si="4"/>
        <v>0</v>
      </c>
      <c r="H14" s="6">
        <f t="shared" ref="H14:J14" si="17">E14*E14</f>
        <v>4</v>
      </c>
      <c r="I14" s="6">
        <f t="shared" si="17"/>
        <v>1</v>
      </c>
      <c r="J14" s="6">
        <f t="shared" si="17"/>
        <v>0</v>
      </c>
    </row>
    <row r="15">
      <c r="A15" s="4" t="s">
        <v>25</v>
      </c>
      <c r="B15" s="8" t="s">
        <v>6</v>
      </c>
      <c r="C15" s="8" t="s">
        <v>94</v>
      </c>
      <c r="D15" s="8" t="s">
        <v>6</v>
      </c>
      <c r="E15" s="6">
        <f t="shared" si="2"/>
        <v>0</v>
      </c>
      <c r="F15" s="6">
        <f t="shared" si="3"/>
        <v>1</v>
      </c>
      <c r="G15" s="6">
        <f t="shared" si="4"/>
        <v>2</v>
      </c>
      <c r="H15" s="6">
        <f t="shared" ref="H15:J15" si="18">E15*E15</f>
        <v>0</v>
      </c>
      <c r="I15" s="6">
        <f t="shared" si="18"/>
        <v>1</v>
      </c>
      <c r="J15" s="6">
        <f t="shared" si="18"/>
        <v>4</v>
      </c>
    </row>
    <row r="16">
      <c r="A16" s="4" t="s">
        <v>26</v>
      </c>
      <c r="B16" s="8" t="s">
        <v>4</v>
      </c>
      <c r="C16" s="8" t="s">
        <v>4</v>
      </c>
      <c r="D16" s="8" t="s">
        <v>4</v>
      </c>
      <c r="E16" s="6">
        <f t="shared" si="2"/>
        <v>3</v>
      </c>
      <c r="F16" s="6">
        <f t="shared" si="3"/>
        <v>0</v>
      </c>
      <c r="G16" s="6">
        <f t="shared" si="4"/>
        <v>0</v>
      </c>
      <c r="H16" s="6">
        <f t="shared" ref="H16:J16" si="19">E16*E16</f>
        <v>9</v>
      </c>
      <c r="I16" s="6">
        <f t="shared" si="19"/>
        <v>0</v>
      </c>
      <c r="J16" s="6">
        <f t="shared" si="19"/>
        <v>0</v>
      </c>
    </row>
    <row r="17">
      <c r="A17" s="4" t="s">
        <v>27</v>
      </c>
      <c r="B17" s="8" t="s">
        <v>94</v>
      </c>
      <c r="C17" s="8" t="s">
        <v>4</v>
      </c>
      <c r="D17" s="8" t="s">
        <v>94</v>
      </c>
      <c r="E17" s="6">
        <f t="shared" si="2"/>
        <v>1</v>
      </c>
      <c r="F17" s="6">
        <f t="shared" si="3"/>
        <v>2</v>
      </c>
      <c r="G17" s="6">
        <f t="shared" si="4"/>
        <v>0</v>
      </c>
      <c r="H17" s="6">
        <f t="shared" ref="H17:J17" si="20">E17*E17</f>
        <v>1</v>
      </c>
      <c r="I17" s="6">
        <f t="shared" si="20"/>
        <v>4</v>
      </c>
      <c r="J17" s="6">
        <f t="shared" si="20"/>
        <v>0</v>
      </c>
      <c r="L17" s="10" t="s">
        <v>28</v>
      </c>
      <c r="M17" s="10" t="s">
        <v>29</v>
      </c>
      <c r="N17" s="11" t="s">
        <v>30</v>
      </c>
      <c r="O17" s="10" t="s">
        <v>31</v>
      </c>
      <c r="P17" s="11" t="s">
        <v>32</v>
      </c>
      <c r="Q17" s="11" t="s">
        <v>33</v>
      </c>
    </row>
    <row r="18">
      <c r="A18" s="4" t="s">
        <v>34</v>
      </c>
      <c r="B18" s="8" t="s">
        <v>4</v>
      </c>
      <c r="C18" s="8" t="s">
        <v>4</v>
      </c>
      <c r="D18" s="8" t="s">
        <v>94</v>
      </c>
      <c r="E18" s="6">
        <f t="shared" si="2"/>
        <v>2</v>
      </c>
      <c r="F18" s="6">
        <f t="shared" si="3"/>
        <v>1</v>
      </c>
      <c r="G18" s="6">
        <f t="shared" si="4"/>
        <v>0</v>
      </c>
      <c r="H18" s="6">
        <f t="shared" ref="H18:J18" si="21">E18*E18</f>
        <v>4</v>
      </c>
      <c r="I18" s="6">
        <f t="shared" si="21"/>
        <v>1</v>
      </c>
      <c r="J18" s="6">
        <f t="shared" si="21"/>
        <v>0</v>
      </c>
      <c r="M18" s="8">
        <f>1/(50*3*(3-1))</f>
        <v>0.003333333333</v>
      </c>
      <c r="N18" s="11" t="s">
        <v>30</v>
      </c>
      <c r="O18" s="9">
        <f>SUM(M9:O9)</f>
        <v>298</v>
      </c>
      <c r="P18" s="11" t="s">
        <v>32</v>
      </c>
      <c r="Q18" s="9">
        <f>50*3</f>
        <v>150</v>
      </c>
    </row>
    <row r="19">
      <c r="A19" s="4" t="s">
        <v>35</v>
      </c>
      <c r="B19" s="8" t="s">
        <v>94</v>
      </c>
      <c r="C19" s="8" t="s">
        <v>4</v>
      </c>
      <c r="D19" s="8" t="s">
        <v>4</v>
      </c>
      <c r="E19" s="6">
        <f t="shared" si="2"/>
        <v>2</v>
      </c>
      <c r="F19" s="6">
        <f t="shared" si="3"/>
        <v>1</v>
      </c>
      <c r="G19" s="6">
        <f t="shared" si="4"/>
        <v>0</v>
      </c>
      <c r="H19" s="6">
        <f t="shared" ref="H19:J19" si="22">E19*E19</f>
        <v>4</v>
      </c>
      <c r="I19" s="6">
        <f t="shared" si="22"/>
        <v>1</v>
      </c>
      <c r="J19" s="6">
        <f t="shared" si="22"/>
        <v>0</v>
      </c>
    </row>
    <row r="20">
      <c r="A20" s="4" t="s">
        <v>36</v>
      </c>
      <c r="B20" s="8" t="s">
        <v>94</v>
      </c>
      <c r="C20" s="8" t="s">
        <v>4</v>
      </c>
      <c r="D20" s="8" t="s">
        <v>94</v>
      </c>
      <c r="E20" s="6">
        <f t="shared" si="2"/>
        <v>1</v>
      </c>
      <c r="F20" s="6">
        <f t="shared" si="3"/>
        <v>2</v>
      </c>
      <c r="G20" s="6">
        <f t="shared" si="4"/>
        <v>0</v>
      </c>
      <c r="H20" s="6">
        <f t="shared" ref="H20:J20" si="23">E20*E20</f>
        <v>1</v>
      </c>
      <c r="I20" s="6">
        <f t="shared" si="23"/>
        <v>4</v>
      </c>
      <c r="J20" s="6">
        <f t="shared" si="23"/>
        <v>0</v>
      </c>
      <c r="L20" s="10" t="s">
        <v>28</v>
      </c>
      <c r="M20" s="9">
        <f>M18*(O18-Q18)</f>
        <v>0.4933333333</v>
      </c>
    </row>
    <row r="21">
      <c r="A21" s="4" t="s">
        <v>37</v>
      </c>
      <c r="B21" s="8" t="s">
        <v>4</v>
      </c>
      <c r="C21" s="8" t="s">
        <v>4</v>
      </c>
      <c r="D21" s="8" t="s">
        <v>6</v>
      </c>
      <c r="E21" s="6">
        <f t="shared" si="2"/>
        <v>2</v>
      </c>
      <c r="F21" s="6">
        <f t="shared" si="3"/>
        <v>0</v>
      </c>
      <c r="G21" s="6">
        <f t="shared" si="4"/>
        <v>1</v>
      </c>
      <c r="H21" s="6">
        <f t="shared" ref="H21:J21" si="24">E21*E21</f>
        <v>4</v>
      </c>
      <c r="I21" s="6">
        <f t="shared" si="24"/>
        <v>0</v>
      </c>
      <c r="J21" s="6">
        <f t="shared" si="24"/>
        <v>1</v>
      </c>
    </row>
    <row r="22">
      <c r="A22" s="4" t="s">
        <v>38</v>
      </c>
      <c r="B22" s="8" t="s">
        <v>94</v>
      </c>
      <c r="C22" s="8" t="s">
        <v>4</v>
      </c>
      <c r="D22" s="8" t="s">
        <v>4</v>
      </c>
      <c r="E22" s="6">
        <f t="shared" si="2"/>
        <v>2</v>
      </c>
      <c r="F22" s="6">
        <f t="shared" si="3"/>
        <v>1</v>
      </c>
      <c r="G22" s="6">
        <f t="shared" si="4"/>
        <v>0</v>
      </c>
      <c r="H22" s="6">
        <f t="shared" ref="H22:J22" si="25">E22*E22</f>
        <v>4</v>
      </c>
      <c r="I22" s="6">
        <f t="shared" si="25"/>
        <v>1</v>
      </c>
      <c r="J22" s="6">
        <f t="shared" si="25"/>
        <v>0</v>
      </c>
    </row>
    <row r="23">
      <c r="A23" s="4" t="s">
        <v>39</v>
      </c>
      <c r="B23" s="8" t="s">
        <v>94</v>
      </c>
      <c r="C23" s="8" t="s">
        <v>4</v>
      </c>
      <c r="D23" s="8" t="s">
        <v>4</v>
      </c>
      <c r="E23" s="6">
        <f t="shared" si="2"/>
        <v>2</v>
      </c>
      <c r="F23" s="6">
        <f t="shared" si="3"/>
        <v>1</v>
      </c>
      <c r="G23" s="6">
        <f t="shared" si="4"/>
        <v>0</v>
      </c>
      <c r="H23" s="6">
        <f t="shared" ref="H23:J23" si="26">E23*E23</f>
        <v>4</v>
      </c>
      <c r="I23" s="6">
        <f t="shared" si="26"/>
        <v>1</v>
      </c>
      <c r="J23" s="6">
        <f t="shared" si="26"/>
        <v>0</v>
      </c>
      <c r="L23" s="10" t="s">
        <v>40</v>
      </c>
      <c r="M23" s="10" t="s">
        <v>41</v>
      </c>
    </row>
    <row r="24">
      <c r="A24" s="4" t="s">
        <v>42</v>
      </c>
      <c r="B24" s="8" t="s">
        <v>4</v>
      </c>
      <c r="C24" s="8" t="s">
        <v>4</v>
      </c>
      <c r="D24" s="8" t="s">
        <v>4</v>
      </c>
      <c r="E24" s="6">
        <f t="shared" si="2"/>
        <v>3</v>
      </c>
      <c r="F24" s="6">
        <f t="shared" si="3"/>
        <v>0</v>
      </c>
      <c r="G24" s="6">
        <f t="shared" si="4"/>
        <v>0</v>
      </c>
      <c r="H24" s="6">
        <f t="shared" ref="H24:J24" si="27">E24*E24</f>
        <v>9</v>
      </c>
      <c r="I24" s="6">
        <f t="shared" si="27"/>
        <v>0</v>
      </c>
      <c r="J24" s="6">
        <f t="shared" si="27"/>
        <v>0</v>
      </c>
      <c r="M24" s="12">
        <f>(M20-E56)/(1-E56)</f>
        <v>0.1589198761</v>
      </c>
    </row>
    <row r="25">
      <c r="A25" s="4" t="s">
        <v>43</v>
      </c>
      <c r="B25" s="8" t="s">
        <v>94</v>
      </c>
      <c r="C25" s="8" t="s">
        <v>4</v>
      </c>
      <c r="D25" s="8" t="s">
        <v>94</v>
      </c>
      <c r="E25" s="6">
        <f t="shared" si="2"/>
        <v>1</v>
      </c>
      <c r="F25" s="6">
        <f t="shared" si="3"/>
        <v>2</v>
      </c>
      <c r="G25" s="6">
        <f t="shared" si="4"/>
        <v>0</v>
      </c>
      <c r="H25" s="6">
        <f t="shared" ref="H25:J25" si="28">E25*E25</f>
        <v>1</v>
      </c>
      <c r="I25" s="6">
        <f t="shared" si="28"/>
        <v>4</v>
      </c>
      <c r="J25" s="6">
        <f t="shared" si="28"/>
        <v>0</v>
      </c>
    </row>
    <row r="26">
      <c r="A26" s="4" t="s">
        <v>44</v>
      </c>
      <c r="B26" s="8" t="s">
        <v>4</v>
      </c>
      <c r="C26" s="8" t="s">
        <v>4</v>
      </c>
      <c r="D26" s="8" t="s">
        <v>4</v>
      </c>
      <c r="E26" s="6">
        <f t="shared" si="2"/>
        <v>3</v>
      </c>
      <c r="F26" s="6">
        <f t="shared" si="3"/>
        <v>0</v>
      </c>
      <c r="G26" s="6">
        <f t="shared" si="4"/>
        <v>0</v>
      </c>
      <c r="H26" s="6">
        <f t="shared" ref="H26:J26" si="29">E26*E26</f>
        <v>9</v>
      </c>
      <c r="I26" s="6">
        <f t="shared" si="29"/>
        <v>0</v>
      </c>
      <c r="J26" s="6">
        <f t="shared" si="29"/>
        <v>0</v>
      </c>
    </row>
    <row r="27">
      <c r="A27" s="4" t="s">
        <v>45</v>
      </c>
      <c r="B27" s="8" t="s">
        <v>4</v>
      </c>
      <c r="C27" s="8" t="s">
        <v>4</v>
      </c>
      <c r="D27" s="8" t="s">
        <v>4</v>
      </c>
      <c r="E27" s="6">
        <f t="shared" si="2"/>
        <v>3</v>
      </c>
      <c r="F27" s="6">
        <f t="shared" si="3"/>
        <v>0</v>
      </c>
      <c r="G27" s="6">
        <f t="shared" si="4"/>
        <v>0</v>
      </c>
      <c r="H27" s="6">
        <f t="shared" ref="H27:J27" si="30">E27*E27</f>
        <v>9</v>
      </c>
      <c r="I27" s="6">
        <f t="shared" si="30"/>
        <v>0</v>
      </c>
      <c r="J27" s="6">
        <f t="shared" si="30"/>
        <v>0</v>
      </c>
    </row>
    <row r="28">
      <c r="A28" s="4" t="s">
        <v>46</v>
      </c>
      <c r="B28" s="8" t="s">
        <v>4</v>
      </c>
      <c r="C28" s="8" t="s">
        <v>4</v>
      </c>
      <c r="D28" s="8" t="s">
        <v>4</v>
      </c>
      <c r="E28" s="6">
        <f t="shared" si="2"/>
        <v>3</v>
      </c>
      <c r="F28" s="6">
        <f t="shared" si="3"/>
        <v>0</v>
      </c>
      <c r="G28" s="6">
        <f t="shared" si="4"/>
        <v>0</v>
      </c>
      <c r="H28" s="6">
        <f t="shared" ref="H28:J28" si="31">E28*E28</f>
        <v>9</v>
      </c>
      <c r="I28" s="6">
        <f t="shared" si="31"/>
        <v>0</v>
      </c>
      <c r="J28" s="6">
        <f t="shared" si="31"/>
        <v>0</v>
      </c>
    </row>
    <row r="29">
      <c r="A29" s="4" t="s">
        <v>47</v>
      </c>
      <c r="B29" s="8" t="s">
        <v>94</v>
      </c>
      <c r="C29" s="8" t="s">
        <v>94</v>
      </c>
      <c r="D29" s="8" t="s">
        <v>4</v>
      </c>
      <c r="E29" s="6">
        <f t="shared" si="2"/>
        <v>1</v>
      </c>
      <c r="F29" s="6">
        <f t="shared" si="3"/>
        <v>2</v>
      </c>
      <c r="G29" s="6">
        <f t="shared" si="4"/>
        <v>0</v>
      </c>
      <c r="H29" s="6">
        <f t="shared" ref="H29:J29" si="32">E29*E29</f>
        <v>1</v>
      </c>
      <c r="I29" s="6">
        <f t="shared" si="32"/>
        <v>4</v>
      </c>
      <c r="J29" s="6">
        <f t="shared" si="32"/>
        <v>0</v>
      </c>
    </row>
    <row r="30">
      <c r="A30" s="4" t="s">
        <v>48</v>
      </c>
      <c r="B30" s="8" t="s">
        <v>94</v>
      </c>
      <c r="C30" s="8" t="s">
        <v>4</v>
      </c>
      <c r="D30" s="8" t="s">
        <v>4</v>
      </c>
      <c r="E30" s="6">
        <f t="shared" si="2"/>
        <v>2</v>
      </c>
      <c r="F30" s="6">
        <f t="shared" si="3"/>
        <v>1</v>
      </c>
      <c r="G30" s="6">
        <f t="shared" si="4"/>
        <v>0</v>
      </c>
      <c r="H30" s="6">
        <f t="shared" ref="H30:J30" si="33">E30*E30</f>
        <v>4</v>
      </c>
      <c r="I30" s="6">
        <f t="shared" si="33"/>
        <v>1</v>
      </c>
      <c r="J30" s="6">
        <f t="shared" si="33"/>
        <v>0</v>
      </c>
    </row>
    <row r="31">
      <c r="A31" s="4" t="s">
        <v>49</v>
      </c>
      <c r="B31" s="8" t="s">
        <v>94</v>
      </c>
      <c r="C31" s="8" t="s">
        <v>4</v>
      </c>
      <c r="D31" s="8" t="s">
        <v>4</v>
      </c>
      <c r="E31" s="6">
        <f t="shared" si="2"/>
        <v>2</v>
      </c>
      <c r="F31" s="6">
        <f t="shared" si="3"/>
        <v>1</v>
      </c>
      <c r="G31" s="6">
        <f t="shared" si="4"/>
        <v>0</v>
      </c>
      <c r="H31" s="6">
        <f t="shared" ref="H31:J31" si="34">E31*E31</f>
        <v>4</v>
      </c>
      <c r="I31" s="6">
        <f t="shared" si="34"/>
        <v>1</v>
      </c>
      <c r="J31" s="6">
        <f t="shared" si="34"/>
        <v>0</v>
      </c>
    </row>
    <row r="32">
      <c r="A32" s="4" t="s">
        <v>50</v>
      </c>
      <c r="B32" s="8" t="s">
        <v>94</v>
      </c>
      <c r="C32" s="8" t="s">
        <v>4</v>
      </c>
      <c r="D32" s="8" t="s">
        <v>6</v>
      </c>
      <c r="E32" s="6">
        <f t="shared" si="2"/>
        <v>1</v>
      </c>
      <c r="F32" s="6">
        <f t="shared" si="3"/>
        <v>1</v>
      </c>
      <c r="G32" s="6">
        <f t="shared" si="4"/>
        <v>1</v>
      </c>
      <c r="H32" s="6">
        <f t="shared" ref="H32:J32" si="35">E32*E32</f>
        <v>1</v>
      </c>
      <c r="I32" s="6">
        <f t="shared" si="35"/>
        <v>1</v>
      </c>
      <c r="J32" s="6">
        <f t="shared" si="35"/>
        <v>1</v>
      </c>
    </row>
    <row r="33">
      <c r="A33" s="4" t="s">
        <v>51</v>
      </c>
      <c r="B33" s="8" t="s">
        <v>4</v>
      </c>
      <c r="C33" s="8" t="s">
        <v>4</v>
      </c>
      <c r="D33" s="8" t="s">
        <v>6</v>
      </c>
      <c r="E33" s="6">
        <f t="shared" si="2"/>
        <v>2</v>
      </c>
      <c r="F33" s="6">
        <f t="shared" si="3"/>
        <v>0</v>
      </c>
      <c r="G33" s="6">
        <f t="shared" si="4"/>
        <v>1</v>
      </c>
      <c r="H33" s="6">
        <f t="shared" ref="H33:J33" si="36">E33*E33</f>
        <v>4</v>
      </c>
      <c r="I33" s="6">
        <f t="shared" si="36"/>
        <v>0</v>
      </c>
      <c r="J33" s="6">
        <f t="shared" si="36"/>
        <v>1</v>
      </c>
    </row>
    <row r="34">
      <c r="A34" s="4" t="s">
        <v>52</v>
      </c>
      <c r="B34" s="8" t="s">
        <v>4</v>
      </c>
      <c r="C34" s="8" t="s">
        <v>94</v>
      </c>
      <c r="D34" s="8" t="s">
        <v>94</v>
      </c>
      <c r="E34" s="6">
        <f t="shared" si="2"/>
        <v>1</v>
      </c>
      <c r="F34" s="6">
        <f t="shared" si="3"/>
        <v>2</v>
      </c>
      <c r="G34" s="6">
        <f t="shared" si="4"/>
        <v>0</v>
      </c>
      <c r="H34" s="6">
        <f t="shared" ref="H34:J34" si="37">E34*E34</f>
        <v>1</v>
      </c>
      <c r="I34" s="6">
        <f t="shared" si="37"/>
        <v>4</v>
      </c>
      <c r="J34" s="6">
        <f t="shared" si="37"/>
        <v>0</v>
      </c>
    </row>
    <row r="35">
      <c r="A35" s="4" t="s">
        <v>53</v>
      </c>
      <c r="B35" s="8" t="s">
        <v>94</v>
      </c>
      <c r="C35" s="8" t="s">
        <v>4</v>
      </c>
      <c r="D35" s="8" t="s">
        <v>4</v>
      </c>
      <c r="E35" s="6">
        <f t="shared" si="2"/>
        <v>2</v>
      </c>
      <c r="F35" s="6">
        <f t="shared" si="3"/>
        <v>1</v>
      </c>
      <c r="G35" s="6">
        <f t="shared" si="4"/>
        <v>0</v>
      </c>
      <c r="H35" s="6">
        <f t="shared" ref="H35:J35" si="38">E35*E35</f>
        <v>4</v>
      </c>
      <c r="I35" s="6">
        <f t="shared" si="38"/>
        <v>1</v>
      </c>
      <c r="J35" s="6">
        <f t="shared" si="38"/>
        <v>0</v>
      </c>
    </row>
    <row r="36">
      <c r="A36" s="4" t="s">
        <v>54</v>
      </c>
      <c r="B36" s="8" t="s">
        <v>6</v>
      </c>
      <c r="C36" s="8" t="s">
        <v>94</v>
      </c>
      <c r="D36" s="8" t="s">
        <v>94</v>
      </c>
      <c r="E36" s="6">
        <f t="shared" si="2"/>
        <v>0</v>
      </c>
      <c r="F36" s="6">
        <f t="shared" si="3"/>
        <v>2</v>
      </c>
      <c r="G36" s="6">
        <f t="shared" si="4"/>
        <v>1</v>
      </c>
      <c r="H36" s="6">
        <f t="shared" ref="H36:J36" si="39">E36*E36</f>
        <v>0</v>
      </c>
      <c r="I36" s="6">
        <f t="shared" si="39"/>
        <v>4</v>
      </c>
      <c r="J36" s="6">
        <f t="shared" si="39"/>
        <v>1</v>
      </c>
    </row>
    <row r="37">
      <c r="A37" s="4" t="s">
        <v>55</v>
      </c>
      <c r="B37" s="8" t="s">
        <v>94</v>
      </c>
      <c r="C37" s="8" t="s">
        <v>4</v>
      </c>
      <c r="D37" s="8" t="s">
        <v>4</v>
      </c>
      <c r="E37" s="6">
        <f t="shared" si="2"/>
        <v>2</v>
      </c>
      <c r="F37" s="6">
        <f t="shared" si="3"/>
        <v>1</v>
      </c>
      <c r="G37" s="6">
        <f t="shared" si="4"/>
        <v>0</v>
      </c>
      <c r="H37" s="6">
        <f t="shared" ref="H37:J37" si="40">E37*E37</f>
        <v>4</v>
      </c>
      <c r="I37" s="6">
        <f t="shared" si="40"/>
        <v>1</v>
      </c>
      <c r="J37" s="6">
        <f t="shared" si="40"/>
        <v>0</v>
      </c>
    </row>
    <row r="38">
      <c r="A38" s="4" t="s">
        <v>56</v>
      </c>
      <c r="B38" s="8" t="s">
        <v>94</v>
      </c>
      <c r="C38" s="8" t="s">
        <v>94</v>
      </c>
      <c r="D38" s="8" t="s">
        <v>4</v>
      </c>
      <c r="E38" s="6">
        <f t="shared" si="2"/>
        <v>1</v>
      </c>
      <c r="F38" s="6">
        <f t="shared" si="3"/>
        <v>2</v>
      </c>
      <c r="G38" s="6">
        <f t="shared" si="4"/>
        <v>0</v>
      </c>
      <c r="H38" s="6">
        <f t="shared" ref="H38:J38" si="41">E38*E38</f>
        <v>1</v>
      </c>
      <c r="I38" s="6">
        <f t="shared" si="41"/>
        <v>4</v>
      </c>
      <c r="J38" s="6">
        <f t="shared" si="41"/>
        <v>0</v>
      </c>
    </row>
    <row r="39">
      <c r="A39" s="4" t="s">
        <v>57</v>
      </c>
      <c r="B39" s="8" t="s">
        <v>6</v>
      </c>
      <c r="C39" s="8" t="s">
        <v>94</v>
      </c>
      <c r="D39" s="8" t="s">
        <v>94</v>
      </c>
      <c r="E39" s="6">
        <f t="shared" si="2"/>
        <v>0</v>
      </c>
      <c r="F39" s="6">
        <f t="shared" si="3"/>
        <v>2</v>
      </c>
      <c r="G39" s="6">
        <f t="shared" si="4"/>
        <v>1</v>
      </c>
      <c r="H39" s="6">
        <f t="shared" ref="H39:J39" si="42">E39*E39</f>
        <v>0</v>
      </c>
      <c r="I39" s="6">
        <f t="shared" si="42"/>
        <v>4</v>
      </c>
      <c r="J39" s="6">
        <f t="shared" si="42"/>
        <v>1</v>
      </c>
    </row>
    <row r="40">
      <c r="A40" s="4" t="s">
        <v>58</v>
      </c>
      <c r="B40" s="8" t="s">
        <v>4</v>
      </c>
      <c r="C40" s="8" t="s">
        <v>94</v>
      </c>
      <c r="D40" s="8" t="s">
        <v>4</v>
      </c>
      <c r="E40" s="6">
        <f t="shared" si="2"/>
        <v>2</v>
      </c>
      <c r="F40" s="6">
        <f t="shared" si="3"/>
        <v>1</v>
      </c>
      <c r="G40" s="6">
        <f t="shared" si="4"/>
        <v>0</v>
      </c>
      <c r="H40" s="6">
        <f t="shared" ref="H40:J40" si="43">E40*E40</f>
        <v>4</v>
      </c>
      <c r="I40" s="6">
        <f t="shared" si="43"/>
        <v>1</v>
      </c>
      <c r="J40" s="6">
        <f t="shared" si="43"/>
        <v>0</v>
      </c>
    </row>
    <row r="41">
      <c r="A41" s="4" t="s">
        <v>59</v>
      </c>
      <c r="B41" s="8" t="s">
        <v>6</v>
      </c>
      <c r="C41" s="8" t="s">
        <v>94</v>
      </c>
      <c r="D41" s="8" t="s">
        <v>94</v>
      </c>
      <c r="E41" s="6">
        <f t="shared" si="2"/>
        <v>0</v>
      </c>
      <c r="F41" s="6">
        <f t="shared" si="3"/>
        <v>2</v>
      </c>
      <c r="G41" s="6">
        <f t="shared" si="4"/>
        <v>1</v>
      </c>
      <c r="H41" s="6">
        <f t="shared" ref="H41:J41" si="44">E41*E41</f>
        <v>0</v>
      </c>
      <c r="I41" s="6">
        <f t="shared" si="44"/>
        <v>4</v>
      </c>
      <c r="J41" s="6">
        <f t="shared" si="44"/>
        <v>1</v>
      </c>
    </row>
    <row r="42">
      <c r="A42" s="4" t="s">
        <v>60</v>
      </c>
      <c r="B42" s="8" t="s">
        <v>94</v>
      </c>
      <c r="C42" s="8" t="s">
        <v>4</v>
      </c>
      <c r="D42" s="8" t="s">
        <v>4</v>
      </c>
      <c r="E42" s="6">
        <f t="shared" si="2"/>
        <v>2</v>
      </c>
      <c r="F42" s="6">
        <f t="shared" si="3"/>
        <v>1</v>
      </c>
      <c r="G42" s="6">
        <f t="shared" si="4"/>
        <v>0</v>
      </c>
      <c r="H42" s="6">
        <f t="shared" ref="H42:J42" si="45">E42*E42</f>
        <v>4</v>
      </c>
      <c r="I42" s="6">
        <f t="shared" si="45"/>
        <v>1</v>
      </c>
      <c r="J42" s="6">
        <f t="shared" si="45"/>
        <v>0</v>
      </c>
    </row>
    <row r="43">
      <c r="A43" s="4" t="s">
        <v>61</v>
      </c>
      <c r="B43" s="8" t="s">
        <v>4</v>
      </c>
      <c r="C43" s="8" t="s">
        <v>4</v>
      </c>
      <c r="D43" s="8" t="s">
        <v>6</v>
      </c>
      <c r="E43" s="6">
        <f t="shared" si="2"/>
        <v>2</v>
      </c>
      <c r="F43" s="6">
        <f t="shared" si="3"/>
        <v>0</v>
      </c>
      <c r="G43" s="6">
        <f t="shared" si="4"/>
        <v>1</v>
      </c>
      <c r="H43" s="6">
        <f t="shared" ref="H43:J43" si="46">E43*E43</f>
        <v>4</v>
      </c>
      <c r="I43" s="6">
        <f t="shared" si="46"/>
        <v>0</v>
      </c>
      <c r="J43" s="6">
        <f t="shared" si="46"/>
        <v>1</v>
      </c>
    </row>
    <row r="44">
      <c r="A44" s="4" t="s">
        <v>62</v>
      </c>
      <c r="B44" s="8" t="s">
        <v>4</v>
      </c>
      <c r="C44" s="8" t="s">
        <v>4</v>
      </c>
      <c r="D44" s="8" t="s">
        <v>4</v>
      </c>
      <c r="E44" s="6">
        <f t="shared" si="2"/>
        <v>3</v>
      </c>
      <c r="F44" s="6">
        <f t="shared" si="3"/>
        <v>0</v>
      </c>
      <c r="G44" s="6">
        <f t="shared" si="4"/>
        <v>0</v>
      </c>
      <c r="H44" s="6">
        <f t="shared" ref="H44:J44" si="47">E44*E44</f>
        <v>9</v>
      </c>
      <c r="I44" s="6">
        <f t="shared" si="47"/>
        <v>0</v>
      </c>
      <c r="J44" s="6">
        <f t="shared" si="47"/>
        <v>0</v>
      </c>
    </row>
    <row r="45">
      <c r="A45" s="4" t="s">
        <v>63</v>
      </c>
      <c r="B45" s="8" t="s">
        <v>6</v>
      </c>
      <c r="C45" s="8" t="s">
        <v>94</v>
      </c>
      <c r="D45" s="8" t="s">
        <v>94</v>
      </c>
      <c r="E45" s="6">
        <f t="shared" si="2"/>
        <v>0</v>
      </c>
      <c r="F45" s="6">
        <f t="shared" si="3"/>
        <v>2</v>
      </c>
      <c r="G45" s="6">
        <f t="shared" si="4"/>
        <v>1</v>
      </c>
      <c r="H45" s="6">
        <f t="shared" ref="H45:J45" si="48">E45*E45</f>
        <v>0</v>
      </c>
      <c r="I45" s="6">
        <f t="shared" si="48"/>
        <v>4</v>
      </c>
      <c r="J45" s="6">
        <f t="shared" si="48"/>
        <v>1</v>
      </c>
    </row>
    <row r="46">
      <c r="A46" s="4" t="s">
        <v>64</v>
      </c>
      <c r="B46" s="8" t="s">
        <v>4</v>
      </c>
      <c r="C46" s="8" t="s">
        <v>4</v>
      </c>
      <c r="D46" s="8" t="s">
        <v>4</v>
      </c>
      <c r="E46" s="6">
        <f t="shared" si="2"/>
        <v>3</v>
      </c>
      <c r="F46" s="6">
        <f t="shared" si="3"/>
        <v>0</v>
      </c>
      <c r="G46" s="6">
        <f t="shared" si="4"/>
        <v>0</v>
      </c>
      <c r="H46" s="6">
        <f t="shared" ref="H46:J46" si="49">E46*E46</f>
        <v>9</v>
      </c>
      <c r="I46" s="6">
        <f t="shared" si="49"/>
        <v>0</v>
      </c>
      <c r="J46" s="6">
        <f t="shared" si="49"/>
        <v>0</v>
      </c>
    </row>
    <row r="47">
      <c r="A47" s="4" t="s">
        <v>65</v>
      </c>
      <c r="B47" s="8" t="s">
        <v>4</v>
      </c>
      <c r="C47" s="8" t="s">
        <v>94</v>
      </c>
      <c r="D47" s="8" t="s">
        <v>94</v>
      </c>
      <c r="E47" s="6">
        <f t="shared" si="2"/>
        <v>1</v>
      </c>
      <c r="F47" s="6">
        <f t="shared" si="3"/>
        <v>2</v>
      </c>
      <c r="G47" s="6">
        <f t="shared" si="4"/>
        <v>0</v>
      </c>
      <c r="H47" s="6">
        <f t="shared" ref="H47:J47" si="50">E47*E47</f>
        <v>1</v>
      </c>
      <c r="I47" s="6">
        <f t="shared" si="50"/>
        <v>4</v>
      </c>
      <c r="J47" s="6">
        <f t="shared" si="50"/>
        <v>0</v>
      </c>
    </row>
    <row r="48">
      <c r="A48" s="4" t="s">
        <v>66</v>
      </c>
      <c r="B48" s="8" t="s">
        <v>6</v>
      </c>
      <c r="C48" s="8" t="s">
        <v>4</v>
      </c>
      <c r="D48" s="8" t="s">
        <v>4</v>
      </c>
      <c r="E48" s="6">
        <f t="shared" si="2"/>
        <v>2</v>
      </c>
      <c r="F48" s="6">
        <f t="shared" si="3"/>
        <v>0</v>
      </c>
      <c r="G48" s="6">
        <f t="shared" si="4"/>
        <v>1</v>
      </c>
      <c r="H48" s="6">
        <f t="shared" ref="H48:J48" si="51">E48*E48</f>
        <v>4</v>
      </c>
      <c r="I48" s="6">
        <f t="shared" si="51"/>
        <v>0</v>
      </c>
      <c r="J48" s="6">
        <f t="shared" si="51"/>
        <v>1</v>
      </c>
    </row>
    <row r="49">
      <c r="A49" s="4" t="s">
        <v>67</v>
      </c>
      <c r="B49" s="8" t="s">
        <v>94</v>
      </c>
      <c r="C49" s="8" t="s">
        <v>4</v>
      </c>
      <c r="D49" s="8" t="s">
        <v>4</v>
      </c>
      <c r="E49" s="6">
        <f t="shared" si="2"/>
        <v>2</v>
      </c>
      <c r="F49" s="6">
        <f t="shared" si="3"/>
        <v>1</v>
      </c>
      <c r="G49" s="6">
        <f t="shared" si="4"/>
        <v>0</v>
      </c>
      <c r="H49" s="6">
        <f t="shared" ref="H49:J49" si="52">E49*E49</f>
        <v>4</v>
      </c>
      <c r="I49" s="6">
        <f t="shared" si="52"/>
        <v>1</v>
      </c>
      <c r="J49" s="6">
        <f t="shared" si="52"/>
        <v>0</v>
      </c>
    </row>
    <row r="50">
      <c r="A50" s="4" t="s">
        <v>68</v>
      </c>
      <c r="B50" s="8" t="s">
        <v>4</v>
      </c>
      <c r="C50" s="8" t="s">
        <v>4</v>
      </c>
      <c r="D50" s="8" t="s">
        <v>94</v>
      </c>
      <c r="E50" s="6">
        <f t="shared" si="2"/>
        <v>2</v>
      </c>
      <c r="F50" s="6">
        <f t="shared" si="3"/>
        <v>1</v>
      </c>
      <c r="G50" s="6">
        <f t="shared" si="4"/>
        <v>0</v>
      </c>
      <c r="H50" s="6">
        <f t="shared" ref="H50:J50" si="53">E50*E50</f>
        <v>4</v>
      </c>
      <c r="I50" s="6">
        <f t="shared" si="53"/>
        <v>1</v>
      </c>
      <c r="J50" s="6">
        <f t="shared" si="53"/>
        <v>0</v>
      </c>
    </row>
    <row r="51">
      <c r="A51" s="4" t="s">
        <v>69</v>
      </c>
      <c r="B51" s="8" t="s">
        <v>94</v>
      </c>
      <c r="C51" s="8" t="s">
        <v>4</v>
      </c>
      <c r="D51" s="8" t="s">
        <v>94</v>
      </c>
      <c r="E51" s="6">
        <f t="shared" si="2"/>
        <v>1</v>
      </c>
      <c r="F51" s="6">
        <f t="shared" si="3"/>
        <v>2</v>
      </c>
      <c r="G51" s="6">
        <f t="shared" si="4"/>
        <v>0</v>
      </c>
      <c r="H51" s="6">
        <f t="shared" ref="H51:J51" si="54">E51*E51</f>
        <v>1</v>
      </c>
      <c r="I51" s="6">
        <f t="shared" si="54"/>
        <v>4</v>
      </c>
      <c r="J51" s="6">
        <f t="shared" si="54"/>
        <v>0</v>
      </c>
    </row>
    <row r="52">
      <c r="A52" s="13" t="s">
        <v>18</v>
      </c>
      <c r="B52" s="14"/>
      <c r="C52" s="14"/>
      <c r="D52" s="15"/>
      <c r="E52" s="6">
        <f t="shared" ref="E52:G52" si="55">SUM(E2:E51)</f>
        <v>85</v>
      </c>
      <c r="F52" s="6">
        <f t="shared" si="55"/>
        <v>49</v>
      </c>
      <c r="G52" s="6">
        <f t="shared" si="55"/>
        <v>16</v>
      </c>
      <c r="H52" s="16" t="s">
        <v>19</v>
      </c>
      <c r="I52" s="17">
        <f>SUM(E52:G52)</f>
        <v>150</v>
      </c>
      <c r="J52" s="8" t="s">
        <v>70</v>
      </c>
    </row>
    <row r="53">
      <c r="A53" s="18" t="s">
        <v>71</v>
      </c>
      <c r="B53" s="14"/>
      <c r="C53" s="14"/>
      <c r="D53" s="15"/>
      <c r="E53" s="4" t="s">
        <v>100</v>
      </c>
      <c r="F53" s="4" t="s">
        <v>101</v>
      </c>
      <c r="G53" s="4" t="s">
        <v>102</v>
      </c>
    </row>
    <row r="54">
      <c r="A54" s="18" t="s">
        <v>75</v>
      </c>
      <c r="B54" s="14"/>
      <c r="C54" s="14"/>
      <c r="D54" s="15"/>
      <c r="E54" s="4">
        <f>67/150</f>
        <v>0.4466666667</v>
      </c>
      <c r="F54" s="4">
        <f>64/150</f>
        <v>0.4266666667</v>
      </c>
      <c r="G54" s="4">
        <f>19/150</f>
        <v>0.1266666667</v>
      </c>
    </row>
    <row r="55">
      <c r="A55" s="18" t="s">
        <v>76</v>
      </c>
      <c r="B55" s="14"/>
      <c r="C55" s="14"/>
      <c r="D55" s="15"/>
      <c r="E55" s="4">
        <f t="shared" ref="E55:G55" si="56">E54*E54</f>
        <v>0.1995111111</v>
      </c>
      <c r="F55" s="4">
        <f t="shared" si="56"/>
        <v>0.1820444444</v>
      </c>
      <c r="G55" s="4">
        <f t="shared" si="56"/>
        <v>0.01604444444</v>
      </c>
    </row>
    <row r="56">
      <c r="A56" s="19" t="s">
        <v>77</v>
      </c>
      <c r="B56" s="14"/>
      <c r="C56" s="14"/>
      <c r="D56" s="15"/>
      <c r="E56" s="20">
        <f>(E54*E54)+(F54*F54)+(G54*G54)</f>
        <v>0.3976</v>
      </c>
    </row>
  </sheetData>
  <mergeCells count="5">
    <mergeCell ref="A52:D52"/>
    <mergeCell ref="A53:D53"/>
    <mergeCell ref="A54:D54"/>
    <mergeCell ref="A55:D55"/>
    <mergeCell ref="A56:D5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2.75"/>
    <col customWidth="1" min="4" max="4" width="14.5"/>
    <col customWidth="1" min="5" max="5" width="19.63"/>
    <col customWidth="1" min="6" max="6" width="17.75"/>
    <col customWidth="1" min="7" max="7" width="21.88"/>
    <col customWidth="1" min="12" max="12" width="19.0"/>
  </cols>
  <sheetData>
    <row r="1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</row>
    <row r="2">
      <c r="A2" s="4" t="s">
        <v>10</v>
      </c>
      <c r="B2" s="4" t="s">
        <v>4</v>
      </c>
      <c r="C2" s="4" t="s">
        <v>4</v>
      </c>
      <c r="D2" s="4" t="s">
        <v>4</v>
      </c>
      <c r="E2" s="4" t="s">
        <v>94</v>
      </c>
      <c r="F2" s="4" t="s">
        <v>4</v>
      </c>
      <c r="G2" s="4" t="s">
        <v>4</v>
      </c>
      <c r="H2" s="4" t="s">
        <v>4</v>
      </c>
      <c r="I2" s="4" t="s">
        <v>94</v>
      </c>
      <c r="J2" s="4" t="s">
        <v>4</v>
      </c>
      <c r="K2" s="4" t="s">
        <v>4</v>
      </c>
      <c r="L2" s="4" t="s">
        <v>94</v>
      </c>
    </row>
    <row r="3">
      <c r="A3" s="4" t="s">
        <v>11</v>
      </c>
      <c r="B3" s="4" t="s">
        <v>4</v>
      </c>
      <c r="C3" s="4" t="s">
        <v>4</v>
      </c>
      <c r="D3" s="4" t="s">
        <v>4</v>
      </c>
      <c r="E3" s="4" t="s">
        <v>94</v>
      </c>
      <c r="F3" s="4" t="s">
        <v>4</v>
      </c>
      <c r="G3" s="4" t="s">
        <v>4</v>
      </c>
      <c r="H3" s="4" t="s">
        <v>94</v>
      </c>
      <c r="I3" s="4" t="s">
        <v>4</v>
      </c>
      <c r="J3" s="4" t="s">
        <v>4</v>
      </c>
      <c r="K3" s="4" t="s">
        <v>4</v>
      </c>
      <c r="L3" s="4" t="s">
        <v>94</v>
      </c>
    </row>
    <row r="4">
      <c r="A4" s="4" t="s">
        <v>12</v>
      </c>
      <c r="B4" s="4" t="s">
        <v>4</v>
      </c>
      <c r="C4" s="4" t="s">
        <v>94</v>
      </c>
      <c r="D4" s="4" t="s">
        <v>4</v>
      </c>
      <c r="E4" s="4" t="s">
        <v>4</v>
      </c>
      <c r="F4" s="4" t="s">
        <v>4</v>
      </c>
      <c r="G4" s="4" t="s">
        <v>4</v>
      </c>
      <c r="H4" s="4" t="s">
        <v>4</v>
      </c>
      <c r="I4" s="4" t="s">
        <v>94</v>
      </c>
      <c r="J4" s="4" t="s">
        <v>4</v>
      </c>
      <c r="K4" s="4" t="s">
        <v>4</v>
      </c>
      <c r="L4" s="4" t="s">
        <v>4</v>
      </c>
    </row>
    <row r="5">
      <c r="A5" s="4" t="s">
        <v>13</v>
      </c>
      <c r="B5" s="4" t="s">
        <v>6</v>
      </c>
      <c r="C5" s="4" t="s">
        <v>94</v>
      </c>
      <c r="D5" s="4" t="s">
        <v>6</v>
      </c>
      <c r="E5" s="4" t="s">
        <v>6</v>
      </c>
      <c r="F5" s="4" t="s">
        <v>94</v>
      </c>
      <c r="G5" s="4" t="s">
        <v>94</v>
      </c>
      <c r="H5" s="4" t="s">
        <v>94</v>
      </c>
      <c r="I5" s="4" t="s">
        <v>94</v>
      </c>
      <c r="J5" s="4" t="s">
        <v>94</v>
      </c>
      <c r="K5" s="4" t="s">
        <v>94</v>
      </c>
      <c r="L5" s="4" t="s">
        <v>6</v>
      </c>
    </row>
    <row r="6">
      <c r="A6" s="4" t="s">
        <v>14</v>
      </c>
      <c r="B6" s="4" t="s">
        <v>4</v>
      </c>
      <c r="C6" s="4" t="s">
        <v>94</v>
      </c>
      <c r="D6" s="4" t="s">
        <v>94</v>
      </c>
      <c r="E6" s="4" t="s">
        <v>94</v>
      </c>
      <c r="F6" s="4" t="s">
        <v>94</v>
      </c>
      <c r="G6" s="4" t="s">
        <v>94</v>
      </c>
      <c r="H6" s="4" t="s">
        <v>94</v>
      </c>
      <c r="I6" s="4" t="s">
        <v>94</v>
      </c>
      <c r="J6" s="4" t="s">
        <v>4</v>
      </c>
      <c r="K6" s="4" t="s">
        <v>4</v>
      </c>
      <c r="L6" s="4" t="s">
        <v>4</v>
      </c>
    </row>
    <row r="7">
      <c r="A7" s="4" t="s">
        <v>15</v>
      </c>
      <c r="B7" s="4" t="s">
        <v>6</v>
      </c>
      <c r="C7" s="4" t="s">
        <v>94</v>
      </c>
      <c r="D7" s="4" t="s">
        <v>6</v>
      </c>
      <c r="E7" s="4" t="s">
        <v>94</v>
      </c>
      <c r="F7" s="4" t="s">
        <v>94</v>
      </c>
      <c r="G7" s="4" t="s">
        <v>94</v>
      </c>
      <c r="H7" s="4" t="s">
        <v>94</v>
      </c>
      <c r="I7" s="4" t="s">
        <v>94</v>
      </c>
      <c r="J7" s="4" t="s">
        <v>94</v>
      </c>
      <c r="K7" s="4" t="s">
        <v>6</v>
      </c>
      <c r="L7" s="4" t="s">
        <v>6</v>
      </c>
    </row>
    <row r="8">
      <c r="A8" s="4" t="s">
        <v>16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94</v>
      </c>
      <c r="K8" s="4" t="s">
        <v>4</v>
      </c>
      <c r="L8" s="4" t="s">
        <v>4</v>
      </c>
    </row>
    <row r="9">
      <c r="A9" s="4" t="s">
        <v>17</v>
      </c>
      <c r="B9" s="4" t="s">
        <v>94</v>
      </c>
      <c r="C9" s="4" t="s">
        <v>4</v>
      </c>
      <c r="D9" s="4" t="s">
        <v>94</v>
      </c>
      <c r="E9" s="4" t="s">
        <v>4</v>
      </c>
      <c r="F9" s="4" t="s">
        <v>94</v>
      </c>
      <c r="G9" s="4" t="s">
        <v>94</v>
      </c>
      <c r="H9" s="4" t="s">
        <v>94</v>
      </c>
      <c r="I9" s="4" t="s">
        <v>94</v>
      </c>
      <c r="J9" s="4" t="s">
        <v>94</v>
      </c>
      <c r="K9" s="4" t="s">
        <v>94</v>
      </c>
      <c r="L9" s="4" t="s">
        <v>6</v>
      </c>
    </row>
    <row r="10">
      <c r="A10" s="4" t="s">
        <v>20</v>
      </c>
      <c r="B10" s="4" t="s">
        <v>4</v>
      </c>
      <c r="C10" s="4" t="s">
        <v>94</v>
      </c>
      <c r="D10" s="4" t="s">
        <v>4</v>
      </c>
      <c r="E10" s="4" t="s">
        <v>94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</row>
    <row r="11">
      <c r="A11" s="4" t="s">
        <v>21</v>
      </c>
      <c r="B11" s="4" t="s">
        <v>4</v>
      </c>
      <c r="C11" s="4" t="s">
        <v>4</v>
      </c>
      <c r="D11" s="4" t="s">
        <v>94</v>
      </c>
      <c r="E11" s="4" t="s">
        <v>4</v>
      </c>
      <c r="F11" s="4" t="s">
        <v>4</v>
      </c>
      <c r="G11" s="4" t="s">
        <v>4</v>
      </c>
      <c r="H11" s="4" t="s">
        <v>94</v>
      </c>
      <c r="I11" s="4" t="s">
        <v>4</v>
      </c>
      <c r="J11" s="4" t="s">
        <v>4</v>
      </c>
      <c r="K11" s="4" t="s">
        <v>4</v>
      </c>
      <c r="L11" s="4" t="s">
        <v>4</v>
      </c>
    </row>
    <row r="12">
      <c r="A12" s="4" t="s">
        <v>22</v>
      </c>
      <c r="B12" s="4" t="s">
        <v>94</v>
      </c>
      <c r="C12" s="4" t="s">
        <v>4</v>
      </c>
      <c r="D12" s="4" t="s">
        <v>6</v>
      </c>
      <c r="E12" s="4" t="s">
        <v>94</v>
      </c>
      <c r="F12" s="4" t="s">
        <v>4</v>
      </c>
      <c r="G12" s="4" t="s">
        <v>4</v>
      </c>
      <c r="H12" s="4" t="s">
        <v>94</v>
      </c>
      <c r="I12" s="4" t="s">
        <v>94</v>
      </c>
      <c r="J12" s="4" t="s">
        <v>4</v>
      </c>
      <c r="K12" s="4" t="s">
        <v>94</v>
      </c>
      <c r="L12" s="4" t="s">
        <v>94</v>
      </c>
    </row>
    <row r="13">
      <c r="A13" s="4" t="s">
        <v>23</v>
      </c>
      <c r="B13" s="4" t="s">
        <v>4</v>
      </c>
      <c r="C13" s="4" t="s">
        <v>94</v>
      </c>
      <c r="D13" s="4" t="s">
        <v>4</v>
      </c>
      <c r="E13" s="4" t="s">
        <v>94</v>
      </c>
      <c r="F13" s="4" t="s">
        <v>94</v>
      </c>
      <c r="G13" s="4" t="s">
        <v>94</v>
      </c>
      <c r="H13" s="4" t="s">
        <v>94</v>
      </c>
      <c r="I13" s="4" t="s">
        <v>94</v>
      </c>
      <c r="J13" s="4" t="s">
        <v>94</v>
      </c>
      <c r="K13" s="4" t="s">
        <v>94</v>
      </c>
      <c r="L13" s="4" t="s">
        <v>6</v>
      </c>
    </row>
    <row r="14">
      <c r="A14" s="4" t="s">
        <v>24</v>
      </c>
      <c r="B14" s="4" t="s">
        <v>94</v>
      </c>
      <c r="C14" s="4" t="s">
        <v>6</v>
      </c>
      <c r="D14" s="4" t="s">
        <v>4</v>
      </c>
      <c r="E14" s="4" t="s">
        <v>94</v>
      </c>
      <c r="F14" s="4" t="s">
        <v>94</v>
      </c>
      <c r="G14" s="4" t="s">
        <v>4</v>
      </c>
      <c r="H14" s="4" t="s">
        <v>94</v>
      </c>
      <c r="I14" s="4" t="s">
        <v>94</v>
      </c>
      <c r="J14" s="4" t="s">
        <v>6</v>
      </c>
      <c r="K14" s="4" t="s">
        <v>4</v>
      </c>
      <c r="L14" s="4" t="s">
        <v>6</v>
      </c>
    </row>
    <row r="15">
      <c r="A15" s="4" t="s">
        <v>25</v>
      </c>
      <c r="B15" s="4" t="s">
        <v>6</v>
      </c>
      <c r="C15" s="4" t="s">
        <v>94</v>
      </c>
      <c r="D15" s="4" t="s">
        <v>6</v>
      </c>
      <c r="E15" s="4" t="s">
        <v>4</v>
      </c>
      <c r="F15" s="4" t="s">
        <v>94</v>
      </c>
      <c r="G15" s="4" t="s">
        <v>94</v>
      </c>
      <c r="H15" s="4" t="s">
        <v>94</v>
      </c>
      <c r="I15" s="4" t="s">
        <v>94</v>
      </c>
      <c r="J15" s="4" t="s">
        <v>94</v>
      </c>
      <c r="K15" s="4" t="s">
        <v>94</v>
      </c>
      <c r="L15" s="4" t="s">
        <v>6</v>
      </c>
    </row>
    <row r="16">
      <c r="A16" s="4" t="s">
        <v>26</v>
      </c>
      <c r="B16" s="4" t="s">
        <v>4</v>
      </c>
      <c r="C16" s="4" t="s">
        <v>94</v>
      </c>
      <c r="D16" s="4" t="s">
        <v>4</v>
      </c>
      <c r="E16" s="4" t="s">
        <v>94</v>
      </c>
      <c r="F16" s="4" t="s">
        <v>94</v>
      </c>
      <c r="G16" s="4" t="s">
        <v>4</v>
      </c>
      <c r="H16" s="4" t="s">
        <v>94</v>
      </c>
      <c r="I16" s="4" t="s">
        <v>94</v>
      </c>
      <c r="J16" s="4" t="s">
        <v>94</v>
      </c>
      <c r="K16" s="4" t="s">
        <v>94</v>
      </c>
      <c r="L16" s="4" t="s">
        <v>6</v>
      </c>
    </row>
    <row r="17">
      <c r="A17" s="4" t="s">
        <v>27</v>
      </c>
      <c r="B17" s="4" t="s">
        <v>94</v>
      </c>
      <c r="C17" s="4" t="s">
        <v>94</v>
      </c>
      <c r="D17" s="4" t="s">
        <v>94</v>
      </c>
      <c r="E17" s="4" t="s">
        <v>94</v>
      </c>
      <c r="F17" s="4" t="s">
        <v>94</v>
      </c>
      <c r="G17" s="4" t="s">
        <v>4</v>
      </c>
      <c r="H17" s="4" t="s">
        <v>94</v>
      </c>
      <c r="I17" s="4" t="s">
        <v>94</v>
      </c>
      <c r="J17" s="4" t="s">
        <v>94</v>
      </c>
      <c r="K17" s="4" t="s">
        <v>6</v>
      </c>
      <c r="L17" s="4" t="s">
        <v>6</v>
      </c>
    </row>
    <row r="18">
      <c r="A18" s="4" t="s">
        <v>34</v>
      </c>
      <c r="B18" s="4" t="s">
        <v>4</v>
      </c>
      <c r="C18" s="4" t="s">
        <v>94</v>
      </c>
      <c r="D18" s="4" t="s">
        <v>94</v>
      </c>
      <c r="E18" s="4" t="s">
        <v>4</v>
      </c>
      <c r="F18" s="4" t="s">
        <v>4</v>
      </c>
      <c r="G18" s="4" t="s">
        <v>4</v>
      </c>
      <c r="H18" s="4" t="s">
        <v>94</v>
      </c>
      <c r="I18" s="4" t="s">
        <v>4</v>
      </c>
      <c r="J18" s="4" t="s">
        <v>4</v>
      </c>
      <c r="K18" s="4" t="s">
        <v>4</v>
      </c>
      <c r="L18" s="4" t="s">
        <v>4</v>
      </c>
    </row>
    <row r="19">
      <c r="A19" s="4" t="s">
        <v>35</v>
      </c>
      <c r="B19" s="4" t="s">
        <v>94</v>
      </c>
      <c r="C19" s="4" t="s">
        <v>4</v>
      </c>
      <c r="D19" s="4" t="s">
        <v>4</v>
      </c>
      <c r="E19" s="4" t="s">
        <v>94</v>
      </c>
      <c r="F19" s="4" t="s">
        <v>94</v>
      </c>
      <c r="G19" s="4" t="s">
        <v>4</v>
      </c>
      <c r="H19" s="4" t="s">
        <v>4</v>
      </c>
      <c r="I19" s="4" t="s">
        <v>94</v>
      </c>
      <c r="J19" s="4" t="s">
        <v>6</v>
      </c>
      <c r="K19" s="4" t="s">
        <v>94</v>
      </c>
      <c r="L19" s="4" t="s">
        <v>6</v>
      </c>
    </row>
    <row r="20">
      <c r="A20" s="4" t="s">
        <v>36</v>
      </c>
      <c r="B20" s="4" t="s">
        <v>94</v>
      </c>
      <c r="C20" s="4" t="s">
        <v>94</v>
      </c>
      <c r="D20" s="4" t="s">
        <v>94</v>
      </c>
      <c r="E20" s="4" t="s">
        <v>4</v>
      </c>
      <c r="F20" s="4" t="s">
        <v>4</v>
      </c>
      <c r="G20" s="4" t="s">
        <v>4</v>
      </c>
      <c r="H20" s="4" t="s">
        <v>94</v>
      </c>
      <c r="I20" s="4" t="s">
        <v>4</v>
      </c>
      <c r="J20" s="4" t="s">
        <v>4</v>
      </c>
      <c r="K20" s="4" t="s">
        <v>4</v>
      </c>
      <c r="L20" s="4" t="s">
        <v>94</v>
      </c>
    </row>
    <row r="21">
      <c r="A21" s="4" t="s">
        <v>37</v>
      </c>
      <c r="B21" s="4" t="s">
        <v>4</v>
      </c>
      <c r="C21" s="4" t="s">
        <v>94</v>
      </c>
      <c r="D21" s="4" t="s">
        <v>6</v>
      </c>
      <c r="E21" s="4" t="s">
        <v>4</v>
      </c>
      <c r="F21" s="4" t="s">
        <v>94</v>
      </c>
      <c r="G21" s="4" t="s">
        <v>4</v>
      </c>
      <c r="H21" s="4" t="s">
        <v>94</v>
      </c>
      <c r="I21" s="4" t="s">
        <v>6</v>
      </c>
      <c r="J21" s="4" t="s">
        <v>6</v>
      </c>
      <c r="K21" s="4" t="s">
        <v>94</v>
      </c>
      <c r="L21" s="4" t="s">
        <v>94</v>
      </c>
    </row>
    <row r="22">
      <c r="A22" s="4" t="s">
        <v>38</v>
      </c>
      <c r="B22" s="4" t="s">
        <v>94</v>
      </c>
      <c r="C22" s="4" t="s">
        <v>94</v>
      </c>
      <c r="D22" s="4" t="s">
        <v>4</v>
      </c>
      <c r="E22" s="4" t="s">
        <v>94</v>
      </c>
      <c r="F22" s="4" t="s">
        <v>4</v>
      </c>
      <c r="G22" s="4" t="s">
        <v>4</v>
      </c>
      <c r="H22" s="4" t="s">
        <v>94</v>
      </c>
      <c r="I22" s="4" t="s">
        <v>94</v>
      </c>
      <c r="J22" s="4" t="s">
        <v>4</v>
      </c>
      <c r="K22" s="4" t="s">
        <v>4</v>
      </c>
      <c r="L22" s="4" t="s">
        <v>94</v>
      </c>
    </row>
    <row r="23">
      <c r="A23" s="4" t="s">
        <v>39</v>
      </c>
      <c r="B23" s="4" t="s">
        <v>94</v>
      </c>
      <c r="C23" s="4" t="s">
        <v>94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6</v>
      </c>
      <c r="I23" s="4" t="s">
        <v>94</v>
      </c>
      <c r="J23" s="4" t="s">
        <v>4</v>
      </c>
      <c r="K23" s="4" t="s">
        <v>94</v>
      </c>
      <c r="L23" s="4" t="s">
        <v>6</v>
      </c>
    </row>
    <row r="24">
      <c r="A24" s="4" t="s">
        <v>42</v>
      </c>
      <c r="B24" s="4" t="s">
        <v>4</v>
      </c>
      <c r="C24" s="4" t="s">
        <v>94</v>
      </c>
      <c r="D24" s="4" t="s">
        <v>4</v>
      </c>
      <c r="E24" s="4" t="s">
        <v>6</v>
      </c>
      <c r="F24" s="4" t="s">
        <v>94</v>
      </c>
      <c r="G24" s="4" t="s">
        <v>4</v>
      </c>
      <c r="H24" s="4" t="s">
        <v>94</v>
      </c>
      <c r="I24" s="4" t="s">
        <v>94</v>
      </c>
      <c r="J24" s="4" t="s">
        <v>6</v>
      </c>
      <c r="K24" s="4" t="s">
        <v>4</v>
      </c>
      <c r="L24" s="4" t="s">
        <v>94</v>
      </c>
    </row>
    <row r="25">
      <c r="A25" s="4" t="s">
        <v>43</v>
      </c>
      <c r="B25" s="4" t="s">
        <v>94</v>
      </c>
      <c r="C25" s="4" t="s">
        <v>94</v>
      </c>
      <c r="D25" s="4" t="s">
        <v>94</v>
      </c>
      <c r="E25" s="4" t="s">
        <v>6</v>
      </c>
      <c r="F25" s="4" t="s">
        <v>94</v>
      </c>
      <c r="G25" s="4" t="s">
        <v>4</v>
      </c>
      <c r="H25" s="4" t="s">
        <v>94</v>
      </c>
      <c r="I25" s="4" t="s">
        <v>94</v>
      </c>
      <c r="J25" s="4" t="s">
        <v>4</v>
      </c>
      <c r="K25" s="4" t="s">
        <v>4</v>
      </c>
      <c r="L25" s="4" t="s">
        <v>94</v>
      </c>
    </row>
    <row r="26">
      <c r="A26" s="4" t="s">
        <v>44</v>
      </c>
      <c r="B26" s="4" t="s">
        <v>4</v>
      </c>
      <c r="C26" s="4" t="s">
        <v>4</v>
      </c>
      <c r="D26" s="4" t="s">
        <v>4</v>
      </c>
      <c r="E26" s="4" t="s">
        <v>4</v>
      </c>
      <c r="F26" s="4" t="s">
        <v>94</v>
      </c>
      <c r="G26" s="4" t="s">
        <v>4</v>
      </c>
      <c r="H26" s="4" t="s">
        <v>94</v>
      </c>
      <c r="I26" s="4" t="s">
        <v>94</v>
      </c>
      <c r="J26" s="4" t="s">
        <v>94</v>
      </c>
      <c r="K26" s="4" t="s">
        <v>94</v>
      </c>
      <c r="L26" s="4" t="s">
        <v>94</v>
      </c>
    </row>
    <row r="27">
      <c r="A27" s="4" t="s">
        <v>45</v>
      </c>
      <c r="B27" s="4" t="s">
        <v>4</v>
      </c>
      <c r="C27" s="4" t="s">
        <v>94</v>
      </c>
      <c r="D27" s="4" t="s">
        <v>4</v>
      </c>
      <c r="E27" s="4" t="s">
        <v>94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</row>
    <row r="28">
      <c r="A28" s="4" t="s">
        <v>46</v>
      </c>
      <c r="B28" s="4" t="s">
        <v>4</v>
      </c>
      <c r="C28" s="4" t="s">
        <v>6</v>
      </c>
      <c r="D28" s="4" t="s">
        <v>4</v>
      </c>
      <c r="E28" s="4" t="s">
        <v>4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</row>
    <row r="29">
      <c r="A29" s="4" t="s">
        <v>47</v>
      </c>
      <c r="B29" s="4" t="s">
        <v>94</v>
      </c>
      <c r="C29" s="4" t="s">
        <v>94</v>
      </c>
      <c r="D29" s="4" t="s">
        <v>4</v>
      </c>
      <c r="E29" s="4" t="s">
        <v>6</v>
      </c>
      <c r="F29" s="4" t="s">
        <v>94</v>
      </c>
      <c r="G29" s="4" t="s">
        <v>94</v>
      </c>
      <c r="H29" s="4" t="s">
        <v>94</v>
      </c>
      <c r="I29" s="4" t="s">
        <v>94</v>
      </c>
      <c r="J29" s="4" t="s">
        <v>6</v>
      </c>
      <c r="K29" s="4" t="s">
        <v>4</v>
      </c>
      <c r="L29" s="4" t="s">
        <v>6</v>
      </c>
    </row>
    <row r="30">
      <c r="A30" s="4" t="s">
        <v>48</v>
      </c>
      <c r="B30" s="4" t="s">
        <v>94</v>
      </c>
      <c r="C30" s="4" t="s">
        <v>94</v>
      </c>
      <c r="D30" s="4" t="s">
        <v>4</v>
      </c>
      <c r="E30" s="4" t="s">
        <v>94</v>
      </c>
      <c r="F30" s="4" t="s">
        <v>94</v>
      </c>
      <c r="G30" s="4" t="s">
        <v>4</v>
      </c>
      <c r="H30" s="4" t="s">
        <v>94</v>
      </c>
      <c r="I30" s="4" t="s">
        <v>94</v>
      </c>
      <c r="J30" s="4" t="s">
        <v>4</v>
      </c>
      <c r="K30" s="4" t="s">
        <v>4</v>
      </c>
      <c r="L30" s="4" t="s">
        <v>6</v>
      </c>
    </row>
    <row r="31">
      <c r="A31" s="4" t="s">
        <v>49</v>
      </c>
      <c r="B31" s="4" t="s">
        <v>94</v>
      </c>
      <c r="C31" s="4" t="s">
        <v>4</v>
      </c>
      <c r="D31" s="4" t="s">
        <v>4</v>
      </c>
      <c r="E31" s="4" t="s">
        <v>94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</row>
    <row r="32">
      <c r="A32" s="4" t="s">
        <v>50</v>
      </c>
      <c r="B32" s="4" t="s">
        <v>94</v>
      </c>
      <c r="C32" s="4" t="s">
        <v>6</v>
      </c>
      <c r="D32" s="4" t="s">
        <v>6</v>
      </c>
      <c r="E32" s="4" t="s">
        <v>4</v>
      </c>
      <c r="F32" s="4" t="s">
        <v>94</v>
      </c>
      <c r="G32" s="4" t="s">
        <v>4</v>
      </c>
      <c r="H32" s="4" t="s">
        <v>6</v>
      </c>
      <c r="I32" s="4" t="s">
        <v>4</v>
      </c>
      <c r="J32" s="4" t="s">
        <v>4</v>
      </c>
      <c r="K32" s="4" t="s">
        <v>94</v>
      </c>
      <c r="L32" s="4" t="s">
        <v>94</v>
      </c>
    </row>
    <row r="33">
      <c r="A33" s="4" t="s">
        <v>51</v>
      </c>
      <c r="B33" s="4" t="s">
        <v>4</v>
      </c>
      <c r="C33" s="4" t="s">
        <v>94</v>
      </c>
      <c r="D33" s="4" t="s">
        <v>6</v>
      </c>
      <c r="E33" s="4" t="s">
        <v>94</v>
      </c>
      <c r="F33" s="4" t="s">
        <v>4</v>
      </c>
      <c r="G33" s="4" t="s">
        <v>4</v>
      </c>
      <c r="H33" s="4" t="s">
        <v>94</v>
      </c>
      <c r="I33" s="4" t="s">
        <v>94</v>
      </c>
      <c r="J33" s="4" t="s">
        <v>4</v>
      </c>
      <c r="K33" s="4" t="s">
        <v>94</v>
      </c>
      <c r="L33" s="4" t="s">
        <v>94</v>
      </c>
    </row>
    <row r="34">
      <c r="A34" s="4" t="s">
        <v>52</v>
      </c>
      <c r="B34" s="4" t="s">
        <v>4</v>
      </c>
      <c r="C34" s="4" t="s">
        <v>94</v>
      </c>
      <c r="D34" s="4" t="s">
        <v>94</v>
      </c>
      <c r="E34" s="4" t="s">
        <v>4</v>
      </c>
      <c r="F34" s="4" t="s">
        <v>4</v>
      </c>
      <c r="G34" s="4" t="s">
        <v>94</v>
      </c>
      <c r="H34" s="4" t="s">
        <v>94</v>
      </c>
      <c r="I34" s="4" t="s">
        <v>94</v>
      </c>
      <c r="J34" s="4" t="s">
        <v>6</v>
      </c>
      <c r="K34" s="4" t="s">
        <v>94</v>
      </c>
      <c r="L34" s="4" t="s">
        <v>6</v>
      </c>
    </row>
    <row r="35">
      <c r="A35" s="4" t="s">
        <v>53</v>
      </c>
      <c r="B35" s="4" t="s">
        <v>94</v>
      </c>
      <c r="C35" s="4" t="s">
        <v>4</v>
      </c>
      <c r="D35" s="4" t="s">
        <v>4</v>
      </c>
      <c r="E35" s="4" t="s">
        <v>4</v>
      </c>
      <c r="F35" s="4" t="s">
        <v>94</v>
      </c>
      <c r="G35" s="4" t="s">
        <v>4</v>
      </c>
      <c r="H35" s="4" t="s">
        <v>94</v>
      </c>
      <c r="I35" s="4" t="s">
        <v>94</v>
      </c>
      <c r="J35" s="4" t="s">
        <v>94</v>
      </c>
      <c r="K35" s="4" t="s">
        <v>4</v>
      </c>
      <c r="L35" s="4" t="s">
        <v>94</v>
      </c>
    </row>
    <row r="36">
      <c r="A36" s="4" t="s">
        <v>54</v>
      </c>
      <c r="B36" s="4" t="s">
        <v>6</v>
      </c>
      <c r="C36" s="4" t="s">
        <v>4</v>
      </c>
      <c r="D36" s="4" t="s">
        <v>94</v>
      </c>
      <c r="E36" s="4" t="s">
        <v>94</v>
      </c>
      <c r="F36" s="4" t="s">
        <v>94</v>
      </c>
      <c r="G36" s="4" t="s">
        <v>94</v>
      </c>
      <c r="H36" s="4" t="s">
        <v>94</v>
      </c>
      <c r="I36" s="4" t="s">
        <v>94</v>
      </c>
      <c r="J36" s="4" t="s">
        <v>94</v>
      </c>
      <c r="K36" s="4" t="s">
        <v>94</v>
      </c>
      <c r="L36" s="4" t="s">
        <v>94</v>
      </c>
    </row>
    <row r="37">
      <c r="A37" s="4" t="s">
        <v>55</v>
      </c>
      <c r="B37" s="4" t="s">
        <v>94</v>
      </c>
      <c r="C37" s="4" t="s">
        <v>4</v>
      </c>
      <c r="D37" s="4" t="s">
        <v>4</v>
      </c>
      <c r="E37" s="4" t="s">
        <v>94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94</v>
      </c>
      <c r="K37" s="4" t="s">
        <v>94</v>
      </c>
      <c r="L37" s="4" t="s">
        <v>4</v>
      </c>
    </row>
    <row r="38">
      <c r="A38" s="4" t="s">
        <v>56</v>
      </c>
      <c r="B38" s="4" t="s">
        <v>94</v>
      </c>
      <c r="C38" s="4" t="s">
        <v>4</v>
      </c>
      <c r="D38" s="4" t="s">
        <v>4</v>
      </c>
      <c r="E38" s="4" t="s">
        <v>6</v>
      </c>
      <c r="F38" s="4" t="s">
        <v>94</v>
      </c>
      <c r="G38" s="4" t="s">
        <v>94</v>
      </c>
      <c r="H38" s="4" t="s">
        <v>6</v>
      </c>
      <c r="I38" s="4" t="s">
        <v>6</v>
      </c>
      <c r="J38" s="4" t="s">
        <v>6</v>
      </c>
      <c r="K38" s="4" t="s">
        <v>6</v>
      </c>
      <c r="L38" s="4" t="s">
        <v>4</v>
      </c>
    </row>
    <row r="39">
      <c r="A39" s="4" t="s">
        <v>57</v>
      </c>
      <c r="B39" s="4" t="s">
        <v>6</v>
      </c>
      <c r="C39" s="4" t="s">
        <v>94</v>
      </c>
      <c r="D39" s="4" t="s">
        <v>94</v>
      </c>
      <c r="E39" s="4" t="s">
        <v>6</v>
      </c>
      <c r="F39" s="4" t="s">
        <v>94</v>
      </c>
      <c r="G39" s="4" t="s">
        <v>94</v>
      </c>
      <c r="H39" s="4" t="s">
        <v>94</v>
      </c>
      <c r="I39" s="4" t="s">
        <v>94</v>
      </c>
      <c r="J39" s="4" t="s">
        <v>94</v>
      </c>
      <c r="K39" s="4" t="s">
        <v>6</v>
      </c>
      <c r="L39" s="4" t="s">
        <v>6</v>
      </c>
    </row>
    <row r="40">
      <c r="A40" s="4" t="s">
        <v>58</v>
      </c>
      <c r="B40" s="4" t="s">
        <v>4</v>
      </c>
      <c r="C40" s="4" t="s">
        <v>4</v>
      </c>
      <c r="D40" s="4" t="s">
        <v>4</v>
      </c>
      <c r="E40" s="4" t="s">
        <v>4</v>
      </c>
      <c r="F40" s="4" t="s">
        <v>94</v>
      </c>
      <c r="G40" s="4" t="s">
        <v>94</v>
      </c>
      <c r="H40" s="4" t="s">
        <v>4</v>
      </c>
      <c r="I40" s="4" t="s">
        <v>94</v>
      </c>
      <c r="J40" s="4" t="s">
        <v>4</v>
      </c>
      <c r="K40" s="4" t="s">
        <v>4</v>
      </c>
      <c r="L40" s="4" t="s">
        <v>4</v>
      </c>
    </row>
    <row r="41">
      <c r="A41" s="4" t="s">
        <v>59</v>
      </c>
      <c r="B41" s="4" t="s">
        <v>6</v>
      </c>
      <c r="C41" s="4" t="s">
        <v>4</v>
      </c>
      <c r="D41" s="4" t="s">
        <v>94</v>
      </c>
      <c r="E41" s="4" t="s">
        <v>94</v>
      </c>
      <c r="F41" s="4" t="s">
        <v>94</v>
      </c>
      <c r="G41" s="4" t="s">
        <v>94</v>
      </c>
      <c r="H41" s="4" t="s">
        <v>6</v>
      </c>
      <c r="I41" s="4" t="s">
        <v>94</v>
      </c>
      <c r="J41" s="4" t="s">
        <v>94</v>
      </c>
      <c r="K41" s="4" t="s">
        <v>94</v>
      </c>
      <c r="L41" s="4" t="s">
        <v>6</v>
      </c>
    </row>
    <row r="42">
      <c r="A42" s="4" t="s">
        <v>60</v>
      </c>
      <c r="B42" s="4" t="s">
        <v>94</v>
      </c>
      <c r="C42" s="4" t="s">
        <v>94</v>
      </c>
      <c r="D42" s="4" t="s">
        <v>4</v>
      </c>
      <c r="E42" s="4" t="s">
        <v>94</v>
      </c>
      <c r="F42" s="4" t="s">
        <v>94</v>
      </c>
      <c r="G42" s="4" t="s">
        <v>4</v>
      </c>
      <c r="H42" s="4" t="s">
        <v>6</v>
      </c>
      <c r="I42" s="4" t="s">
        <v>94</v>
      </c>
      <c r="J42" s="4" t="s">
        <v>4</v>
      </c>
      <c r="K42" s="4" t="s">
        <v>4</v>
      </c>
      <c r="L42" s="4" t="s">
        <v>94</v>
      </c>
    </row>
    <row r="43">
      <c r="A43" s="4" t="s">
        <v>61</v>
      </c>
      <c r="B43" s="4" t="s">
        <v>4</v>
      </c>
      <c r="C43" s="4" t="s">
        <v>94</v>
      </c>
      <c r="D43" s="4" t="s">
        <v>6</v>
      </c>
      <c r="E43" s="4" t="s">
        <v>94</v>
      </c>
      <c r="F43" s="4" t="s">
        <v>94</v>
      </c>
      <c r="G43" s="4" t="s">
        <v>4</v>
      </c>
      <c r="H43" s="4" t="s">
        <v>6</v>
      </c>
      <c r="I43" s="4" t="s">
        <v>4</v>
      </c>
      <c r="J43" s="4" t="s">
        <v>4</v>
      </c>
      <c r="K43" s="4" t="s">
        <v>4</v>
      </c>
      <c r="L43" s="4" t="s">
        <v>4</v>
      </c>
    </row>
    <row r="44">
      <c r="A44" s="4" t="s">
        <v>62</v>
      </c>
      <c r="B44" s="4" t="s">
        <v>4</v>
      </c>
      <c r="C44" s="4" t="s">
        <v>4</v>
      </c>
      <c r="D44" s="4" t="s">
        <v>4</v>
      </c>
      <c r="E44" s="4" t="s">
        <v>6</v>
      </c>
      <c r="F44" s="4" t="s">
        <v>94</v>
      </c>
      <c r="G44" s="4" t="s">
        <v>4</v>
      </c>
      <c r="H44" s="4" t="s">
        <v>4</v>
      </c>
      <c r="I44" s="4" t="s">
        <v>94</v>
      </c>
      <c r="J44" s="4" t="s">
        <v>4</v>
      </c>
      <c r="K44" s="4" t="s">
        <v>4</v>
      </c>
      <c r="L44" s="4" t="s">
        <v>4</v>
      </c>
    </row>
    <row r="45">
      <c r="A45" s="4" t="s">
        <v>63</v>
      </c>
      <c r="B45" s="4" t="s">
        <v>6</v>
      </c>
      <c r="C45" s="4" t="s">
        <v>94</v>
      </c>
      <c r="D45" s="4" t="s">
        <v>94</v>
      </c>
      <c r="E45" s="4" t="s">
        <v>94</v>
      </c>
      <c r="F45" s="4" t="s">
        <v>94</v>
      </c>
      <c r="G45" s="4" t="s">
        <v>94</v>
      </c>
      <c r="H45" s="4" t="s">
        <v>94</v>
      </c>
      <c r="I45" s="4" t="s">
        <v>94</v>
      </c>
      <c r="J45" s="4" t="s">
        <v>94</v>
      </c>
      <c r="K45" s="4" t="s">
        <v>94</v>
      </c>
      <c r="L45" s="4" t="s">
        <v>94</v>
      </c>
    </row>
    <row r="46">
      <c r="A46" s="4" t="s">
        <v>64</v>
      </c>
      <c r="B46" s="4" t="s">
        <v>4</v>
      </c>
      <c r="C46" s="4" t="s">
        <v>94</v>
      </c>
      <c r="D46" s="4" t="s">
        <v>4</v>
      </c>
      <c r="E46" s="4" t="s">
        <v>94</v>
      </c>
      <c r="F46" s="4" t="s">
        <v>4</v>
      </c>
      <c r="G46" s="4" t="s">
        <v>4</v>
      </c>
      <c r="H46" s="4" t="s">
        <v>94</v>
      </c>
      <c r="I46" s="4" t="s">
        <v>94</v>
      </c>
      <c r="J46" s="4" t="s">
        <v>4</v>
      </c>
      <c r="K46" s="4" t="s">
        <v>94</v>
      </c>
      <c r="L46" s="4" t="s">
        <v>94</v>
      </c>
    </row>
    <row r="47">
      <c r="A47" s="4" t="s">
        <v>65</v>
      </c>
      <c r="B47" s="4" t="s">
        <v>4</v>
      </c>
      <c r="C47" s="4" t="s">
        <v>94</v>
      </c>
      <c r="D47" s="4" t="s">
        <v>94</v>
      </c>
      <c r="E47" s="4" t="s">
        <v>94</v>
      </c>
      <c r="F47" s="4" t="s">
        <v>94</v>
      </c>
      <c r="G47" s="4" t="s">
        <v>94</v>
      </c>
      <c r="H47" s="4" t="s">
        <v>94</v>
      </c>
      <c r="I47" s="4" t="s">
        <v>94</v>
      </c>
      <c r="J47" s="4" t="s">
        <v>4</v>
      </c>
      <c r="K47" s="4" t="s">
        <v>4</v>
      </c>
      <c r="L47" s="4" t="s">
        <v>4</v>
      </c>
    </row>
    <row r="48">
      <c r="A48" s="4" t="s">
        <v>66</v>
      </c>
      <c r="B48" s="4" t="s">
        <v>6</v>
      </c>
      <c r="C48" s="4" t="s">
        <v>94</v>
      </c>
      <c r="D48" s="4" t="s">
        <v>4</v>
      </c>
      <c r="E48" s="4" t="s">
        <v>94</v>
      </c>
      <c r="F48" s="4" t="s">
        <v>94</v>
      </c>
      <c r="G48" s="4" t="s">
        <v>4</v>
      </c>
      <c r="H48" s="4" t="s">
        <v>94</v>
      </c>
      <c r="I48" s="4" t="s">
        <v>94</v>
      </c>
      <c r="J48" s="4" t="s">
        <v>94</v>
      </c>
      <c r="K48" s="4" t="s">
        <v>94</v>
      </c>
      <c r="L48" s="4" t="s">
        <v>94</v>
      </c>
    </row>
    <row r="49">
      <c r="A49" s="4" t="s">
        <v>67</v>
      </c>
      <c r="B49" s="4" t="s">
        <v>94</v>
      </c>
      <c r="C49" s="4" t="s">
        <v>4</v>
      </c>
      <c r="D49" s="4" t="s">
        <v>4</v>
      </c>
      <c r="E49" s="4" t="s">
        <v>4</v>
      </c>
      <c r="F49" s="4" t="s">
        <v>94</v>
      </c>
      <c r="G49" s="4" t="s">
        <v>4</v>
      </c>
      <c r="H49" s="4" t="s">
        <v>94</v>
      </c>
      <c r="I49" s="4" t="s">
        <v>94</v>
      </c>
      <c r="J49" s="4" t="s">
        <v>94</v>
      </c>
      <c r="K49" s="4" t="s">
        <v>94</v>
      </c>
      <c r="L49" s="4" t="s">
        <v>6</v>
      </c>
    </row>
    <row r="50">
      <c r="A50" s="4" t="s">
        <v>68</v>
      </c>
      <c r="B50" s="4" t="s">
        <v>4</v>
      </c>
      <c r="C50" s="4" t="s">
        <v>94</v>
      </c>
      <c r="D50" s="4" t="s">
        <v>94</v>
      </c>
      <c r="E50" s="4" t="s">
        <v>6</v>
      </c>
      <c r="F50" s="4" t="s">
        <v>94</v>
      </c>
      <c r="G50" s="4" t="s">
        <v>4</v>
      </c>
      <c r="H50" s="4" t="s">
        <v>94</v>
      </c>
      <c r="I50" s="4" t="s">
        <v>94</v>
      </c>
      <c r="J50" s="4" t="s">
        <v>4</v>
      </c>
      <c r="K50" s="4" t="s">
        <v>6</v>
      </c>
      <c r="L50" s="4" t="s">
        <v>4</v>
      </c>
    </row>
    <row r="51">
      <c r="A51" s="4" t="s">
        <v>69</v>
      </c>
      <c r="B51" s="4" t="s">
        <v>94</v>
      </c>
      <c r="C51" s="4" t="s">
        <v>94</v>
      </c>
      <c r="D51" s="4" t="s">
        <v>94</v>
      </c>
      <c r="E51" s="4" t="s">
        <v>94</v>
      </c>
      <c r="F51" s="4" t="s">
        <v>94</v>
      </c>
      <c r="G51" s="4" t="s">
        <v>4</v>
      </c>
      <c r="H51" s="4" t="s">
        <v>94</v>
      </c>
      <c r="I51" s="4" t="s">
        <v>4</v>
      </c>
      <c r="J51" s="4" t="s">
        <v>4</v>
      </c>
      <c r="K51" s="4" t="s">
        <v>94</v>
      </c>
      <c r="L51" s="4" t="s">
        <v>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13"/>
    <col customWidth="1" min="2" max="2" width="14.88"/>
    <col customWidth="1" min="3" max="5" width="15.88"/>
    <col customWidth="1" min="6" max="6" width="21.25"/>
    <col customWidth="1" min="7" max="7" width="18.0"/>
    <col customWidth="1" min="8" max="8" width="21.0"/>
    <col customWidth="1" min="9" max="10" width="23.38"/>
    <col customWidth="1" min="12" max="12" width="19.0"/>
  </cols>
  <sheetData>
    <row r="1">
      <c r="A1" s="26" t="s">
        <v>103</v>
      </c>
      <c r="B1" s="26" t="s">
        <v>104</v>
      </c>
      <c r="C1" s="26" t="s">
        <v>105</v>
      </c>
      <c r="D1" s="26" t="s">
        <v>106</v>
      </c>
      <c r="E1" s="26" t="s">
        <v>107</v>
      </c>
      <c r="F1" s="27" t="s">
        <v>108</v>
      </c>
      <c r="G1" s="27" t="s">
        <v>109</v>
      </c>
      <c r="H1" s="27" t="s">
        <v>110</v>
      </c>
      <c r="I1" s="27" t="s">
        <v>111</v>
      </c>
      <c r="J1" s="27" t="s">
        <v>112</v>
      </c>
    </row>
    <row r="2">
      <c r="A2" s="28" t="s">
        <v>113</v>
      </c>
      <c r="B2" s="29">
        <v>0.196559000162311</v>
      </c>
      <c r="C2" s="30">
        <v>15.0</v>
      </c>
      <c r="D2" s="30">
        <v>15.0</v>
      </c>
      <c r="E2" s="30">
        <v>17.0</v>
      </c>
      <c r="F2" s="30">
        <f t="shared" ref="F2:F5" si="1">SUM(C2:E2)</f>
        <v>47</v>
      </c>
      <c r="G2" s="30">
        <f t="shared" ref="G2:G10" si="2">F2/300</f>
        <v>0.1566666667</v>
      </c>
      <c r="H2" s="31">
        <f t="shared" ref="H2:H10" si="3">(B2-0.04714526251)/(0.3393928036-0.04714526251)</f>
        <v>0.5112574672</v>
      </c>
      <c r="I2" s="31">
        <f t="shared" ref="I2:I10" si="4">(G2-0.1566666667)/(0.3333333333-0.1566666667)</f>
        <v>-0.000000000188679261</v>
      </c>
      <c r="J2" s="31">
        <f t="shared" ref="J2:J10" si="5">H2-I2</f>
        <v>0.5112574674</v>
      </c>
    </row>
    <row r="3">
      <c r="A3" s="28" t="s">
        <v>114</v>
      </c>
      <c r="B3" s="29">
        <v>0.214056168785803</v>
      </c>
      <c r="C3" s="30">
        <v>17.0</v>
      </c>
      <c r="D3" s="30">
        <v>19.0</v>
      </c>
      <c r="E3" s="30">
        <v>21.0</v>
      </c>
      <c r="F3" s="30">
        <f t="shared" si="1"/>
        <v>57</v>
      </c>
      <c r="G3" s="30">
        <f t="shared" si="2"/>
        <v>0.19</v>
      </c>
      <c r="H3" s="31">
        <f t="shared" si="3"/>
        <v>0.5711285223</v>
      </c>
      <c r="I3" s="31">
        <f t="shared" si="4"/>
        <v>0.1886792452</v>
      </c>
      <c r="J3" s="31">
        <f t="shared" si="5"/>
        <v>0.3824492771</v>
      </c>
    </row>
    <row r="4">
      <c r="A4" s="28" t="s">
        <v>115</v>
      </c>
      <c r="B4" s="29">
        <v>0.154723806873521</v>
      </c>
      <c r="C4" s="30">
        <v>17.0</v>
      </c>
      <c r="D4" s="30">
        <v>17.0</v>
      </c>
      <c r="E4" s="30">
        <v>19.0</v>
      </c>
      <c r="F4" s="30">
        <f t="shared" si="1"/>
        <v>53</v>
      </c>
      <c r="G4" s="30">
        <f t="shared" si="2"/>
        <v>0.1766666667</v>
      </c>
      <c r="H4" s="31">
        <f t="shared" si="3"/>
        <v>0.3681076117</v>
      </c>
      <c r="I4" s="31">
        <f t="shared" si="4"/>
        <v>0.113207547</v>
      </c>
      <c r="J4" s="31">
        <f t="shared" si="5"/>
        <v>0.2549000646</v>
      </c>
    </row>
    <row r="5">
      <c r="A5" s="28" t="s">
        <v>116</v>
      </c>
      <c r="B5" s="29">
        <v>0.110188343467299</v>
      </c>
      <c r="C5" s="30">
        <v>15.0</v>
      </c>
      <c r="D5" s="30">
        <v>17.0</v>
      </c>
      <c r="E5" s="30">
        <v>17.0</v>
      </c>
      <c r="F5" s="30">
        <f t="shared" si="1"/>
        <v>49</v>
      </c>
      <c r="G5" s="30">
        <f t="shared" si="2"/>
        <v>0.1633333333</v>
      </c>
      <c r="H5" s="31">
        <f t="shared" si="3"/>
        <v>0.2157180886</v>
      </c>
      <c r="I5" s="31">
        <f t="shared" si="4"/>
        <v>0.03773584888</v>
      </c>
      <c r="J5" s="31">
        <f t="shared" si="5"/>
        <v>0.1779822397</v>
      </c>
    </row>
    <row r="6">
      <c r="A6" s="28" t="s">
        <v>117</v>
      </c>
      <c r="B6" s="29">
        <v>0.339392803598201</v>
      </c>
      <c r="C6" s="30">
        <v>32.0</v>
      </c>
      <c r="D6" s="30">
        <v>33.0</v>
      </c>
      <c r="E6" s="30">
        <v>35.0</v>
      </c>
      <c r="F6" s="31">
        <v>100.0</v>
      </c>
      <c r="G6" s="30">
        <f t="shared" si="2"/>
        <v>0.3333333333</v>
      </c>
      <c r="H6" s="31">
        <f t="shared" si="3"/>
        <v>1</v>
      </c>
      <c r="I6" s="31">
        <f t="shared" si="4"/>
        <v>1</v>
      </c>
      <c r="J6" s="31">
        <f t="shared" si="5"/>
        <v>-0.000000000194835037</v>
      </c>
    </row>
    <row r="7">
      <c r="A7" s="28" t="s">
        <v>118</v>
      </c>
      <c r="B7" s="29">
        <v>0.115334207077326</v>
      </c>
      <c r="C7" s="30">
        <v>19.0</v>
      </c>
      <c r="D7" s="30">
        <v>21.0</v>
      </c>
      <c r="E7" s="30">
        <v>26.0</v>
      </c>
      <c r="F7" s="30">
        <f t="shared" ref="F7:F10" si="6">SUM(C7:E7)</f>
        <v>66</v>
      </c>
      <c r="G7" s="30">
        <f t="shared" si="2"/>
        <v>0.22</v>
      </c>
      <c r="H7" s="31">
        <f t="shared" si="3"/>
        <v>0.2333259822</v>
      </c>
      <c r="I7" s="31">
        <f t="shared" si="4"/>
        <v>0.358490566</v>
      </c>
      <c r="J7" s="31">
        <f t="shared" si="5"/>
        <v>-0.1251645838</v>
      </c>
    </row>
    <row r="8">
      <c r="A8" s="28" t="s">
        <v>119</v>
      </c>
      <c r="B8" s="29">
        <v>0.21528639829757</v>
      </c>
      <c r="C8" s="30">
        <v>30.0</v>
      </c>
      <c r="D8" s="30">
        <v>32.0</v>
      </c>
      <c r="E8" s="30">
        <v>33.0</v>
      </c>
      <c r="F8" s="30">
        <f t="shared" si="6"/>
        <v>95</v>
      </c>
      <c r="G8" s="30">
        <f t="shared" si="2"/>
        <v>0.3166666667</v>
      </c>
      <c r="H8" s="31">
        <f t="shared" si="3"/>
        <v>0.5753380684</v>
      </c>
      <c r="I8" s="31">
        <f t="shared" si="4"/>
        <v>0.9056603775</v>
      </c>
      <c r="J8" s="31">
        <f t="shared" si="5"/>
        <v>-0.3303223091</v>
      </c>
    </row>
    <row r="9">
      <c r="A9" s="28" t="s">
        <v>120</v>
      </c>
      <c r="B9" s="29">
        <v>0.0471452625133935</v>
      </c>
      <c r="C9" s="30">
        <v>21.0</v>
      </c>
      <c r="D9" s="30">
        <v>26.0</v>
      </c>
      <c r="E9" s="30">
        <v>30.0</v>
      </c>
      <c r="F9" s="30">
        <f t="shared" si="6"/>
        <v>77</v>
      </c>
      <c r="G9" s="30">
        <f t="shared" si="2"/>
        <v>0.2566666667</v>
      </c>
      <c r="H9" s="31">
        <f t="shared" si="3"/>
        <v>0</v>
      </c>
      <c r="I9" s="31">
        <f t="shared" si="4"/>
        <v>0.5660377359</v>
      </c>
      <c r="J9" s="31">
        <f t="shared" si="5"/>
        <v>-0.5660377359</v>
      </c>
    </row>
    <row r="10">
      <c r="A10" s="28" t="s">
        <v>121</v>
      </c>
      <c r="B10" s="30">
        <v>0.065148745</v>
      </c>
      <c r="C10" s="30">
        <v>26.0</v>
      </c>
      <c r="D10" s="30">
        <v>30.0</v>
      </c>
      <c r="E10" s="30">
        <v>32.0</v>
      </c>
      <c r="F10" s="30">
        <f t="shared" si="6"/>
        <v>88</v>
      </c>
      <c r="G10" s="30">
        <f t="shared" si="2"/>
        <v>0.2933333333</v>
      </c>
      <c r="H10" s="31">
        <f t="shared" si="3"/>
        <v>0.06160353796</v>
      </c>
      <c r="I10" s="31">
        <f t="shared" si="4"/>
        <v>0.7735849058</v>
      </c>
      <c r="J10" s="31">
        <f t="shared" si="5"/>
        <v>-0.7119813678</v>
      </c>
    </row>
    <row r="13">
      <c r="B13" s="29" t="s">
        <v>122</v>
      </c>
      <c r="C13" s="29">
        <f>min(B2:B10)</f>
        <v>0.04714526251</v>
      </c>
      <c r="F13" s="29" t="s">
        <v>123</v>
      </c>
      <c r="G13" s="29">
        <f>min(G2:G10)</f>
        <v>0.1566666667</v>
      </c>
    </row>
    <row r="14">
      <c r="B14" s="29" t="s">
        <v>124</v>
      </c>
      <c r="C14" s="29">
        <f>MAX(B2:B10)</f>
        <v>0.3393928036</v>
      </c>
      <c r="F14" s="29" t="s">
        <v>125</v>
      </c>
      <c r="G14" s="29">
        <f>MAX(G2:G10)</f>
        <v>0.3333333333</v>
      </c>
    </row>
  </sheetData>
  <autoFilter ref="$B$1:$J$10">
    <sortState ref="B1:J10">
      <sortCondition descending="1" ref="J1:J10"/>
    </sortState>
  </autoFilter>
  <drawing r:id="rId1"/>
</worksheet>
</file>