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team.duke-energy.com/sites/ppma/NERC CIP Cyber Asset Lifecycle Management/Deployment/Release 26/"/>
    </mc:Choice>
  </mc:AlternateContent>
  <xr:revisionPtr revIDLastSave="0" documentId="13_ncr:1_{FEE43F72-AFF1-40D7-B416-D682A6D10621}" xr6:coauthVersionLast="47" xr6:coauthVersionMax="47" xr10:uidLastSave="{00000000-0000-0000-0000-000000000000}"/>
  <bookViews>
    <workbookView xWindow="-108" yWindow="-108" windowWidth="23256" windowHeight="12576" tabRatio="551" xr2:uid="{7117600D-ECE9-45A6-AB56-86F908954C58}"/>
  </bookViews>
  <sheets>
    <sheet name="R26A Prod 04-07-2021" sheetId="20" r:id="rId1"/>
    <sheet name="R26A QA Mock 03-31-2022" sheetId="19" r:id="rId2"/>
    <sheet name="Delayed R26 Prod-03-17-2022" sheetId="18" r:id="rId3"/>
    <sheet name="R26 Mock 3 - 03-10-2022" sheetId="17" r:id="rId4"/>
    <sheet name="R26 Mock 2 - 03-03-2022" sheetId="16" r:id="rId5"/>
    <sheet name="R26 Mock 1 - 02-24-2022" sheetId="15" r:id="rId6"/>
    <sheet name="R26 Mock 0" sheetId="14" r:id="rId7"/>
    <sheet name="Resource Plan" sheetId="5" r:id="rId8"/>
  </sheets>
  <externalReferences>
    <externalReference r:id="rId9"/>
    <externalReference r:id="rId10"/>
  </externalReferences>
  <definedNames>
    <definedName name="_xlnm._FilterDatabase" localSheetId="1" hidden="1">'R26A QA Mock 03-31-2022'!$A$1:$O$215</definedName>
    <definedName name="Attachments">#REF!</definedName>
    <definedName name="Business_Phone">#REF!</definedName>
    <definedName name="Business_Phone1">#REF!</definedName>
    <definedName name="_xlnm.Database">'[1]Status Report'!$B$30:$B$32</definedName>
    <definedName name="Deployment_Activity?">#REF!</definedName>
    <definedName name="Description">#REF!</definedName>
    <definedName name="Duration">#REF!</definedName>
    <definedName name="E_mail_Address">#REF!</definedName>
    <definedName name="Full_name">#REF!</definedName>
    <definedName name="Interface">'[2]Name Lists'!$G$2:$G$24</definedName>
    <definedName name="Item_Type">#REF!</definedName>
    <definedName name="Mobile_Number">#REF!</definedName>
    <definedName name="MobileNumber">#REF!</definedName>
    <definedName name="Release">#REF!</definedName>
    <definedName name="Scrum_Team">#REF!</definedName>
    <definedName name="Sprint">#REF!</definedName>
    <definedName name="Tit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15" i="20" l="1"/>
  <c r="K214" i="20"/>
  <c r="B214" i="20"/>
  <c r="B215" i="20" s="1"/>
  <c r="K212" i="20"/>
  <c r="K211" i="20"/>
  <c r="B211" i="20"/>
  <c r="B212" i="20" s="1"/>
  <c r="K209" i="20"/>
  <c r="K208" i="20"/>
  <c r="B208" i="20"/>
  <c r="B209" i="20" s="1"/>
  <c r="K206" i="20"/>
  <c r="B206" i="20"/>
  <c r="K205" i="20"/>
  <c r="B205" i="20"/>
  <c r="K203" i="20"/>
  <c r="K202" i="20"/>
  <c r="B202" i="20"/>
  <c r="B203" i="20" s="1"/>
  <c r="K200" i="20"/>
  <c r="K199" i="20"/>
  <c r="B199" i="20"/>
  <c r="B200" i="20" s="1"/>
  <c r="A199" i="20"/>
  <c r="A200" i="20" s="1"/>
  <c r="A201" i="20" s="1"/>
  <c r="A202" i="20" s="1"/>
  <c r="A203" i="20" s="1"/>
  <c r="A204" i="20" s="1"/>
  <c r="A205" i="20" s="1"/>
  <c r="A206" i="20" s="1"/>
  <c r="A207" i="20" s="1"/>
  <c r="A208" i="20" s="1"/>
  <c r="A209" i="20" s="1"/>
  <c r="A210" i="20" s="1"/>
  <c r="A211" i="20" s="1"/>
  <c r="A212" i="20" s="1"/>
  <c r="A213" i="20" s="1"/>
  <c r="A214" i="20" s="1"/>
  <c r="A215" i="20" s="1"/>
  <c r="A198" i="20"/>
  <c r="K196" i="20"/>
  <c r="B196" i="20"/>
  <c r="A196" i="20"/>
  <c r="K194" i="20"/>
  <c r="B194" i="20"/>
  <c r="K193" i="20"/>
  <c r="B193" i="20"/>
  <c r="A193" i="20"/>
  <c r="A194" i="20" s="1"/>
  <c r="K191" i="20"/>
  <c r="K190" i="20"/>
  <c r="B190" i="20"/>
  <c r="B191" i="20" s="1"/>
  <c r="K188" i="20"/>
  <c r="B188" i="20"/>
  <c r="K187" i="20"/>
  <c r="B187" i="20"/>
  <c r="K185" i="20"/>
  <c r="B185" i="20"/>
  <c r="K183" i="20"/>
  <c r="B183" i="20"/>
  <c r="K182" i="20"/>
  <c r="B182" i="20"/>
  <c r="K180" i="20"/>
  <c r="K179" i="20"/>
  <c r="K178" i="20"/>
  <c r="K177" i="20"/>
  <c r="K176" i="20"/>
  <c r="K175" i="20"/>
  <c r="K174" i="20"/>
  <c r="K173" i="20"/>
  <c r="B173" i="20"/>
  <c r="B174" i="20" s="1"/>
  <c r="B175" i="20" s="1"/>
  <c r="B176" i="20" s="1"/>
  <c r="B177" i="20" s="1"/>
  <c r="K172" i="20"/>
  <c r="B172" i="20"/>
  <c r="K170" i="20"/>
  <c r="B170" i="20"/>
  <c r="K168" i="20"/>
  <c r="B168" i="20"/>
  <c r="K166" i="20"/>
  <c r="K165" i="20"/>
  <c r="B165" i="20"/>
  <c r="B166" i="20" s="1"/>
  <c r="K164" i="20"/>
  <c r="B164" i="20"/>
  <c r="K163" i="20"/>
  <c r="B163" i="20"/>
  <c r="K162" i="20"/>
  <c r="B162" i="20"/>
  <c r="K160" i="20"/>
  <c r="B160" i="20"/>
  <c r="K158" i="20"/>
  <c r="K157" i="20"/>
  <c r="K156" i="20"/>
  <c r="K155" i="20"/>
  <c r="K154" i="20"/>
  <c r="B154" i="20"/>
  <c r="B155" i="20" s="1"/>
  <c r="B156" i="20" s="1"/>
  <c r="A153" i="20"/>
  <c r="A154" i="20" s="1"/>
  <c r="A155" i="20" s="1"/>
  <c r="A156" i="20" s="1"/>
  <c r="K151" i="20"/>
  <c r="K150" i="20"/>
  <c r="B150" i="20"/>
  <c r="B151" i="20" s="1"/>
  <c r="A150" i="20"/>
  <c r="A151" i="20" s="1"/>
  <c r="K148" i="20"/>
  <c r="B148" i="20"/>
  <c r="K146" i="20"/>
  <c r="K145" i="20"/>
  <c r="K144" i="20"/>
  <c r="K143" i="20"/>
  <c r="K142" i="20"/>
  <c r="K141" i="20"/>
  <c r="K140" i="20"/>
  <c r="B140" i="20"/>
  <c r="B141" i="20" s="1"/>
  <c r="B142" i="20" s="1"/>
  <c r="B143" i="20" s="1"/>
  <c r="K138" i="20"/>
  <c r="K137" i="20"/>
  <c r="B137" i="20"/>
  <c r="B138" i="20" s="1"/>
  <c r="K135" i="20"/>
  <c r="B135" i="20"/>
  <c r="K132" i="20"/>
  <c r="B132" i="20"/>
  <c r="A132" i="20"/>
  <c r="A134" i="20" s="1"/>
  <c r="A135" i="20" s="1"/>
  <c r="A136" i="20" s="1"/>
  <c r="A137" i="20" s="1"/>
  <c r="A138" i="20" s="1"/>
  <c r="A139" i="20" s="1"/>
  <c r="A140" i="20" s="1"/>
  <c r="A141" i="20" s="1"/>
  <c r="A142" i="20" s="1"/>
  <c r="A143" i="20" s="1"/>
  <c r="A131" i="20"/>
  <c r="B126" i="20"/>
  <c r="B125" i="20"/>
  <c r="A124" i="20"/>
  <c r="A125" i="20" s="1"/>
  <c r="A126" i="20" s="1"/>
  <c r="K122" i="20"/>
  <c r="A122" i="20"/>
  <c r="A121" i="20"/>
  <c r="K120" i="20"/>
  <c r="B120" i="20"/>
  <c r="K118" i="20"/>
  <c r="K117" i="20"/>
  <c r="A117" i="20"/>
  <c r="A118" i="20" s="1"/>
  <c r="A119" i="20" s="1"/>
  <c r="A120" i="20" s="1"/>
  <c r="K116" i="20"/>
  <c r="K115" i="20"/>
  <c r="K114" i="20"/>
  <c r="K113" i="20"/>
  <c r="T112" i="20"/>
  <c r="S112" i="20"/>
  <c r="K112" i="20"/>
  <c r="B112" i="20"/>
  <c r="B113" i="20" s="1"/>
  <c r="B114" i="20" s="1"/>
  <c r="B115" i="20" s="1"/>
  <c r="B116" i="20" s="1"/>
  <c r="B117" i="20" s="1"/>
  <c r="B118" i="20" s="1"/>
  <c r="K110" i="20"/>
  <c r="B110" i="20"/>
  <c r="A110" i="20"/>
  <c r="A112" i="20" s="1"/>
  <c r="A113" i="20" s="1"/>
  <c r="A114" i="20" s="1"/>
  <c r="A115" i="20" s="1"/>
  <c r="A116" i="20" s="1"/>
  <c r="K109" i="20"/>
  <c r="A109" i="20"/>
  <c r="K105" i="20"/>
  <c r="K104" i="20"/>
  <c r="K103" i="20"/>
  <c r="B103" i="20"/>
  <c r="B104" i="20" s="1"/>
  <c r="B105" i="20" s="1"/>
  <c r="B106" i="20" s="1"/>
  <c r="K102" i="20"/>
  <c r="K101" i="20"/>
  <c r="K100" i="20"/>
  <c r="K99" i="20"/>
  <c r="K98" i="20"/>
  <c r="K97" i="20"/>
  <c r="K96" i="20"/>
  <c r="B96" i="20"/>
  <c r="B97" i="20" s="1"/>
  <c r="B98" i="20" s="1"/>
  <c r="B99" i="20" s="1"/>
  <c r="B100" i="20" s="1"/>
  <c r="B101" i="20" s="1"/>
  <c r="K94" i="20"/>
  <c r="K93" i="20"/>
  <c r="K92" i="20"/>
  <c r="K91" i="20"/>
  <c r="K90" i="20"/>
  <c r="K89" i="20"/>
  <c r="B89" i="20"/>
  <c r="B90" i="20" s="1"/>
  <c r="B91" i="20" s="1"/>
  <c r="B92" i="20" s="1"/>
  <c r="B93" i="20" s="1"/>
  <c r="B94" i="20" s="1"/>
  <c r="K87" i="20"/>
  <c r="K86" i="20"/>
  <c r="K85" i="20"/>
  <c r="K84" i="20"/>
  <c r="K83" i="20"/>
  <c r="B83" i="20"/>
  <c r="B84" i="20" s="1"/>
  <c r="B85" i="20" s="1"/>
  <c r="B86" i="20" s="1"/>
  <c r="B87" i="20" s="1"/>
  <c r="B102" i="20" s="1"/>
  <c r="K82" i="20"/>
  <c r="B82" i="20"/>
  <c r="K80" i="20"/>
  <c r="K79" i="20"/>
  <c r="K78" i="20"/>
  <c r="K77" i="20"/>
  <c r="K76" i="20"/>
  <c r="K75" i="20"/>
  <c r="K74" i="20"/>
  <c r="B74" i="20"/>
  <c r="B75" i="20" s="1"/>
  <c r="B76" i="20" s="1"/>
  <c r="B77" i="20" s="1"/>
  <c r="B78" i="20" s="1"/>
  <c r="B79" i="20" s="1"/>
  <c r="B80" i="20" s="1"/>
  <c r="K73" i="20"/>
  <c r="B73" i="20"/>
  <c r="K72" i="20"/>
  <c r="B72" i="20"/>
  <c r="K71" i="20"/>
  <c r="B71" i="20"/>
  <c r="K69" i="20"/>
  <c r="B69" i="20"/>
  <c r="K67" i="20"/>
  <c r="B67" i="20"/>
  <c r="K65" i="20"/>
  <c r="K64" i="20"/>
  <c r="B64" i="20"/>
  <c r="B65" i="20" s="1"/>
  <c r="K63" i="20"/>
  <c r="B63" i="20"/>
  <c r="K62" i="20"/>
  <c r="B62" i="20"/>
  <c r="K61" i="20"/>
  <c r="B61" i="20"/>
  <c r="K60" i="20"/>
  <c r="A59" i="20"/>
  <c r="A60" i="20" s="1"/>
  <c r="A61" i="20" s="1"/>
  <c r="A62" i="20" s="1"/>
  <c r="K58" i="20"/>
  <c r="B58" i="20"/>
  <c r="K56" i="20"/>
  <c r="K55" i="20"/>
  <c r="K54" i="20"/>
  <c r="K53" i="20"/>
  <c r="K52" i="20"/>
  <c r="K51" i="20"/>
  <c r="K50" i="20"/>
  <c r="B50" i="20"/>
  <c r="B51" i="20" s="1"/>
  <c r="B52" i="20" s="1"/>
  <c r="B53" i="20" s="1"/>
  <c r="B54" i="20" s="1"/>
  <c r="B55" i="20" s="1"/>
  <c r="B56" i="20" s="1"/>
  <c r="K48" i="20"/>
  <c r="K47" i="20"/>
  <c r="K46" i="20"/>
  <c r="B46" i="20"/>
  <c r="B47" i="20" s="1"/>
  <c r="B48" i="20" s="1"/>
  <c r="K45" i="20"/>
  <c r="B45" i="20"/>
  <c r="K43" i="20"/>
  <c r="K42" i="20"/>
  <c r="K41" i="20"/>
  <c r="K40" i="20"/>
  <c r="A40" i="20"/>
  <c r="K39" i="20"/>
  <c r="K38" i="20"/>
  <c r="B38" i="20"/>
  <c r="B39" i="20" s="1"/>
  <c r="B40" i="20" s="1"/>
  <c r="B41" i="20" s="1"/>
  <c r="B42" i="20" s="1"/>
  <c r="B43" i="20" s="1"/>
  <c r="A37" i="20"/>
  <c r="A38" i="20" s="1"/>
  <c r="A39" i="20" s="1"/>
  <c r="A44" i="20" s="1"/>
  <c r="A45" i="20" s="1"/>
  <c r="A46" i="20" s="1"/>
  <c r="K35" i="20"/>
  <c r="K34" i="20"/>
  <c r="K33" i="20"/>
  <c r="K32" i="20"/>
  <c r="K31" i="20"/>
  <c r="K30" i="20"/>
  <c r="B30" i="20"/>
  <c r="B31" i="20" s="1"/>
  <c r="B32" i="20" s="1"/>
  <c r="B33" i="20" s="1"/>
  <c r="B34" i="20" s="1"/>
  <c r="B35" i="20" s="1"/>
  <c r="K28" i="20"/>
  <c r="K26" i="20"/>
  <c r="K24" i="20"/>
  <c r="K23" i="20"/>
  <c r="K22" i="20"/>
  <c r="B22" i="20"/>
  <c r="B23" i="20" s="1"/>
  <c r="B24" i="20" s="1"/>
  <c r="K21" i="20"/>
  <c r="B21" i="20"/>
  <c r="K19" i="20"/>
  <c r="K18" i="20"/>
  <c r="K17" i="20"/>
  <c r="K16" i="20"/>
  <c r="K15" i="20"/>
  <c r="K14" i="20"/>
  <c r="K13" i="20"/>
  <c r="K12" i="20"/>
  <c r="B12" i="20"/>
  <c r="B13" i="20" s="1"/>
  <c r="B14" i="20" s="1"/>
  <c r="B15" i="20" s="1"/>
  <c r="B16" i="20" s="1"/>
  <c r="B17" i="20" s="1"/>
  <c r="B18" i="20" s="1"/>
  <c r="B19" i="20" s="1"/>
  <c r="K11" i="20"/>
  <c r="K9" i="20"/>
  <c r="K8" i="20"/>
  <c r="B8" i="20"/>
  <c r="B9" i="20" s="1"/>
  <c r="K7" i="20"/>
  <c r="K5" i="20"/>
  <c r="B5" i="20"/>
  <c r="K4" i="20"/>
  <c r="B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110" i="19"/>
  <c r="A157" i="20" l="1"/>
  <c r="A158" i="20"/>
  <c r="A159" i="20" s="1"/>
  <c r="A160" i="20" s="1"/>
  <c r="A161" i="20" s="1"/>
  <c r="A162" i="20" s="1"/>
  <c r="A163" i="20" s="1"/>
  <c r="A164" i="20" s="1"/>
  <c r="A165" i="20" s="1"/>
  <c r="A166" i="20" s="1"/>
  <c r="A167" i="20" s="1"/>
  <c r="A168" i="20" s="1"/>
  <c r="A170" i="20" s="1"/>
  <c r="A171" i="20" s="1"/>
  <c r="A172" i="20" s="1"/>
  <c r="A173" i="20" s="1"/>
  <c r="A174" i="20" s="1"/>
  <c r="A175" i="20" s="1"/>
  <c r="A176" i="20" s="1"/>
  <c r="A29" i="20"/>
  <c r="A30" i="20" s="1"/>
  <c r="A31" i="20" s="1"/>
  <c r="A32" i="20" s="1"/>
  <c r="A33" i="20" s="1"/>
  <c r="A34" i="20" s="1"/>
  <c r="A35" i="20" s="1"/>
  <c r="A27" i="20"/>
  <c r="A28" i="20" s="1"/>
  <c r="A47" i="20"/>
  <c r="A48" i="20"/>
  <c r="A49" i="20" s="1"/>
  <c r="A50" i="20" s="1"/>
  <c r="A51" i="20" s="1"/>
  <c r="A52" i="20" s="1"/>
  <c r="A53" i="20" s="1"/>
  <c r="A54" i="20" s="1"/>
  <c r="A55" i="20" s="1"/>
  <c r="A56" i="20" s="1"/>
  <c r="A57" i="20" s="1"/>
  <c r="A58" i="20" s="1"/>
  <c r="A145" i="20"/>
  <c r="A146" i="20" s="1"/>
  <c r="A147" i="20" s="1"/>
  <c r="A148" i="20" s="1"/>
  <c r="A144" i="20"/>
  <c r="B178" i="20"/>
  <c r="B179" i="20" s="1"/>
  <c r="B180" i="20" s="1"/>
  <c r="A43" i="20"/>
  <c r="A41" i="20"/>
  <c r="A42" i="20" s="1"/>
  <c r="A64" i="20"/>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63" i="20"/>
  <c r="B145" i="20"/>
  <c r="B146" i="20" s="1"/>
  <c r="B144" i="20"/>
  <c r="B158" i="20"/>
  <c r="B157" i="20"/>
  <c r="K215" i="19"/>
  <c r="K214" i="19"/>
  <c r="B214" i="19"/>
  <c r="B215" i="19" s="1"/>
  <c r="K212" i="19"/>
  <c r="K211" i="19"/>
  <c r="B211" i="19"/>
  <c r="B212" i="19" s="1"/>
  <c r="K209" i="19"/>
  <c r="K208" i="19"/>
  <c r="B208" i="19"/>
  <c r="B209" i="19" s="1"/>
  <c r="K206" i="19"/>
  <c r="K205" i="19"/>
  <c r="B205" i="19"/>
  <c r="B206" i="19" s="1"/>
  <c r="K203" i="19"/>
  <c r="K202" i="19"/>
  <c r="B202" i="19"/>
  <c r="B203" i="19" s="1"/>
  <c r="K200" i="19"/>
  <c r="B200" i="19"/>
  <c r="K199" i="19"/>
  <c r="B199" i="19"/>
  <c r="A198" i="19"/>
  <c r="A199" i="19" s="1"/>
  <c r="A200" i="19" s="1"/>
  <c r="A201" i="19" s="1"/>
  <c r="A202" i="19" s="1"/>
  <c r="A203" i="19" s="1"/>
  <c r="A204" i="19" s="1"/>
  <c r="A205" i="19" s="1"/>
  <c r="A206" i="19" s="1"/>
  <c r="A207" i="19" s="1"/>
  <c r="A208" i="19" s="1"/>
  <c r="A209" i="19" s="1"/>
  <c r="A210" i="19" s="1"/>
  <c r="A211" i="19" s="1"/>
  <c r="A212" i="19" s="1"/>
  <c r="A213" i="19" s="1"/>
  <c r="A214" i="19" s="1"/>
  <c r="A215" i="19" s="1"/>
  <c r="K196" i="19"/>
  <c r="B196" i="19"/>
  <c r="A196" i="19"/>
  <c r="K194" i="19"/>
  <c r="K193" i="19"/>
  <c r="B193" i="19"/>
  <c r="B194" i="19" s="1"/>
  <c r="A193" i="19"/>
  <c r="A194" i="19" s="1"/>
  <c r="K191" i="19"/>
  <c r="B191" i="19"/>
  <c r="K190" i="19"/>
  <c r="B190" i="19"/>
  <c r="K188" i="19"/>
  <c r="B188" i="19"/>
  <c r="K187" i="19"/>
  <c r="B187" i="19"/>
  <c r="K185" i="19"/>
  <c r="B185" i="19"/>
  <c r="K183" i="19"/>
  <c r="K182" i="19"/>
  <c r="B182" i="19"/>
  <c r="B183" i="19" s="1"/>
  <c r="K180" i="19"/>
  <c r="K179" i="19"/>
  <c r="K178" i="19"/>
  <c r="K177" i="19"/>
  <c r="K176" i="19"/>
  <c r="K175" i="19"/>
  <c r="K174" i="19"/>
  <c r="K173" i="19"/>
  <c r="K172" i="19"/>
  <c r="B172" i="19"/>
  <c r="B173" i="19" s="1"/>
  <c r="B174" i="19" s="1"/>
  <c r="B175" i="19" s="1"/>
  <c r="B176" i="19" s="1"/>
  <c r="K170" i="19"/>
  <c r="K168" i="19"/>
  <c r="B168" i="19"/>
  <c r="B170" i="19" s="1"/>
  <c r="K166" i="19"/>
  <c r="K165" i="19"/>
  <c r="K164" i="19"/>
  <c r="K163" i="19"/>
  <c r="K162" i="19"/>
  <c r="B162" i="19"/>
  <c r="B163" i="19" s="1"/>
  <c r="B164" i="19" s="1"/>
  <c r="B165" i="19" s="1"/>
  <c r="B166" i="19" s="1"/>
  <c r="K160" i="19"/>
  <c r="B160" i="19"/>
  <c r="K158" i="19"/>
  <c r="K157" i="19"/>
  <c r="K156" i="19"/>
  <c r="K155" i="19"/>
  <c r="K154" i="19"/>
  <c r="B154" i="19"/>
  <c r="B155" i="19" s="1"/>
  <c r="B156" i="19" s="1"/>
  <c r="B158" i="19" s="1"/>
  <c r="A153" i="19"/>
  <c r="A154" i="19" s="1"/>
  <c r="A155" i="19" s="1"/>
  <c r="A156" i="19" s="1"/>
  <c r="K151" i="19"/>
  <c r="B151" i="19"/>
  <c r="K150" i="19"/>
  <c r="B150" i="19"/>
  <c r="A150" i="19"/>
  <c r="A151" i="19" s="1"/>
  <c r="K148" i="19"/>
  <c r="B148" i="19"/>
  <c r="K146" i="19"/>
  <c r="K145" i="19"/>
  <c r="K144" i="19"/>
  <c r="K143" i="19"/>
  <c r="K142" i="19"/>
  <c r="K141" i="19"/>
  <c r="K140" i="19"/>
  <c r="B140" i="19"/>
  <c r="B141" i="19" s="1"/>
  <c r="B142" i="19" s="1"/>
  <c r="B143" i="19" s="1"/>
  <c r="K138" i="19"/>
  <c r="K137" i="19"/>
  <c r="B137" i="19"/>
  <c r="B138" i="19" s="1"/>
  <c r="K135" i="19"/>
  <c r="B135" i="19"/>
  <c r="K132" i="19"/>
  <c r="B132" i="19"/>
  <c r="A131" i="19"/>
  <c r="A132" i="19" s="1"/>
  <c r="A134" i="19" s="1"/>
  <c r="A135" i="19" s="1"/>
  <c r="A136" i="19" s="1"/>
  <c r="A137" i="19" s="1"/>
  <c r="A138" i="19" s="1"/>
  <c r="A139" i="19" s="1"/>
  <c r="A140" i="19" s="1"/>
  <c r="A141" i="19" s="1"/>
  <c r="A142" i="19" s="1"/>
  <c r="A143" i="19" s="1"/>
  <c r="B126" i="19"/>
  <c r="B125" i="19"/>
  <c r="A124" i="19"/>
  <c r="A125" i="19" s="1"/>
  <c r="A126" i="19" s="1"/>
  <c r="K122" i="19"/>
  <c r="A121" i="19"/>
  <c r="A122" i="19" s="1"/>
  <c r="K120" i="19"/>
  <c r="B120" i="19"/>
  <c r="K118" i="19"/>
  <c r="K117" i="19"/>
  <c r="K116" i="19"/>
  <c r="K115" i="19"/>
  <c r="K114" i="19"/>
  <c r="K113" i="19"/>
  <c r="S112" i="19"/>
  <c r="T112" i="19" s="1"/>
  <c r="K112" i="19"/>
  <c r="B112" i="19"/>
  <c r="B113" i="19" s="1"/>
  <c r="B114" i="19" s="1"/>
  <c r="B115" i="19" s="1"/>
  <c r="B116" i="19" s="1"/>
  <c r="B117" i="19" s="1"/>
  <c r="B118" i="19" s="1"/>
  <c r="K110" i="19"/>
  <c r="B110" i="19"/>
  <c r="K109" i="19"/>
  <c r="A109" i="19"/>
  <c r="A112" i="19" s="1"/>
  <c r="A113" i="19" s="1"/>
  <c r="A114" i="19" s="1"/>
  <c r="A115" i="19" s="1"/>
  <c r="A116" i="19" s="1"/>
  <c r="A117" i="19" s="1"/>
  <c r="A118" i="19" s="1"/>
  <c r="A119" i="19" s="1"/>
  <c r="A120" i="19" s="1"/>
  <c r="K105" i="19"/>
  <c r="K104" i="19"/>
  <c r="K103" i="19"/>
  <c r="K102" i="19"/>
  <c r="K101" i="19"/>
  <c r="K100" i="19"/>
  <c r="K99" i="19"/>
  <c r="K98" i="19"/>
  <c r="K97" i="19"/>
  <c r="K96" i="19"/>
  <c r="B96" i="19"/>
  <c r="B97" i="19" s="1"/>
  <c r="B98" i="19" s="1"/>
  <c r="B99" i="19" s="1"/>
  <c r="B100" i="19" s="1"/>
  <c r="B101" i="19" s="1"/>
  <c r="K94" i="19"/>
  <c r="K93" i="19"/>
  <c r="K92" i="19"/>
  <c r="K91" i="19"/>
  <c r="K90" i="19"/>
  <c r="K89" i="19"/>
  <c r="K87" i="19"/>
  <c r="K86" i="19"/>
  <c r="K85" i="19"/>
  <c r="K84" i="19"/>
  <c r="K83" i="19"/>
  <c r="B83" i="19"/>
  <c r="B84" i="19" s="1"/>
  <c r="B85" i="19" s="1"/>
  <c r="B86" i="19" s="1"/>
  <c r="B87" i="19" s="1"/>
  <c r="K82" i="19"/>
  <c r="B82" i="19"/>
  <c r="K80" i="19"/>
  <c r="K79" i="19"/>
  <c r="K78" i="19"/>
  <c r="K77" i="19"/>
  <c r="K76" i="19"/>
  <c r="K75" i="19"/>
  <c r="K74" i="19"/>
  <c r="K73" i="19"/>
  <c r="K72" i="19"/>
  <c r="K71" i="19"/>
  <c r="B71" i="19"/>
  <c r="B72" i="19" s="1"/>
  <c r="B73" i="19" s="1"/>
  <c r="B74" i="19" s="1"/>
  <c r="B75" i="19" s="1"/>
  <c r="B76" i="19" s="1"/>
  <c r="B77" i="19" s="1"/>
  <c r="B78" i="19" s="1"/>
  <c r="B79" i="19" s="1"/>
  <c r="B80" i="19" s="1"/>
  <c r="K69" i="19"/>
  <c r="B69" i="19"/>
  <c r="K67" i="19"/>
  <c r="B67" i="19"/>
  <c r="K65" i="19"/>
  <c r="K64" i="19"/>
  <c r="K63" i="19"/>
  <c r="K62" i="19"/>
  <c r="K61" i="19"/>
  <c r="B61" i="19"/>
  <c r="B62" i="19" s="1"/>
  <c r="K60" i="19"/>
  <c r="A59" i="19"/>
  <c r="A60" i="19" s="1"/>
  <c r="A61" i="19" s="1"/>
  <c r="A62" i="19" s="1"/>
  <c r="K58" i="19"/>
  <c r="B58" i="19"/>
  <c r="K56" i="19"/>
  <c r="K55" i="19"/>
  <c r="K54" i="19"/>
  <c r="K53" i="19"/>
  <c r="K52" i="19"/>
  <c r="K51" i="19"/>
  <c r="B51" i="19"/>
  <c r="B52" i="19" s="1"/>
  <c r="B53" i="19" s="1"/>
  <c r="B54" i="19" s="1"/>
  <c r="B55" i="19" s="1"/>
  <c r="B56" i="19" s="1"/>
  <c r="K50" i="19"/>
  <c r="B50" i="19"/>
  <c r="K48" i="19"/>
  <c r="K47" i="19"/>
  <c r="K46" i="19"/>
  <c r="K45" i="19"/>
  <c r="B45" i="19"/>
  <c r="B46" i="19" s="1"/>
  <c r="B47" i="19" s="1"/>
  <c r="B48" i="19" s="1"/>
  <c r="K43" i="19"/>
  <c r="K42" i="19"/>
  <c r="K41" i="19"/>
  <c r="K40" i="19"/>
  <c r="K39" i="19"/>
  <c r="B39" i="19"/>
  <c r="B40" i="19" s="1"/>
  <c r="B41" i="19" s="1"/>
  <c r="B42" i="19" s="1"/>
  <c r="B43" i="19" s="1"/>
  <c r="K38" i="19"/>
  <c r="B38" i="19"/>
  <c r="A37" i="19"/>
  <c r="A38" i="19" s="1"/>
  <c r="A39" i="19" s="1"/>
  <c r="K35" i="19"/>
  <c r="K34" i="19"/>
  <c r="K33" i="19"/>
  <c r="K32" i="19"/>
  <c r="K31" i="19"/>
  <c r="K30" i="19"/>
  <c r="B30" i="19"/>
  <c r="B31" i="19" s="1"/>
  <c r="B32" i="19" s="1"/>
  <c r="B33" i="19" s="1"/>
  <c r="B34" i="19" s="1"/>
  <c r="B35" i="19" s="1"/>
  <c r="K28" i="19"/>
  <c r="K26" i="19"/>
  <c r="K24" i="19"/>
  <c r="K23" i="19"/>
  <c r="K22" i="19"/>
  <c r="B22" i="19"/>
  <c r="B23" i="19" s="1"/>
  <c r="B24" i="19" s="1"/>
  <c r="K21" i="19"/>
  <c r="B21" i="19"/>
  <c r="K19" i="19"/>
  <c r="K18" i="19"/>
  <c r="K17" i="19"/>
  <c r="K16" i="19"/>
  <c r="K15" i="19"/>
  <c r="K14" i="19"/>
  <c r="K13" i="19"/>
  <c r="K12" i="19"/>
  <c r="B12" i="19"/>
  <c r="B13" i="19" s="1"/>
  <c r="B14" i="19" s="1"/>
  <c r="B15" i="19" s="1"/>
  <c r="B16" i="19" s="1"/>
  <c r="B17" i="19" s="1"/>
  <c r="B18" i="19" s="1"/>
  <c r="B19" i="19" s="1"/>
  <c r="K11" i="19"/>
  <c r="K9" i="19"/>
  <c r="K8" i="19"/>
  <c r="B8" i="19"/>
  <c r="B9" i="19" s="1"/>
  <c r="K7" i="19"/>
  <c r="K5" i="19"/>
  <c r="K4" i="19"/>
  <c r="B4" i="19"/>
  <c r="B5" i="19" s="1"/>
  <c r="A4" i="19"/>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K239" i="18"/>
  <c r="K238" i="18"/>
  <c r="B238" i="18"/>
  <c r="B239" i="18" s="1"/>
  <c r="K236" i="18"/>
  <c r="B236" i="18"/>
  <c r="K235" i="18"/>
  <c r="B235" i="18"/>
  <c r="K233" i="18"/>
  <c r="B233" i="18"/>
  <c r="K232" i="18"/>
  <c r="B232" i="18"/>
  <c r="K230" i="18"/>
  <c r="B230" i="18"/>
  <c r="K229" i="18"/>
  <c r="B229" i="18"/>
  <c r="K227" i="18"/>
  <c r="B227" i="18"/>
  <c r="K226" i="18"/>
  <c r="B226" i="18"/>
  <c r="K224" i="18"/>
  <c r="A224" i="18"/>
  <c r="A225" i="18" s="1"/>
  <c r="A226" i="18" s="1"/>
  <c r="A227" i="18" s="1"/>
  <c r="A228" i="18" s="1"/>
  <c r="A229" i="18" s="1"/>
  <c r="A230" i="18" s="1"/>
  <c r="A231" i="18" s="1"/>
  <c r="A232" i="18" s="1"/>
  <c r="A233" i="18" s="1"/>
  <c r="A234" i="18" s="1"/>
  <c r="A235" i="18" s="1"/>
  <c r="A236" i="18" s="1"/>
  <c r="A237" i="18" s="1"/>
  <c r="A238" i="18" s="1"/>
  <c r="A239" i="18" s="1"/>
  <c r="K223" i="18"/>
  <c r="B223" i="18"/>
  <c r="B224" i="18" s="1"/>
  <c r="A223" i="18"/>
  <c r="A222" i="18"/>
  <c r="K220" i="18"/>
  <c r="B220" i="18"/>
  <c r="A220" i="18"/>
  <c r="K218" i="18"/>
  <c r="B218" i="18"/>
  <c r="A218" i="18"/>
  <c r="K217" i="18"/>
  <c r="B217" i="18"/>
  <c r="A217" i="18"/>
  <c r="K215" i="18"/>
  <c r="K214" i="18"/>
  <c r="B214" i="18"/>
  <c r="B215" i="18" s="1"/>
  <c r="K212" i="18"/>
  <c r="K211" i="18"/>
  <c r="B211" i="18"/>
  <c r="B212" i="18" s="1"/>
  <c r="K209" i="18"/>
  <c r="B209" i="18"/>
  <c r="K207" i="18"/>
  <c r="B207" i="18"/>
  <c r="K206" i="18"/>
  <c r="B206" i="18"/>
  <c r="K204" i="18"/>
  <c r="K203" i="18"/>
  <c r="K202" i="18"/>
  <c r="K201" i="18"/>
  <c r="K200" i="18"/>
  <c r="K199" i="18"/>
  <c r="K198" i="18"/>
  <c r="B198" i="18"/>
  <c r="B199" i="18" s="1"/>
  <c r="B200" i="18" s="1"/>
  <c r="B202" i="18" s="1"/>
  <c r="B203" i="18" s="1"/>
  <c r="B204" i="18" s="1"/>
  <c r="K197" i="18"/>
  <c r="K196" i="18"/>
  <c r="B196" i="18"/>
  <c r="B197" i="18" s="1"/>
  <c r="K194" i="18"/>
  <c r="K193" i="18"/>
  <c r="B193" i="18"/>
  <c r="B194" i="18" s="1"/>
  <c r="K191" i="18"/>
  <c r="K190" i="18"/>
  <c r="K189" i="18"/>
  <c r="B189" i="18"/>
  <c r="B190" i="18" s="1"/>
  <c r="B191" i="18" s="1"/>
  <c r="K188" i="18"/>
  <c r="K187" i="18"/>
  <c r="B187" i="18"/>
  <c r="B188" i="18" s="1"/>
  <c r="K185" i="18"/>
  <c r="B185" i="18"/>
  <c r="K183" i="18"/>
  <c r="K182" i="18"/>
  <c r="K181" i="18"/>
  <c r="K180" i="18"/>
  <c r="B180" i="18"/>
  <c r="B181" i="18" s="1"/>
  <c r="B183" i="18" s="1"/>
  <c r="K179" i="18"/>
  <c r="B179" i="18"/>
  <c r="A178" i="18"/>
  <c r="A179" i="18" s="1"/>
  <c r="A180" i="18" s="1"/>
  <c r="A181" i="18" s="1"/>
  <c r="K176" i="18"/>
  <c r="A176" i="18"/>
  <c r="K175" i="18"/>
  <c r="B175" i="18"/>
  <c r="B176" i="18" s="1"/>
  <c r="A175" i="18"/>
  <c r="K173" i="18"/>
  <c r="B173" i="18"/>
  <c r="K171" i="18"/>
  <c r="K170" i="18"/>
  <c r="K169" i="18"/>
  <c r="K168" i="18"/>
  <c r="B168" i="18"/>
  <c r="K167" i="18"/>
  <c r="K166" i="18"/>
  <c r="B166" i="18"/>
  <c r="B167" i="18" s="1"/>
  <c r="K165" i="18"/>
  <c r="B165" i="18"/>
  <c r="K163" i="18"/>
  <c r="A163" i="18"/>
  <c r="A164" i="18" s="1"/>
  <c r="A165" i="18" s="1"/>
  <c r="A166" i="18" s="1"/>
  <c r="A167" i="18" s="1"/>
  <c r="A168" i="18" s="1"/>
  <c r="K162" i="18"/>
  <c r="B162" i="18"/>
  <c r="B163" i="18" s="1"/>
  <c r="K160" i="18"/>
  <c r="B160" i="18"/>
  <c r="A159" i="18"/>
  <c r="A160" i="18" s="1"/>
  <c r="A161" i="18" s="1"/>
  <c r="A162" i="18" s="1"/>
  <c r="K157" i="18"/>
  <c r="B157" i="18"/>
  <c r="A157" i="18"/>
  <c r="A156" i="18"/>
  <c r="B152" i="18"/>
  <c r="B153" i="18" s="1"/>
  <c r="A151" i="18"/>
  <c r="A152" i="18" s="1"/>
  <c r="A153" i="18" s="1"/>
  <c r="B150" i="18"/>
  <c r="B149" i="18"/>
  <c r="A147" i="18"/>
  <c r="K138" i="18"/>
  <c r="A137" i="18"/>
  <c r="A149" i="18" s="1"/>
  <c r="A150" i="18" s="1"/>
  <c r="B136" i="18"/>
  <c r="B135" i="18"/>
  <c r="A134" i="18"/>
  <c r="A135" i="18" s="1"/>
  <c r="A136" i="18" s="1"/>
  <c r="B132" i="18"/>
  <c r="B133" i="18" s="1"/>
  <c r="A131" i="18"/>
  <c r="A132" i="18" s="1"/>
  <c r="A133" i="18" s="1"/>
  <c r="K130" i="18"/>
  <c r="K129" i="18"/>
  <c r="B129" i="18"/>
  <c r="B130" i="18" s="1"/>
  <c r="A128" i="18"/>
  <c r="A129" i="18" s="1"/>
  <c r="A130" i="18" s="1"/>
  <c r="K127" i="18"/>
  <c r="K126" i="18"/>
  <c r="B126" i="18"/>
  <c r="B127" i="18" s="1"/>
  <c r="K125" i="18"/>
  <c r="A124" i="18"/>
  <c r="A126" i="18" s="1"/>
  <c r="A127" i="18" s="1"/>
  <c r="K122" i="18"/>
  <c r="A122" i="18"/>
  <c r="A121" i="18"/>
  <c r="K120" i="18"/>
  <c r="B120" i="18"/>
  <c r="K118" i="18"/>
  <c r="K117" i="18"/>
  <c r="K116" i="18"/>
  <c r="K115" i="18"/>
  <c r="K114" i="18"/>
  <c r="K113" i="18"/>
  <c r="T112" i="18"/>
  <c r="S112" i="18"/>
  <c r="K112" i="18"/>
  <c r="K110" i="18"/>
  <c r="B110" i="18"/>
  <c r="B112" i="18" s="1"/>
  <c r="B113" i="18" s="1"/>
  <c r="B114" i="18" s="1"/>
  <c r="B115" i="18" s="1"/>
  <c r="B116" i="18" s="1"/>
  <c r="B117" i="18" s="1"/>
  <c r="B118" i="18" s="1"/>
  <c r="A110" i="18"/>
  <c r="A112" i="18" s="1"/>
  <c r="A113" i="18" s="1"/>
  <c r="A114" i="18" s="1"/>
  <c r="A115" i="18" s="1"/>
  <c r="A116" i="18" s="1"/>
  <c r="A117" i="18" s="1"/>
  <c r="A118" i="18" s="1"/>
  <c r="A119" i="18" s="1"/>
  <c r="A120" i="18" s="1"/>
  <c r="K109" i="18"/>
  <c r="A109" i="18"/>
  <c r="K105" i="18"/>
  <c r="K104" i="18"/>
  <c r="K103" i="18"/>
  <c r="K102" i="18"/>
  <c r="K101" i="18"/>
  <c r="K100" i="18"/>
  <c r="K99" i="18"/>
  <c r="B99" i="18"/>
  <c r="B100" i="18" s="1"/>
  <c r="B101" i="18" s="1"/>
  <c r="K98" i="18"/>
  <c r="K97" i="18"/>
  <c r="B97" i="18"/>
  <c r="B98" i="18" s="1"/>
  <c r="K96" i="18"/>
  <c r="B96" i="18"/>
  <c r="K94" i="18"/>
  <c r="K93" i="18"/>
  <c r="K92" i="18"/>
  <c r="K91" i="18"/>
  <c r="K90" i="18"/>
  <c r="K89" i="18"/>
  <c r="K87" i="18"/>
  <c r="K86" i="18"/>
  <c r="K85" i="18"/>
  <c r="K84" i="18"/>
  <c r="B84" i="18"/>
  <c r="B85" i="18" s="1"/>
  <c r="B86" i="18" s="1"/>
  <c r="B87" i="18" s="1"/>
  <c r="K83" i="18"/>
  <c r="K82" i="18"/>
  <c r="B82" i="18"/>
  <c r="B83" i="18" s="1"/>
  <c r="K80" i="18"/>
  <c r="K79" i="18"/>
  <c r="K78" i="18"/>
  <c r="K77" i="18"/>
  <c r="K76" i="18"/>
  <c r="K75" i="18"/>
  <c r="K74" i="18"/>
  <c r="K73" i="18"/>
  <c r="B73" i="18"/>
  <c r="B74" i="18" s="1"/>
  <c r="B75" i="18" s="1"/>
  <c r="B76" i="18" s="1"/>
  <c r="B77" i="18" s="1"/>
  <c r="B78" i="18" s="1"/>
  <c r="B79" i="18" s="1"/>
  <c r="B80" i="18" s="1"/>
  <c r="K72" i="18"/>
  <c r="K71" i="18"/>
  <c r="B71" i="18"/>
  <c r="B72" i="18" s="1"/>
  <c r="K69" i="18"/>
  <c r="B69" i="18"/>
  <c r="K67" i="18"/>
  <c r="B67" i="18"/>
  <c r="K65" i="18"/>
  <c r="K64" i="18"/>
  <c r="K63" i="18"/>
  <c r="B63" i="18"/>
  <c r="K62" i="18"/>
  <c r="K61" i="18"/>
  <c r="B61" i="18"/>
  <c r="B62" i="18" s="1"/>
  <c r="B64" i="18" s="1"/>
  <c r="B65" i="18" s="1"/>
  <c r="K60" i="18"/>
  <c r="A60" i="18"/>
  <c r="A61" i="18" s="1"/>
  <c r="A62" i="18" s="1"/>
  <c r="A59" i="18"/>
  <c r="K58" i="18"/>
  <c r="B58" i="18"/>
  <c r="K56" i="18"/>
  <c r="K55" i="18"/>
  <c r="K54" i="18"/>
  <c r="K53" i="18"/>
  <c r="K52" i="18"/>
  <c r="K51" i="18"/>
  <c r="B51" i="18"/>
  <c r="B52" i="18" s="1"/>
  <c r="B53" i="18" s="1"/>
  <c r="B54" i="18" s="1"/>
  <c r="B55" i="18" s="1"/>
  <c r="B56" i="18" s="1"/>
  <c r="K50" i="18"/>
  <c r="B50" i="18"/>
  <c r="K48" i="18"/>
  <c r="K47" i="18"/>
  <c r="K46" i="18"/>
  <c r="K45" i="18"/>
  <c r="B45" i="18"/>
  <c r="B46" i="18" s="1"/>
  <c r="B47" i="18" s="1"/>
  <c r="B48" i="18" s="1"/>
  <c r="K43" i="18"/>
  <c r="K42" i="18"/>
  <c r="K41" i="18"/>
  <c r="B41" i="18"/>
  <c r="B42" i="18" s="1"/>
  <c r="B43" i="18" s="1"/>
  <c r="K40" i="18"/>
  <c r="K39" i="18"/>
  <c r="B39" i="18"/>
  <c r="B40" i="18" s="1"/>
  <c r="K38" i="18"/>
  <c r="B38" i="18"/>
  <c r="A37" i="18"/>
  <c r="A38" i="18" s="1"/>
  <c r="A39" i="18" s="1"/>
  <c r="K35" i="18"/>
  <c r="K34" i="18"/>
  <c r="K33" i="18"/>
  <c r="K32" i="18"/>
  <c r="B32" i="18"/>
  <c r="B33" i="18" s="1"/>
  <c r="B34" i="18" s="1"/>
  <c r="B35" i="18" s="1"/>
  <c r="K31" i="18"/>
  <c r="K30" i="18"/>
  <c r="B30" i="18"/>
  <c r="B31" i="18" s="1"/>
  <c r="K28" i="18"/>
  <c r="K26" i="18"/>
  <c r="K24" i="18"/>
  <c r="K23" i="18"/>
  <c r="K22" i="18"/>
  <c r="B22" i="18"/>
  <c r="B23" i="18" s="1"/>
  <c r="B24" i="18" s="1"/>
  <c r="K21" i="18"/>
  <c r="B21" i="18"/>
  <c r="K19" i="18"/>
  <c r="K18" i="18"/>
  <c r="K17" i="18"/>
  <c r="K16" i="18"/>
  <c r="K15" i="18"/>
  <c r="B15" i="18"/>
  <c r="B16" i="18" s="1"/>
  <c r="B17" i="18" s="1"/>
  <c r="B18" i="18" s="1"/>
  <c r="B19" i="18" s="1"/>
  <c r="K14" i="18"/>
  <c r="K13" i="18"/>
  <c r="K12" i="18"/>
  <c r="B12" i="18"/>
  <c r="B13" i="18" s="1"/>
  <c r="B14" i="18" s="1"/>
  <c r="K11" i="18"/>
  <c r="K9" i="18"/>
  <c r="B9" i="18"/>
  <c r="K8" i="18"/>
  <c r="B8" i="18"/>
  <c r="K7" i="18"/>
  <c r="K5" i="18"/>
  <c r="B5" i="18"/>
  <c r="A5" i="18"/>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K4" i="18"/>
  <c r="B4" i="18"/>
  <c r="A4" i="18"/>
  <c r="A89" i="20" l="1"/>
  <c r="A90" i="20" s="1"/>
  <c r="A91" i="20" s="1"/>
  <c r="A92" i="20" s="1"/>
  <c r="A93" i="20" s="1"/>
  <c r="A94" i="20" s="1"/>
  <c r="A95" i="20" s="1"/>
  <c r="A96" i="20" s="1"/>
  <c r="A97" i="20" s="1"/>
  <c r="A98" i="20" s="1"/>
  <c r="A99" i="20" s="1"/>
  <c r="A100" i="20" s="1"/>
  <c r="A101" i="20" s="1"/>
  <c r="A102" i="20"/>
  <c r="A103" i="20" s="1"/>
  <c r="A104" i="20" s="1"/>
  <c r="A105" i="20" s="1"/>
  <c r="A106" i="20" s="1"/>
  <c r="A178" i="20"/>
  <c r="A179" i="20" s="1"/>
  <c r="A180" i="20" s="1"/>
  <c r="A181" i="20" s="1"/>
  <c r="A182" i="20" s="1"/>
  <c r="A183" i="20" s="1"/>
  <c r="A184" i="20" s="1"/>
  <c r="A185" i="20" s="1"/>
  <c r="A186" i="20" s="1"/>
  <c r="A187" i="20" s="1"/>
  <c r="A188" i="20" s="1"/>
  <c r="A189" i="20" s="1"/>
  <c r="A190" i="20" s="1"/>
  <c r="A191" i="20" s="1"/>
  <c r="A177" i="20"/>
  <c r="A27" i="19"/>
  <c r="A28" i="19" s="1"/>
  <c r="A29" i="19"/>
  <c r="A30" i="19" s="1"/>
  <c r="A31" i="19" s="1"/>
  <c r="A32" i="19" s="1"/>
  <c r="A33" i="19" s="1"/>
  <c r="A34" i="19" s="1"/>
  <c r="A35" i="19" s="1"/>
  <c r="A64" i="19"/>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63" i="19"/>
  <c r="A157" i="19"/>
  <c r="A158" i="19"/>
  <c r="A159" i="19" s="1"/>
  <c r="A160" i="19" s="1"/>
  <c r="A161" i="19" s="1"/>
  <c r="A162" i="19" s="1"/>
  <c r="A163" i="19" s="1"/>
  <c r="A164" i="19" s="1"/>
  <c r="A165" i="19" s="1"/>
  <c r="A166" i="19" s="1"/>
  <c r="A167" i="19" s="1"/>
  <c r="A168" i="19" s="1"/>
  <c r="A170" i="19" s="1"/>
  <c r="A171" i="19" s="1"/>
  <c r="A172" i="19" s="1"/>
  <c r="A173" i="19" s="1"/>
  <c r="A174" i="19" s="1"/>
  <c r="A175" i="19" s="1"/>
  <c r="A176" i="19" s="1"/>
  <c r="B102" i="19"/>
  <c r="B103" i="19" s="1"/>
  <c r="B104" i="19" s="1"/>
  <c r="B105" i="19" s="1"/>
  <c r="B106" i="19" s="1"/>
  <c r="B89" i="19"/>
  <c r="B90" i="19" s="1"/>
  <c r="B91" i="19" s="1"/>
  <c r="B92" i="19" s="1"/>
  <c r="B93" i="19" s="1"/>
  <c r="B94" i="19" s="1"/>
  <c r="B64" i="19"/>
  <c r="B65" i="19" s="1"/>
  <c r="B63" i="19"/>
  <c r="B145" i="19"/>
  <c r="B146" i="19" s="1"/>
  <c r="B144" i="19"/>
  <c r="A40" i="19"/>
  <c r="A44" i="19"/>
  <c r="A45" i="19" s="1"/>
  <c r="A46" i="19" s="1"/>
  <c r="A144" i="19"/>
  <c r="A145" i="19"/>
  <c r="A146" i="19" s="1"/>
  <c r="A147" i="19" s="1"/>
  <c r="A148" i="19" s="1"/>
  <c r="B178" i="19"/>
  <c r="B179" i="19" s="1"/>
  <c r="B180" i="19" s="1"/>
  <c r="B177" i="19"/>
  <c r="B157" i="19"/>
  <c r="A170" i="18"/>
  <c r="A171" i="18" s="1"/>
  <c r="A172" i="18" s="1"/>
  <c r="A173" i="18" s="1"/>
  <c r="A169" i="18"/>
  <c r="A40" i="18"/>
  <c r="A44" i="18"/>
  <c r="A45" i="18" s="1"/>
  <c r="A46" i="18" s="1"/>
  <c r="A64" i="18"/>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63" i="18"/>
  <c r="A182" i="18"/>
  <c r="A183" i="18"/>
  <c r="A184" i="18" s="1"/>
  <c r="A185" i="18" s="1"/>
  <c r="A186" i="18" s="1"/>
  <c r="A187" i="18" s="1"/>
  <c r="A188" i="18" s="1"/>
  <c r="A189" i="18" s="1"/>
  <c r="A190" i="18" s="1"/>
  <c r="A191" i="18" s="1"/>
  <c r="A192" i="18" s="1"/>
  <c r="A193" i="18" s="1"/>
  <c r="A194" i="18" s="1"/>
  <c r="A195" i="18" s="1"/>
  <c r="A196" i="18" s="1"/>
  <c r="A197" i="18" s="1"/>
  <c r="A198" i="18" s="1"/>
  <c r="A199" i="18" s="1"/>
  <c r="A200" i="18" s="1"/>
  <c r="A27" i="18"/>
  <c r="A28" i="18" s="1"/>
  <c r="A29" i="18"/>
  <c r="A30" i="18" s="1"/>
  <c r="A31" i="18" s="1"/>
  <c r="A32" i="18" s="1"/>
  <c r="A33" i="18" s="1"/>
  <c r="A34" i="18" s="1"/>
  <c r="A35" i="18" s="1"/>
  <c r="B102" i="18"/>
  <c r="B103" i="18" s="1"/>
  <c r="B104" i="18" s="1"/>
  <c r="B105" i="18" s="1"/>
  <c r="B106" i="18" s="1"/>
  <c r="B89" i="18"/>
  <c r="B90" i="18" s="1"/>
  <c r="B91" i="18" s="1"/>
  <c r="B92" i="18" s="1"/>
  <c r="B93" i="18" s="1"/>
  <c r="B94" i="18" s="1"/>
  <c r="B170" i="18"/>
  <c r="B171" i="18" s="1"/>
  <c r="B169" i="18"/>
  <c r="B182" i="18"/>
  <c r="B201" i="18"/>
  <c r="K138" i="17"/>
  <c r="K125" i="17"/>
  <c r="A47" i="19" l="1"/>
  <c r="A48" i="19"/>
  <c r="A49" i="19" s="1"/>
  <c r="A50" i="19" s="1"/>
  <c r="A51" i="19" s="1"/>
  <c r="A52" i="19" s="1"/>
  <c r="A53" i="19" s="1"/>
  <c r="A54" i="19" s="1"/>
  <c r="A55" i="19" s="1"/>
  <c r="A56" i="19" s="1"/>
  <c r="A57" i="19" s="1"/>
  <c r="A58" i="19" s="1"/>
  <c r="A89" i="19"/>
  <c r="A90" i="19" s="1"/>
  <c r="A91" i="19" s="1"/>
  <c r="A92" i="19" s="1"/>
  <c r="A93" i="19" s="1"/>
  <c r="A94" i="19" s="1"/>
  <c r="A95" i="19" s="1"/>
  <c r="A96" i="19" s="1"/>
  <c r="A97" i="19" s="1"/>
  <c r="A98" i="19" s="1"/>
  <c r="A99" i="19" s="1"/>
  <c r="A100" i="19" s="1"/>
  <c r="A101" i="19" s="1"/>
  <c r="A102" i="19"/>
  <c r="A103" i="19" s="1"/>
  <c r="A104" i="19" s="1"/>
  <c r="A105" i="19" s="1"/>
  <c r="A106" i="19" s="1"/>
  <c r="A178" i="19"/>
  <c r="A179" i="19" s="1"/>
  <c r="A180" i="19" s="1"/>
  <c r="A181" i="19" s="1"/>
  <c r="A182" i="19" s="1"/>
  <c r="A183" i="19" s="1"/>
  <c r="A184" i="19" s="1"/>
  <c r="A185" i="19" s="1"/>
  <c r="A186" i="19" s="1"/>
  <c r="A187" i="19" s="1"/>
  <c r="A188" i="19" s="1"/>
  <c r="A189" i="19" s="1"/>
  <c r="A190" i="19" s="1"/>
  <c r="A191" i="19" s="1"/>
  <c r="A177" i="19"/>
  <c r="A41" i="19"/>
  <c r="A42" i="19" s="1"/>
  <c r="A43" i="19"/>
  <c r="A47" i="18"/>
  <c r="A48" i="18"/>
  <c r="A49" i="18" s="1"/>
  <c r="A50" i="18" s="1"/>
  <c r="A51" i="18" s="1"/>
  <c r="A52" i="18" s="1"/>
  <c r="A53" i="18" s="1"/>
  <c r="A54" i="18" s="1"/>
  <c r="A55" i="18" s="1"/>
  <c r="A56" i="18" s="1"/>
  <c r="A57" i="18" s="1"/>
  <c r="A58" i="18" s="1"/>
  <c r="A89" i="18"/>
  <c r="A90" i="18" s="1"/>
  <c r="A91" i="18" s="1"/>
  <c r="A92" i="18" s="1"/>
  <c r="A93" i="18" s="1"/>
  <c r="A94" i="18" s="1"/>
  <c r="A95" i="18" s="1"/>
  <c r="A96" i="18" s="1"/>
  <c r="A97" i="18" s="1"/>
  <c r="A98" i="18" s="1"/>
  <c r="A99" i="18" s="1"/>
  <c r="A100" i="18" s="1"/>
  <c r="A101" i="18" s="1"/>
  <c r="A102" i="18"/>
  <c r="A103" i="18" s="1"/>
  <c r="A104" i="18" s="1"/>
  <c r="A105" i="18" s="1"/>
  <c r="A106" i="18" s="1"/>
  <c r="A41" i="18"/>
  <c r="A42" i="18" s="1"/>
  <c r="A43" i="18"/>
  <c r="A202" i="18"/>
  <c r="A203" i="18" s="1"/>
  <c r="A204" i="18" s="1"/>
  <c r="A205" i="18" s="1"/>
  <c r="A206" i="18" s="1"/>
  <c r="A207" i="18" s="1"/>
  <c r="A208" i="18" s="1"/>
  <c r="A209" i="18" s="1"/>
  <c r="A210" i="18" s="1"/>
  <c r="A211" i="18" s="1"/>
  <c r="A212" i="18" s="1"/>
  <c r="A213" i="18" s="1"/>
  <c r="A214" i="18" s="1"/>
  <c r="A215" i="18" s="1"/>
  <c r="A201" i="18"/>
  <c r="A147" i="17"/>
  <c r="K239" i="17" l="1"/>
  <c r="K238" i="17"/>
  <c r="B238" i="17"/>
  <c r="B239" i="17" s="1"/>
  <c r="K236" i="17"/>
  <c r="K235" i="17"/>
  <c r="B235" i="17"/>
  <c r="B236" i="17" s="1"/>
  <c r="K233" i="17"/>
  <c r="B233" i="17"/>
  <c r="K232" i="17"/>
  <c r="B232" i="17"/>
  <c r="K230" i="17"/>
  <c r="K229" i="17"/>
  <c r="B229" i="17"/>
  <c r="B230" i="17" s="1"/>
  <c r="K227" i="17"/>
  <c r="B227" i="17"/>
  <c r="K226" i="17"/>
  <c r="B226" i="17"/>
  <c r="K224" i="17"/>
  <c r="K223" i="17"/>
  <c r="B223" i="17"/>
  <c r="B224" i="17" s="1"/>
  <c r="A222" i="17"/>
  <c r="A223" i="17" s="1"/>
  <c r="A224" i="17" s="1"/>
  <c r="A225" i="17" s="1"/>
  <c r="A226" i="17" s="1"/>
  <c r="A227" i="17" s="1"/>
  <c r="A228" i="17" s="1"/>
  <c r="A229" i="17" s="1"/>
  <c r="A230" i="17" s="1"/>
  <c r="A231" i="17" s="1"/>
  <c r="A232" i="17" s="1"/>
  <c r="A233" i="17" s="1"/>
  <c r="A234" i="17" s="1"/>
  <c r="A235" i="17" s="1"/>
  <c r="A236" i="17" s="1"/>
  <c r="A237" i="17" s="1"/>
  <c r="A238" i="17" s="1"/>
  <c r="A239" i="17" s="1"/>
  <c r="K220" i="17"/>
  <c r="B220" i="17"/>
  <c r="A220" i="17"/>
  <c r="K218" i="17"/>
  <c r="K217" i="17"/>
  <c r="B217" i="17"/>
  <c r="B218" i="17" s="1"/>
  <c r="A217" i="17"/>
  <c r="A218" i="17" s="1"/>
  <c r="K215" i="17"/>
  <c r="K214" i="17"/>
  <c r="B214" i="17"/>
  <c r="B215" i="17" s="1"/>
  <c r="K212" i="17"/>
  <c r="K211" i="17"/>
  <c r="B211" i="17"/>
  <c r="B212" i="17" s="1"/>
  <c r="K209" i="17"/>
  <c r="B209" i="17"/>
  <c r="K207" i="17"/>
  <c r="K206" i="17"/>
  <c r="B206" i="17"/>
  <c r="B207" i="17" s="1"/>
  <c r="K204" i="17"/>
  <c r="K203" i="17"/>
  <c r="K202" i="17"/>
  <c r="K201" i="17"/>
  <c r="K200" i="17"/>
  <c r="K199" i="17"/>
  <c r="K198" i="17"/>
  <c r="K197" i="17"/>
  <c r="K196" i="17"/>
  <c r="B196" i="17"/>
  <c r="B197" i="17" s="1"/>
  <c r="B198" i="17" s="1"/>
  <c r="B199" i="17" s="1"/>
  <c r="B200" i="17" s="1"/>
  <c r="K194" i="17"/>
  <c r="K193" i="17"/>
  <c r="B193" i="17"/>
  <c r="B194" i="17" s="1"/>
  <c r="K191" i="17"/>
  <c r="K190" i="17"/>
  <c r="K189" i="17"/>
  <c r="K188" i="17"/>
  <c r="K187" i="17"/>
  <c r="B187" i="17"/>
  <c r="B188" i="17" s="1"/>
  <c r="B189" i="17" s="1"/>
  <c r="B190" i="17" s="1"/>
  <c r="B191" i="17" s="1"/>
  <c r="K185" i="17"/>
  <c r="B185" i="17"/>
  <c r="K183" i="17"/>
  <c r="K182" i="17"/>
  <c r="K181" i="17"/>
  <c r="K180" i="17"/>
  <c r="K179" i="17"/>
  <c r="B179" i="17"/>
  <c r="B180" i="17" s="1"/>
  <c r="B181" i="17" s="1"/>
  <c r="A178" i="17"/>
  <c r="A179" i="17" s="1"/>
  <c r="A180" i="17" s="1"/>
  <c r="A181" i="17" s="1"/>
  <c r="K176" i="17"/>
  <c r="K175" i="17"/>
  <c r="B175" i="17"/>
  <c r="B176" i="17" s="1"/>
  <c r="A175" i="17"/>
  <c r="A176" i="17" s="1"/>
  <c r="K173" i="17"/>
  <c r="B173" i="17"/>
  <c r="K171" i="17"/>
  <c r="K170" i="17"/>
  <c r="K169" i="17"/>
  <c r="K168" i="17"/>
  <c r="K167" i="17"/>
  <c r="K166" i="17"/>
  <c r="B166" i="17"/>
  <c r="B167" i="17" s="1"/>
  <c r="B168" i="17" s="1"/>
  <c r="K165" i="17"/>
  <c r="B165" i="17"/>
  <c r="K163" i="17"/>
  <c r="K162" i="17"/>
  <c r="B162" i="17"/>
  <c r="B163" i="17" s="1"/>
  <c r="K160" i="17"/>
  <c r="B160" i="17"/>
  <c r="K157" i="17"/>
  <c r="B157" i="17"/>
  <c r="A156" i="17"/>
  <c r="A157" i="17" s="1"/>
  <c r="A159" i="17" s="1"/>
  <c r="A160" i="17" s="1"/>
  <c r="A161" i="17" s="1"/>
  <c r="A162" i="17" s="1"/>
  <c r="A163" i="17" s="1"/>
  <c r="A164" i="17" s="1"/>
  <c r="A165" i="17" s="1"/>
  <c r="A166" i="17" s="1"/>
  <c r="A167" i="17" s="1"/>
  <c r="A168" i="17" s="1"/>
  <c r="B152" i="17"/>
  <c r="B153" i="17" s="1"/>
  <c r="A151" i="17"/>
  <c r="A152" i="17" s="1"/>
  <c r="A153" i="17" s="1"/>
  <c r="B149" i="17"/>
  <c r="B150" i="17" s="1"/>
  <c r="A137" i="17"/>
  <c r="A149" i="17" s="1"/>
  <c r="A150" i="17" s="1"/>
  <c r="B135" i="17"/>
  <c r="B136" i="17" s="1"/>
  <c r="A135" i="17"/>
  <c r="A136" i="17" s="1"/>
  <c r="A134" i="17"/>
  <c r="B132" i="17"/>
  <c r="B133" i="17" s="1"/>
  <c r="A131" i="17"/>
  <c r="A132" i="17" s="1"/>
  <c r="A133" i="17" s="1"/>
  <c r="K130" i="17"/>
  <c r="K129" i="17"/>
  <c r="B129" i="17"/>
  <c r="B130" i="17" s="1"/>
  <c r="A128" i="17"/>
  <c r="A129" i="17" s="1"/>
  <c r="A130" i="17" s="1"/>
  <c r="K127" i="17"/>
  <c r="K126" i="17"/>
  <c r="B126" i="17"/>
  <c r="B127" i="17" s="1"/>
  <c r="A124" i="17"/>
  <c r="A126" i="17" s="1"/>
  <c r="A127" i="17" s="1"/>
  <c r="K122" i="17"/>
  <c r="A121" i="17"/>
  <c r="A122" i="17" s="1"/>
  <c r="K120" i="17"/>
  <c r="B120" i="17"/>
  <c r="K118" i="17"/>
  <c r="K117" i="17"/>
  <c r="K116" i="17"/>
  <c r="K115" i="17"/>
  <c r="K114" i="17"/>
  <c r="K113" i="17"/>
  <c r="S112" i="17"/>
  <c r="T112" i="17" s="1"/>
  <c r="K112" i="17"/>
  <c r="K110" i="17"/>
  <c r="B110" i="17"/>
  <c r="B112" i="17" s="1"/>
  <c r="B113" i="17" s="1"/>
  <c r="B114" i="17" s="1"/>
  <c r="B115" i="17" s="1"/>
  <c r="B116" i="17" s="1"/>
  <c r="B117" i="17" s="1"/>
  <c r="B118" i="17" s="1"/>
  <c r="K109" i="17"/>
  <c r="A109" i="17"/>
  <c r="A110" i="17" s="1"/>
  <c r="A112" i="17" s="1"/>
  <c r="A113" i="17" s="1"/>
  <c r="A114" i="17" s="1"/>
  <c r="A115" i="17" s="1"/>
  <c r="A116" i="17" s="1"/>
  <c r="A117" i="17" s="1"/>
  <c r="A118" i="17" s="1"/>
  <c r="A119" i="17" s="1"/>
  <c r="A120" i="17" s="1"/>
  <c r="K105" i="17"/>
  <c r="K104" i="17"/>
  <c r="K103" i="17"/>
  <c r="K102" i="17"/>
  <c r="K101" i="17"/>
  <c r="K100" i="17"/>
  <c r="K99" i="17"/>
  <c r="K98" i="17"/>
  <c r="K97" i="17"/>
  <c r="K96" i="17"/>
  <c r="B96" i="17"/>
  <c r="B97" i="17" s="1"/>
  <c r="B98" i="17" s="1"/>
  <c r="B99" i="17" s="1"/>
  <c r="B100" i="17" s="1"/>
  <c r="B101" i="17" s="1"/>
  <c r="K94" i="17"/>
  <c r="K93" i="17"/>
  <c r="K92" i="17"/>
  <c r="K91" i="17"/>
  <c r="K90" i="17"/>
  <c r="K89" i="17"/>
  <c r="K87" i="17"/>
  <c r="K86" i="17"/>
  <c r="K85" i="17"/>
  <c r="K84" i="17"/>
  <c r="K83" i="17"/>
  <c r="K82" i="17"/>
  <c r="B82" i="17"/>
  <c r="B83" i="17" s="1"/>
  <c r="B84" i="17" s="1"/>
  <c r="B85" i="17" s="1"/>
  <c r="B86" i="17" s="1"/>
  <c r="B87" i="17" s="1"/>
  <c r="K80" i="17"/>
  <c r="K79" i="17"/>
  <c r="K78" i="17"/>
  <c r="K77" i="17"/>
  <c r="K76" i="17"/>
  <c r="K75" i="17"/>
  <c r="K74" i="17"/>
  <c r="K73" i="17"/>
  <c r="K72" i="17"/>
  <c r="K71" i="17"/>
  <c r="B71" i="17"/>
  <c r="B72" i="17" s="1"/>
  <c r="B73" i="17" s="1"/>
  <c r="B74" i="17" s="1"/>
  <c r="B75" i="17" s="1"/>
  <c r="B76" i="17" s="1"/>
  <c r="B77" i="17" s="1"/>
  <c r="B78" i="17" s="1"/>
  <c r="B79" i="17" s="1"/>
  <c r="B80" i="17" s="1"/>
  <c r="K69" i="17"/>
  <c r="B69" i="17"/>
  <c r="K67" i="17"/>
  <c r="B67" i="17"/>
  <c r="K65" i="17"/>
  <c r="K64" i="17"/>
  <c r="K63" i="17"/>
  <c r="K62" i="17"/>
  <c r="K61" i="17"/>
  <c r="B61" i="17"/>
  <c r="B62" i="17" s="1"/>
  <c r="B64" i="17" s="1"/>
  <c r="B65" i="17" s="1"/>
  <c r="K60" i="17"/>
  <c r="A59" i="17"/>
  <c r="A60" i="17" s="1"/>
  <c r="A61" i="17" s="1"/>
  <c r="A62" i="17" s="1"/>
  <c r="K58" i="17"/>
  <c r="B58" i="17"/>
  <c r="K56" i="17"/>
  <c r="K55" i="17"/>
  <c r="K54" i="17"/>
  <c r="K53" i="17"/>
  <c r="K52" i="17"/>
  <c r="K51" i="17"/>
  <c r="K50" i="17"/>
  <c r="B50" i="17"/>
  <c r="B51" i="17" s="1"/>
  <c r="B52" i="17" s="1"/>
  <c r="B53" i="17" s="1"/>
  <c r="B54" i="17" s="1"/>
  <c r="B55" i="17" s="1"/>
  <c r="B56" i="17" s="1"/>
  <c r="K48" i="17"/>
  <c r="K47" i="17"/>
  <c r="K46" i="17"/>
  <c r="K45" i="17"/>
  <c r="B45" i="17"/>
  <c r="B46" i="17" s="1"/>
  <c r="B47" i="17" s="1"/>
  <c r="B48" i="17" s="1"/>
  <c r="K43" i="17"/>
  <c r="K42" i="17"/>
  <c r="K41" i="17"/>
  <c r="K40" i="17"/>
  <c r="K39" i="17"/>
  <c r="K38" i="17"/>
  <c r="B38" i="17"/>
  <c r="B39" i="17" s="1"/>
  <c r="B40" i="17" s="1"/>
  <c r="B41" i="17" s="1"/>
  <c r="B42" i="17" s="1"/>
  <c r="B43" i="17" s="1"/>
  <c r="A37" i="17"/>
  <c r="A38" i="17" s="1"/>
  <c r="A39" i="17" s="1"/>
  <c r="K35" i="17"/>
  <c r="K34" i="17"/>
  <c r="K33" i="17"/>
  <c r="K32" i="17"/>
  <c r="K31" i="17"/>
  <c r="K30" i="17"/>
  <c r="B30" i="17"/>
  <c r="B31" i="17" s="1"/>
  <c r="B32" i="17" s="1"/>
  <c r="B33" i="17" s="1"/>
  <c r="B34" i="17" s="1"/>
  <c r="B35" i="17" s="1"/>
  <c r="K28" i="17"/>
  <c r="K26" i="17"/>
  <c r="K24" i="17"/>
  <c r="K23" i="17"/>
  <c r="K22" i="17"/>
  <c r="K21" i="17"/>
  <c r="B21" i="17"/>
  <c r="B22" i="17" s="1"/>
  <c r="B23" i="17" s="1"/>
  <c r="B24" i="17" s="1"/>
  <c r="K19" i="17"/>
  <c r="K18" i="17"/>
  <c r="K17" i="17"/>
  <c r="K16" i="17"/>
  <c r="K15" i="17"/>
  <c r="K14" i="17"/>
  <c r="K13" i="17"/>
  <c r="K12" i="17"/>
  <c r="B12" i="17"/>
  <c r="B13" i="17" s="1"/>
  <c r="B14" i="17" s="1"/>
  <c r="B15" i="17" s="1"/>
  <c r="B16" i="17" s="1"/>
  <c r="B17" i="17" s="1"/>
  <c r="B18" i="17" s="1"/>
  <c r="B19" i="17" s="1"/>
  <c r="K11" i="17"/>
  <c r="K9" i="17"/>
  <c r="K8" i="17"/>
  <c r="B8" i="17"/>
  <c r="B9" i="17" s="1"/>
  <c r="K7" i="17"/>
  <c r="K5" i="17"/>
  <c r="K4" i="17"/>
  <c r="B4" i="17"/>
  <c r="B5" i="17" s="1"/>
  <c r="A4" i="17"/>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B170" i="17" l="1"/>
  <c r="B171" i="17" s="1"/>
  <c r="B169" i="17"/>
  <c r="B202" i="17"/>
  <c r="B203" i="17" s="1"/>
  <c r="B204" i="17" s="1"/>
  <c r="B201" i="17"/>
  <c r="B89" i="17"/>
  <c r="B90" i="17" s="1"/>
  <c r="B91" i="17" s="1"/>
  <c r="B92" i="17" s="1"/>
  <c r="B93" i="17" s="1"/>
  <c r="B94" i="17" s="1"/>
  <c r="B102" i="17"/>
  <c r="B103" i="17" s="1"/>
  <c r="B104" i="17" s="1"/>
  <c r="B105" i="17" s="1"/>
  <c r="B106" i="17" s="1"/>
  <c r="A29" i="17"/>
  <c r="A30" i="17" s="1"/>
  <c r="A31" i="17" s="1"/>
  <c r="A32" i="17" s="1"/>
  <c r="A33" i="17" s="1"/>
  <c r="A34" i="17" s="1"/>
  <c r="A35" i="17" s="1"/>
  <c r="A27" i="17"/>
  <c r="A28" i="17" s="1"/>
  <c r="A40" i="17"/>
  <c r="A44" i="17"/>
  <c r="A45" i="17" s="1"/>
  <c r="A46" i="17" s="1"/>
  <c r="A170" i="17"/>
  <c r="A171" i="17" s="1"/>
  <c r="A172" i="17" s="1"/>
  <c r="A173" i="17" s="1"/>
  <c r="A169" i="17"/>
  <c r="A182" i="17"/>
  <c r="A183" i="17"/>
  <c r="A184" i="17" s="1"/>
  <c r="A185" i="17" s="1"/>
  <c r="A186" i="17" s="1"/>
  <c r="A187" i="17" s="1"/>
  <c r="A188" i="17" s="1"/>
  <c r="A189" i="17" s="1"/>
  <c r="A190" i="17" s="1"/>
  <c r="A191" i="17" s="1"/>
  <c r="A192" i="17" s="1"/>
  <c r="A193" i="17" s="1"/>
  <c r="A194" i="17" s="1"/>
  <c r="A195" i="17" s="1"/>
  <c r="A196" i="17" s="1"/>
  <c r="A197" i="17" s="1"/>
  <c r="A198" i="17" s="1"/>
  <c r="A199" i="17" s="1"/>
  <c r="A200" i="17" s="1"/>
  <c r="B183" i="17"/>
  <c r="B182" i="17"/>
  <c r="A64" i="17"/>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63" i="17"/>
  <c r="B63" i="17"/>
  <c r="B89" i="16"/>
  <c r="K89" i="16"/>
  <c r="B90" i="16"/>
  <c r="K90" i="16"/>
  <c r="B91" i="16"/>
  <c r="K91" i="16"/>
  <c r="B92" i="16"/>
  <c r="K92" i="16"/>
  <c r="B93" i="16"/>
  <c r="B94" i="16" s="1"/>
  <c r="K93" i="16"/>
  <c r="K94" i="16"/>
  <c r="B96" i="16"/>
  <c r="K96" i="16"/>
  <c r="B97" i="16"/>
  <c r="K97" i="16"/>
  <c r="B98" i="16"/>
  <c r="K98" i="16"/>
  <c r="B99" i="16"/>
  <c r="B100" i="16" s="1"/>
  <c r="B101" i="16" s="1"/>
  <c r="K99" i="16"/>
  <c r="K100" i="16"/>
  <c r="K101" i="16"/>
  <c r="B102" i="16"/>
  <c r="B103" i="16" s="1"/>
  <c r="B104" i="16" s="1"/>
  <c r="B105" i="16" s="1"/>
  <c r="B106" i="16" s="1"/>
  <c r="K102" i="16"/>
  <c r="K103" i="16"/>
  <c r="K104" i="16"/>
  <c r="K105" i="16"/>
  <c r="A109" i="16"/>
  <c r="A110" i="16" s="1"/>
  <c r="A112" i="16" s="1"/>
  <c r="A113" i="16" s="1"/>
  <c r="A114" i="16" s="1"/>
  <c r="K109" i="16"/>
  <c r="B110" i="16"/>
  <c r="B112" i="16" s="1"/>
  <c r="B113" i="16" s="1"/>
  <c r="B114" i="16" s="1"/>
  <c r="K110" i="16"/>
  <c r="K112" i="16"/>
  <c r="S112" i="16"/>
  <c r="T112" i="16" s="1"/>
  <c r="K113" i="16"/>
  <c r="K114" i="16"/>
  <c r="A201" i="17" l="1"/>
  <c r="A202" i="17"/>
  <c r="A203" i="17" s="1"/>
  <c r="A204" i="17" s="1"/>
  <c r="A205" i="17" s="1"/>
  <c r="A206" i="17" s="1"/>
  <c r="A207" i="17" s="1"/>
  <c r="A208" i="17" s="1"/>
  <c r="A209" i="17" s="1"/>
  <c r="A210" i="17" s="1"/>
  <c r="A211" i="17" s="1"/>
  <c r="A212" i="17" s="1"/>
  <c r="A213" i="17" s="1"/>
  <c r="A214" i="17" s="1"/>
  <c r="A215" i="17" s="1"/>
  <c r="A48" i="17"/>
  <c r="A49" i="17" s="1"/>
  <c r="A50" i="17" s="1"/>
  <c r="A51" i="17" s="1"/>
  <c r="A52" i="17" s="1"/>
  <c r="A53" i="17" s="1"/>
  <c r="A54" i="17" s="1"/>
  <c r="A55" i="17" s="1"/>
  <c r="A56" i="17" s="1"/>
  <c r="A57" i="17" s="1"/>
  <c r="A58" i="17" s="1"/>
  <c r="A47" i="17"/>
  <c r="A89" i="17"/>
  <c r="A90" i="17" s="1"/>
  <c r="A91" i="17" s="1"/>
  <c r="A92" i="17" s="1"/>
  <c r="A93" i="17" s="1"/>
  <c r="A94" i="17" s="1"/>
  <c r="A95" i="17" s="1"/>
  <c r="A96" i="17" s="1"/>
  <c r="A97" i="17" s="1"/>
  <c r="A98" i="17" s="1"/>
  <c r="A99" i="17" s="1"/>
  <c r="A100" i="17" s="1"/>
  <c r="A101" i="17" s="1"/>
  <c r="A102" i="17"/>
  <c r="A103" i="17" s="1"/>
  <c r="A104" i="17" s="1"/>
  <c r="A105" i="17" s="1"/>
  <c r="A106" i="17" s="1"/>
  <c r="A41" i="17"/>
  <c r="A42" i="17" s="1"/>
  <c r="A43" i="17"/>
  <c r="K232" i="16"/>
  <c r="K231" i="16"/>
  <c r="B231" i="16"/>
  <c r="B232" i="16" s="1"/>
  <c r="K229" i="16"/>
  <c r="K228" i="16"/>
  <c r="B228" i="16"/>
  <c r="B229" i="16" s="1"/>
  <c r="K226" i="16"/>
  <c r="K225" i="16"/>
  <c r="B225" i="16"/>
  <c r="B226" i="16" s="1"/>
  <c r="K223" i="16"/>
  <c r="K222" i="16"/>
  <c r="B222" i="16"/>
  <c r="B223" i="16" s="1"/>
  <c r="K220" i="16"/>
  <c r="K219" i="16"/>
  <c r="B219" i="16"/>
  <c r="B220" i="16" s="1"/>
  <c r="K217" i="16"/>
  <c r="K216" i="16"/>
  <c r="B216" i="16"/>
  <c r="B217" i="16" s="1"/>
  <c r="A215" i="16"/>
  <c r="A216" i="16" s="1"/>
  <c r="A217" i="16" s="1"/>
  <c r="A218" i="16" s="1"/>
  <c r="A219" i="16" s="1"/>
  <c r="A220" i="16" s="1"/>
  <c r="A221" i="16" s="1"/>
  <c r="A222" i="16" s="1"/>
  <c r="A223" i="16" s="1"/>
  <c r="A224" i="16" s="1"/>
  <c r="A225" i="16" s="1"/>
  <c r="A226" i="16" s="1"/>
  <c r="A227" i="16" s="1"/>
  <c r="A228" i="16" s="1"/>
  <c r="A229" i="16" s="1"/>
  <c r="A230" i="16" s="1"/>
  <c r="A231" i="16" s="1"/>
  <c r="A232" i="16" s="1"/>
  <c r="K213" i="16"/>
  <c r="B213" i="16"/>
  <c r="A213" i="16"/>
  <c r="K211" i="16"/>
  <c r="K210" i="16"/>
  <c r="B210" i="16"/>
  <c r="B211" i="16" s="1"/>
  <c r="A210" i="16"/>
  <c r="A211" i="16" s="1"/>
  <c r="K208" i="16"/>
  <c r="K207" i="16"/>
  <c r="B207" i="16"/>
  <c r="B208" i="16" s="1"/>
  <c r="K205" i="16"/>
  <c r="K204" i="16"/>
  <c r="B204" i="16"/>
  <c r="B205" i="16" s="1"/>
  <c r="K202" i="16"/>
  <c r="B202" i="16"/>
  <c r="K200" i="16"/>
  <c r="K199" i="16"/>
  <c r="B199" i="16"/>
  <c r="B200" i="16" s="1"/>
  <c r="K197" i="16"/>
  <c r="K196" i="16"/>
  <c r="K195" i="16"/>
  <c r="K194" i="16"/>
  <c r="K193" i="16"/>
  <c r="K192" i="16"/>
  <c r="K191" i="16"/>
  <c r="K190" i="16"/>
  <c r="K189" i="16"/>
  <c r="B189" i="16"/>
  <c r="B190" i="16" s="1"/>
  <c r="B191" i="16" s="1"/>
  <c r="B192" i="16" s="1"/>
  <c r="B193" i="16" s="1"/>
  <c r="K187" i="16"/>
  <c r="K186" i="16"/>
  <c r="B186" i="16"/>
  <c r="B187" i="16" s="1"/>
  <c r="K184" i="16"/>
  <c r="K183" i="16"/>
  <c r="K182" i="16"/>
  <c r="K181" i="16"/>
  <c r="K180" i="16"/>
  <c r="B180" i="16"/>
  <c r="B181" i="16" s="1"/>
  <c r="B182" i="16" s="1"/>
  <c r="B183" i="16" s="1"/>
  <c r="B184" i="16" s="1"/>
  <c r="K178" i="16"/>
  <c r="B178" i="16"/>
  <c r="K176" i="16"/>
  <c r="K175" i="16"/>
  <c r="K174" i="16"/>
  <c r="K173" i="16"/>
  <c r="K172" i="16"/>
  <c r="B172" i="16"/>
  <c r="B173" i="16" s="1"/>
  <c r="B174" i="16" s="1"/>
  <c r="A171" i="16"/>
  <c r="A172" i="16" s="1"/>
  <c r="A173" i="16" s="1"/>
  <c r="A174" i="16" s="1"/>
  <c r="K169" i="16"/>
  <c r="K168" i="16"/>
  <c r="B168" i="16"/>
  <c r="B169" i="16" s="1"/>
  <c r="A168" i="16"/>
  <c r="A169" i="16" s="1"/>
  <c r="K166" i="16"/>
  <c r="B166" i="16"/>
  <c r="K164" i="16"/>
  <c r="K163" i="16"/>
  <c r="K162" i="16"/>
  <c r="K161" i="16"/>
  <c r="K160" i="16"/>
  <c r="K159" i="16"/>
  <c r="K158" i="16"/>
  <c r="B158" i="16"/>
  <c r="B159" i="16" s="1"/>
  <c r="B160" i="16" s="1"/>
  <c r="B161" i="16" s="1"/>
  <c r="K156" i="16"/>
  <c r="K155" i="16"/>
  <c r="B155" i="16"/>
  <c r="B156" i="16" s="1"/>
  <c r="K153" i="16"/>
  <c r="B153" i="16"/>
  <c r="K150" i="16"/>
  <c r="B150" i="16"/>
  <c r="A149" i="16"/>
  <c r="A150" i="16" s="1"/>
  <c r="A152" i="16" s="1"/>
  <c r="A153" i="16" s="1"/>
  <c r="A154" i="16" s="1"/>
  <c r="A155" i="16" s="1"/>
  <c r="A156" i="16" s="1"/>
  <c r="A157" i="16" s="1"/>
  <c r="A158" i="16" s="1"/>
  <c r="A159" i="16" s="1"/>
  <c r="A160" i="16" s="1"/>
  <c r="A161" i="16" s="1"/>
  <c r="B145" i="16"/>
  <c r="B146" i="16" s="1"/>
  <c r="A144" i="16"/>
  <c r="A145" i="16" s="1"/>
  <c r="A146" i="16" s="1"/>
  <c r="B142" i="16"/>
  <c r="B143" i="16" s="1"/>
  <c r="A136" i="16"/>
  <c r="A142" i="16" s="1"/>
  <c r="A143" i="16" s="1"/>
  <c r="B134" i="16"/>
  <c r="B135" i="16" s="1"/>
  <c r="A133" i="16"/>
  <c r="A134" i="16" s="1"/>
  <c r="A135" i="16" s="1"/>
  <c r="B131" i="16"/>
  <c r="B132" i="16" s="1"/>
  <c r="A130" i="16"/>
  <c r="A131" i="16" s="1"/>
  <c r="A132" i="16" s="1"/>
  <c r="K129" i="16"/>
  <c r="K128" i="16"/>
  <c r="B128" i="16"/>
  <c r="B129" i="16" s="1"/>
  <c r="A127" i="16"/>
  <c r="A128" i="16" s="1"/>
  <c r="A129" i="16" s="1"/>
  <c r="K126" i="16"/>
  <c r="K125" i="16"/>
  <c r="B125" i="16"/>
  <c r="B126" i="16" s="1"/>
  <c r="A124" i="16"/>
  <c r="A125" i="16" s="1"/>
  <c r="A126" i="16" s="1"/>
  <c r="K122" i="16"/>
  <c r="A121" i="16"/>
  <c r="A122" i="16" s="1"/>
  <c r="K120" i="16"/>
  <c r="B120" i="16"/>
  <c r="K118" i="16"/>
  <c r="K117" i="16"/>
  <c r="K116" i="16"/>
  <c r="K115" i="16"/>
  <c r="B115" i="16"/>
  <c r="B116" i="16" s="1"/>
  <c r="B117" i="16" s="1"/>
  <c r="B118" i="16" s="1"/>
  <c r="A115" i="16"/>
  <c r="A116" i="16" s="1"/>
  <c r="A117" i="16" s="1"/>
  <c r="A118" i="16" s="1"/>
  <c r="A119" i="16" s="1"/>
  <c r="A120" i="16" s="1"/>
  <c r="K87" i="16"/>
  <c r="K86" i="16"/>
  <c r="K85" i="16"/>
  <c r="K84" i="16"/>
  <c r="K83" i="16"/>
  <c r="K82" i="16"/>
  <c r="B82" i="16"/>
  <c r="B83" i="16" s="1"/>
  <c r="B84" i="16" s="1"/>
  <c r="B85" i="16" s="1"/>
  <c r="B86" i="16" s="1"/>
  <c r="B87" i="16" s="1"/>
  <c r="K80" i="16"/>
  <c r="K79" i="16"/>
  <c r="K78" i="16"/>
  <c r="K77" i="16"/>
  <c r="K76" i="16"/>
  <c r="K75" i="16"/>
  <c r="K74" i="16"/>
  <c r="K73" i="16"/>
  <c r="K72" i="16"/>
  <c r="K71" i="16"/>
  <c r="B71" i="16"/>
  <c r="B72" i="16" s="1"/>
  <c r="B73" i="16" s="1"/>
  <c r="B74" i="16" s="1"/>
  <c r="B75" i="16" s="1"/>
  <c r="B76" i="16" s="1"/>
  <c r="B77" i="16" s="1"/>
  <c r="B78" i="16" s="1"/>
  <c r="B79" i="16" s="1"/>
  <c r="B80" i="16" s="1"/>
  <c r="K69" i="16"/>
  <c r="B69" i="16"/>
  <c r="K67" i="16"/>
  <c r="B67" i="16"/>
  <c r="K65" i="16"/>
  <c r="K64" i="16"/>
  <c r="K63" i="16"/>
  <c r="K62" i="16"/>
  <c r="K61" i="16"/>
  <c r="B61" i="16"/>
  <c r="B62" i="16" s="1"/>
  <c r="K60" i="16"/>
  <c r="A59" i="16"/>
  <c r="A60" i="16" s="1"/>
  <c r="A61" i="16" s="1"/>
  <c r="A62" i="16" s="1"/>
  <c r="K58" i="16"/>
  <c r="B58" i="16"/>
  <c r="K56" i="16"/>
  <c r="K55" i="16"/>
  <c r="K54" i="16"/>
  <c r="K53" i="16"/>
  <c r="K52" i="16"/>
  <c r="K51" i="16"/>
  <c r="K50" i="16"/>
  <c r="B50" i="16"/>
  <c r="B51" i="16" s="1"/>
  <c r="B52" i="16" s="1"/>
  <c r="B53" i="16" s="1"/>
  <c r="B54" i="16" s="1"/>
  <c r="B55" i="16" s="1"/>
  <c r="B56" i="16" s="1"/>
  <c r="K48" i="16"/>
  <c r="K47" i="16"/>
  <c r="K46" i="16"/>
  <c r="K45" i="16"/>
  <c r="B45" i="16"/>
  <c r="B46" i="16" s="1"/>
  <c r="B47" i="16" s="1"/>
  <c r="B48" i="16" s="1"/>
  <c r="K43" i="16"/>
  <c r="K42" i="16"/>
  <c r="K41" i="16"/>
  <c r="K40" i="16"/>
  <c r="K39" i="16"/>
  <c r="K38" i="16"/>
  <c r="B38" i="16"/>
  <c r="B39" i="16" s="1"/>
  <c r="B40" i="16" s="1"/>
  <c r="B41" i="16" s="1"/>
  <c r="B42" i="16" s="1"/>
  <c r="B43" i="16" s="1"/>
  <c r="A37" i="16"/>
  <c r="A38" i="16" s="1"/>
  <c r="A39" i="16" s="1"/>
  <c r="A40" i="16" s="1"/>
  <c r="K35" i="16"/>
  <c r="K34" i="16"/>
  <c r="K33" i="16"/>
  <c r="K32" i="16"/>
  <c r="K31" i="16"/>
  <c r="K30" i="16"/>
  <c r="B30" i="16"/>
  <c r="B31" i="16" s="1"/>
  <c r="B32" i="16" s="1"/>
  <c r="B33" i="16" s="1"/>
  <c r="B34" i="16" s="1"/>
  <c r="B35" i="16" s="1"/>
  <c r="K28" i="16"/>
  <c r="K26" i="16"/>
  <c r="K24" i="16"/>
  <c r="K23" i="16"/>
  <c r="K22" i="16"/>
  <c r="K21" i="16"/>
  <c r="B21" i="16"/>
  <c r="B22" i="16" s="1"/>
  <c r="B23" i="16" s="1"/>
  <c r="B24" i="16" s="1"/>
  <c r="K19" i="16"/>
  <c r="K18" i="16"/>
  <c r="K17" i="16"/>
  <c r="K16" i="16"/>
  <c r="K15" i="16"/>
  <c r="K14" i="16"/>
  <c r="K13" i="16"/>
  <c r="K12" i="16"/>
  <c r="B12" i="16"/>
  <c r="B13" i="16" s="1"/>
  <c r="B14" i="16" s="1"/>
  <c r="B15" i="16" s="1"/>
  <c r="B16" i="16" s="1"/>
  <c r="B17" i="16" s="1"/>
  <c r="B18" i="16" s="1"/>
  <c r="B19" i="16" s="1"/>
  <c r="K11" i="16"/>
  <c r="K9" i="16"/>
  <c r="K8" i="16"/>
  <c r="B8" i="16"/>
  <c r="B9" i="16" s="1"/>
  <c r="K7" i="16"/>
  <c r="K5" i="16"/>
  <c r="K4" i="16"/>
  <c r="B4" i="16"/>
  <c r="B5" i="16"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44" i="16" l="1"/>
  <c r="A45" i="16" s="1"/>
  <c r="A46" i="16" s="1"/>
  <c r="A47" i="16" s="1"/>
  <c r="B63" i="16"/>
  <c r="B64" i="16"/>
  <c r="B65" i="16" s="1"/>
  <c r="B195" i="16"/>
  <c r="B196" i="16" s="1"/>
  <c r="B197" i="16" s="1"/>
  <c r="B194" i="16"/>
  <c r="A175" i="16"/>
  <c r="A176" i="16"/>
  <c r="A177" i="16" s="1"/>
  <c r="A178" i="16" s="1"/>
  <c r="A179" i="16" s="1"/>
  <c r="A180" i="16" s="1"/>
  <c r="A181" i="16" s="1"/>
  <c r="A182" i="16" s="1"/>
  <c r="A183" i="16" s="1"/>
  <c r="A184" i="16" s="1"/>
  <c r="A185" i="16" s="1"/>
  <c r="A186" i="16" s="1"/>
  <c r="A187" i="16" s="1"/>
  <c r="A188" i="16" s="1"/>
  <c r="A189" i="16" s="1"/>
  <c r="A190" i="16" s="1"/>
  <c r="A191" i="16" s="1"/>
  <c r="A192" i="16" s="1"/>
  <c r="A193" i="16" s="1"/>
  <c r="B176" i="16"/>
  <c r="B175" i="16"/>
  <c r="A48" i="16"/>
  <c r="A49" i="16" s="1"/>
  <c r="A50" i="16" s="1"/>
  <c r="A51" i="16" s="1"/>
  <c r="A52" i="16" s="1"/>
  <c r="A53" i="16" s="1"/>
  <c r="A54" i="16" s="1"/>
  <c r="A55" i="16" s="1"/>
  <c r="A56" i="16" s="1"/>
  <c r="A57" i="16" s="1"/>
  <c r="A58" i="16" s="1"/>
  <c r="A41" i="16"/>
  <c r="A42" i="16" s="1"/>
  <c r="A43" i="16"/>
  <c r="A163" i="16"/>
  <c r="A164" i="16" s="1"/>
  <c r="A165" i="16" s="1"/>
  <c r="A166" i="16" s="1"/>
  <c r="A162" i="16"/>
  <c r="A64" i="16"/>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9" i="16" s="1"/>
  <c r="A90" i="16" s="1"/>
  <c r="A91" i="16" s="1"/>
  <c r="A92" i="16" s="1"/>
  <c r="A93" i="16" s="1"/>
  <c r="A94" i="16" s="1"/>
  <c r="A95" i="16" s="1"/>
  <c r="A96" i="16" s="1"/>
  <c r="A97" i="16" s="1"/>
  <c r="A98" i="16" s="1"/>
  <c r="A99" i="16" s="1"/>
  <c r="A100" i="16" s="1"/>
  <c r="A101" i="16" s="1"/>
  <c r="A63" i="16"/>
  <c r="A27" i="16"/>
  <c r="A28" i="16" s="1"/>
  <c r="A29" i="16"/>
  <c r="A30" i="16" s="1"/>
  <c r="A31" i="16" s="1"/>
  <c r="A32" i="16" s="1"/>
  <c r="A33" i="16" s="1"/>
  <c r="A34" i="16" s="1"/>
  <c r="A35" i="16" s="1"/>
  <c r="B163" i="16"/>
  <c r="B164" i="16" s="1"/>
  <c r="B162" i="16"/>
  <c r="B131" i="15"/>
  <c r="B132" i="15" s="1"/>
  <c r="A130" i="15"/>
  <c r="A131" i="15" s="1"/>
  <c r="A132" i="15" s="1"/>
  <c r="A102" i="16" l="1"/>
  <c r="A103" i="16" s="1"/>
  <c r="A104" i="16" s="1"/>
  <c r="A105" i="16" s="1"/>
  <c r="A106" i="16" s="1"/>
  <c r="A195" i="16"/>
  <c r="A196" i="16" s="1"/>
  <c r="A197" i="16" s="1"/>
  <c r="A198" i="16" s="1"/>
  <c r="A199" i="16" s="1"/>
  <c r="A200" i="16" s="1"/>
  <c r="A201" i="16" s="1"/>
  <c r="A202" i="16" s="1"/>
  <c r="A203" i="16" s="1"/>
  <c r="A204" i="16" s="1"/>
  <c r="A205" i="16" s="1"/>
  <c r="A206" i="16" s="1"/>
  <c r="A207" i="16" s="1"/>
  <c r="A208" i="16" s="1"/>
  <c r="A194" i="16"/>
  <c r="B128" i="15"/>
  <c r="B129" i="15" s="1"/>
  <c r="A122" i="15"/>
  <c r="A128" i="15" s="1"/>
  <c r="A129" i="15" s="1"/>
  <c r="K218" i="15" l="1"/>
  <c r="K217" i="15"/>
  <c r="B217" i="15"/>
  <c r="B218" i="15" s="1"/>
  <c r="K215" i="15"/>
  <c r="K214" i="15"/>
  <c r="B214" i="15"/>
  <c r="B215" i="15" s="1"/>
  <c r="K212" i="15"/>
  <c r="K211" i="15"/>
  <c r="B211" i="15"/>
  <c r="B212" i="15" s="1"/>
  <c r="K209" i="15"/>
  <c r="K208" i="15"/>
  <c r="B208" i="15"/>
  <c r="B209" i="15" s="1"/>
  <c r="K206" i="15"/>
  <c r="K205" i="15"/>
  <c r="B205" i="15"/>
  <c r="B206" i="15" s="1"/>
  <c r="K203" i="15"/>
  <c r="K202" i="15"/>
  <c r="B202" i="15"/>
  <c r="B203" i="15" s="1"/>
  <c r="A201" i="15"/>
  <c r="A202" i="15" s="1"/>
  <c r="A203" i="15" s="1"/>
  <c r="A204" i="15" s="1"/>
  <c r="A205" i="15" s="1"/>
  <c r="A206" i="15" s="1"/>
  <c r="A207" i="15" s="1"/>
  <c r="A208" i="15" s="1"/>
  <c r="A209" i="15" s="1"/>
  <c r="A210" i="15" s="1"/>
  <c r="A211" i="15" s="1"/>
  <c r="A212" i="15" s="1"/>
  <c r="A213" i="15" s="1"/>
  <c r="A214" i="15" s="1"/>
  <c r="A215" i="15" s="1"/>
  <c r="A216" i="15" s="1"/>
  <c r="A217" i="15" s="1"/>
  <c r="A218" i="15" s="1"/>
  <c r="K199" i="15"/>
  <c r="B199" i="15"/>
  <c r="A199" i="15"/>
  <c r="K197" i="15"/>
  <c r="K196" i="15"/>
  <c r="B196" i="15"/>
  <c r="B197" i="15" s="1"/>
  <c r="A196" i="15"/>
  <c r="A197" i="15" s="1"/>
  <c r="K194" i="15"/>
  <c r="K193" i="15"/>
  <c r="B193" i="15"/>
  <c r="B194" i="15" s="1"/>
  <c r="K191" i="15"/>
  <c r="K190" i="15"/>
  <c r="B190" i="15"/>
  <c r="B191" i="15" s="1"/>
  <c r="K188" i="15"/>
  <c r="B188" i="15"/>
  <c r="K186" i="15"/>
  <c r="K185" i="15"/>
  <c r="B185" i="15"/>
  <c r="B186" i="15" s="1"/>
  <c r="K183" i="15"/>
  <c r="K182" i="15"/>
  <c r="K181" i="15"/>
  <c r="K180" i="15"/>
  <c r="K179" i="15"/>
  <c r="K178" i="15"/>
  <c r="K177" i="15"/>
  <c r="K176" i="15"/>
  <c r="K175" i="15"/>
  <c r="B175" i="15"/>
  <c r="B176" i="15" s="1"/>
  <c r="B177" i="15" s="1"/>
  <c r="B178" i="15" s="1"/>
  <c r="B179" i="15" s="1"/>
  <c r="K173" i="15"/>
  <c r="K172" i="15"/>
  <c r="B172" i="15"/>
  <c r="B173" i="15" s="1"/>
  <c r="K170" i="15"/>
  <c r="K169" i="15"/>
  <c r="K168" i="15"/>
  <c r="K167" i="15"/>
  <c r="K166" i="15"/>
  <c r="B166" i="15"/>
  <c r="B167" i="15" s="1"/>
  <c r="B168" i="15" s="1"/>
  <c r="B169" i="15" s="1"/>
  <c r="B170" i="15" s="1"/>
  <c r="K164" i="15"/>
  <c r="B164" i="15"/>
  <c r="K162" i="15"/>
  <c r="K161" i="15"/>
  <c r="K160" i="15"/>
  <c r="K159" i="15"/>
  <c r="K158" i="15"/>
  <c r="B158" i="15"/>
  <c r="B159" i="15" s="1"/>
  <c r="B160" i="15" s="1"/>
  <c r="A157" i="15"/>
  <c r="A158" i="15" s="1"/>
  <c r="A159" i="15" s="1"/>
  <c r="A160" i="15" s="1"/>
  <c r="A161" i="15" s="1"/>
  <c r="K155" i="15"/>
  <c r="K154" i="15"/>
  <c r="B154" i="15"/>
  <c r="B155" i="15" s="1"/>
  <c r="A154" i="15"/>
  <c r="A155" i="15" s="1"/>
  <c r="K152" i="15"/>
  <c r="B152" i="15"/>
  <c r="K150" i="15"/>
  <c r="K149" i="15"/>
  <c r="K148" i="15"/>
  <c r="K147" i="15"/>
  <c r="K146" i="15"/>
  <c r="K145" i="15"/>
  <c r="K144" i="15"/>
  <c r="B144" i="15"/>
  <c r="B145" i="15" s="1"/>
  <c r="B146" i="15" s="1"/>
  <c r="B147" i="15" s="1"/>
  <c r="K142" i="15"/>
  <c r="K141" i="15"/>
  <c r="B141" i="15"/>
  <c r="B142" i="15" s="1"/>
  <c r="K139" i="15"/>
  <c r="B139" i="15"/>
  <c r="K136" i="15"/>
  <c r="B136" i="15"/>
  <c r="A135" i="15"/>
  <c r="A136" i="15" s="1"/>
  <c r="A138" i="15" s="1"/>
  <c r="A139" i="15" s="1"/>
  <c r="A140" i="15" s="1"/>
  <c r="A141" i="15" s="1"/>
  <c r="A142" i="15" s="1"/>
  <c r="A143" i="15" s="1"/>
  <c r="A144" i="15" s="1"/>
  <c r="A145" i="15" s="1"/>
  <c r="A146" i="15" s="1"/>
  <c r="A147" i="15" s="1"/>
  <c r="B120" i="15"/>
  <c r="B121" i="15" s="1"/>
  <c r="A119" i="15"/>
  <c r="A120" i="15" s="1"/>
  <c r="A121" i="15" s="1"/>
  <c r="B117" i="15"/>
  <c r="B118" i="15" s="1"/>
  <c r="A116" i="15"/>
  <c r="A117" i="15" s="1"/>
  <c r="A118" i="15" s="1"/>
  <c r="K115" i="15"/>
  <c r="K114" i="15"/>
  <c r="B114" i="15"/>
  <c r="B115" i="15" s="1"/>
  <c r="A113" i="15"/>
  <c r="A114" i="15" s="1"/>
  <c r="A115" i="15" s="1"/>
  <c r="K112" i="15"/>
  <c r="K111" i="15"/>
  <c r="B111" i="15"/>
  <c r="B112" i="15" s="1"/>
  <c r="A110" i="15"/>
  <c r="A111" i="15" s="1"/>
  <c r="A112" i="15" s="1"/>
  <c r="K108" i="15"/>
  <c r="A107" i="15"/>
  <c r="A108" i="15" s="1"/>
  <c r="K106" i="15"/>
  <c r="B106" i="15"/>
  <c r="K104" i="15"/>
  <c r="K103" i="15"/>
  <c r="K102" i="15"/>
  <c r="K101" i="15"/>
  <c r="K100" i="15"/>
  <c r="K99" i="15"/>
  <c r="S98" i="15"/>
  <c r="T98" i="15" s="1"/>
  <c r="K98" i="15"/>
  <c r="K96" i="15"/>
  <c r="B96" i="15"/>
  <c r="B98" i="15" s="1"/>
  <c r="B99" i="15" s="1"/>
  <c r="B100" i="15" s="1"/>
  <c r="B101" i="15" s="1"/>
  <c r="B102" i="15" s="1"/>
  <c r="B103" i="15" s="1"/>
  <c r="B104" i="15" s="1"/>
  <c r="K95" i="15"/>
  <c r="A95" i="15"/>
  <c r="A96" i="15" s="1"/>
  <c r="A98" i="15" s="1"/>
  <c r="A99" i="15" s="1"/>
  <c r="A100" i="15" s="1"/>
  <c r="A101" i="15" s="1"/>
  <c r="A102" i="15" s="1"/>
  <c r="A103" i="15" s="1"/>
  <c r="A104" i="15" s="1"/>
  <c r="A105" i="15" s="1"/>
  <c r="A106" i="15" s="1"/>
  <c r="K91" i="15"/>
  <c r="K90" i="15"/>
  <c r="K89" i="15"/>
  <c r="K88" i="15"/>
  <c r="K87" i="15"/>
  <c r="K86" i="15"/>
  <c r="K85" i="15"/>
  <c r="K84" i="15"/>
  <c r="K83" i="15"/>
  <c r="K82" i="15"/>
  <c r="B82" i="15"/>
  <c r="B83" i="15" s="1"/>
  <c r="B84" i="15" s="1"/>
  <c r="B85" i="15" s="1"/>
  <c r="B86" i="15" s="1"/>
  <c r="B87" i="15" s="1"/>
  <c r="B88" i="15" s="1"/>
  <c r="B89" i="15" s="1"/>
  <c r="B90" i="15" s="1"/>
  <c r="B91" i="15" s="1"/>
  <c r="B92" i="15" s="1"/>
  <c r="K80" i="15"/>
  <c r="K79" i="15"/>
  <c r="K78" i="15"/>
  <c r="K77" i="15"/>
  <c r="K76" i="15"/>
  <c r="K75" i="15"/>
  <c r="K74" i="15"/>
  <c r="K73" i="15"/>
  <c r="K72" i="15"/>
  <c r="K71" i="15"/>
  <c r="B71" i="15"/>
  <c r="B72" i="15" s="1"/>
  <c r="B73" i="15" s="1"/>
  <c r="B74" i="15" s="1"/>
  <c r="B75" i="15" s="1"/>
  <c r="B76" i="15" s="1"/>
  <c r="B77" i="15" s="1"/>
  <c r="B78" i="15" s="1"/>
  <c r="B79" i="15" s="1"/>
  <c r="B80" i="15" s="1"/>
  <c r="K69" i="15"/>
  <c r="B69" i="15"/>
  <c r="K67" i="15"/>
  <c r="B67" i="15"/>
  <c r="K65" i="15"/>
  <c r="K64" i="15"/>
  <c r="K63" i="15"/>
  <c r="K62" i="15"/>
  <c r="K61" i="15"/>
  <c r="B61" i="15"/>
  <c r="B62" i="15" s="1"/>
  <c r="B64" i="15" s="1"/>
  <c r="B65" i="15" s="1"/>
  <c r="K60" i="15"/>
  <c r="A59" i="15"/>
  <c r="A60" i="15" s="1"/>
  <c r="A61" i="15" s="1"/>
  <c r="A62"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K58" i="15"/>
  <c r="B58" i="15"/>
  <c r="K56" i="15"/>
  <c r="K55" i="15"/>
  <c r="K54" i="15"/>
  <c r="K53" i="15"/>
  <c r="K52" i="15"/>
  <c r="K51" i="15"/>
  <c r="K50" i="15"/>
  <c r="B50" i="15"/>
  <c r="B51" i="15" s="1"/>
  <c r="B52" i="15" s="1"/>
  <c r="B53" i="15" s="1"/>
  <c r="B54" i="15" s="1"/>
  <c r="B55" i="15" s="1"/>
  <c r="B56" i="15" s="1"/>
  <c r="K48" i="15"/>
  <c r="K47" i="15"/>
  <c r="K46" i="15"/>
  <c r="K45" i="15"/>
  <c r="B45" i="15"/>
  <c r="B46" i="15" s="1"/>
  <c r="B47" i="15" s="1"/>
  <c r="B48" i="15" s="1"/>
  <c r="K43" i="15"/>
  <c r="K42" i="15"/>
  <c r="K41" i="15"/>
  <c r="K40" i="15"/>
  <c r="K39" i="15"/>
  <c r="K38" i="15"/>
  <c r="B38" i="15"/>
  <c r="B39" i="15" s="1"/>
  <c r="B40" i="15" s="1"/>
  <c r="B41" i="15" s="1"/>
  <c r="B42" i="15" s="1"/>
  <c r="B43" i="15" s="1"/>
  <c r="A37" i="15"/>
  <c r="A38" i="15" s="1"/>
  <c r="A39" i="15" s="1"/>
  <c r="K35" i="15"/>
  <c r="K34" i="15"/>
  <c r="K33" i="15"/>
  <c r="K32" i="15"/>
  <c r="K31" i="15"/>
  <c r="K30" i="15"/>
  <c r="B30" i="15"/>
  <c r="B31" i="15" s="1"/>
  <c r="B32" i="15" s="1"/>
  <c r="B33" i="15" s="1"/>
  <c r="B34" i="15" s="1"/>
  <c r="B35" i="15" s="1"/>
  <c r="K28" i="15"/>
  <c r="K26" i="15"/>
  <c r="K24" i="15"/>
  <c r="K23" i="15"/>
  <c r="K22" i="15"/>
  <c r="K21" i="15"/>
  <c r="B21" i="15"/>
  <c r="B22" i="15" s="1"/>
  <c r="B23" i="15" s="1"/>
  <c r="B24" i="15" s="1"/>
  <c r="K19" i="15"/>
  <c r="K18" i="15"/>
  <c r="K17" i="15"/>
  <c r="K16" i="15"/>
  <c r="K15" i="15"/>
  <c r="K14" i="15"/>
  <c r="K13" i="15"/>
  <c r="K12" i="15"/>
  <c r="B12" i="15"/>
  <c r="B13" i="15" s="1"/>
  <c r="B14" i="15" s="1"/>
  <c r="B15" i="15" s="1"/>
  <c r="B16" i="15" s="1"/>
  <c r="B17" i="15" s="1"/>
  <c r="B18" i="15" s="1"/>
  <c r="B19" i="15" s="1"/>
  <c r="K11" i="15"/>
  <c r="K9" i="15"/>
  <c r="K8" i="15"/>
  <c r="B8" i="15"/>
  <c r="B9" i="15" s="1"/>
  <c r="K7" i="15"/>
  <c r="K5" i="15"/>
  <c r="K4" i="15"/>
  <c r="B4" i="15"/>
  <c r="B5" i="15" s="1"/>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B149" i="15" l="1"/>
  <c r="B150" i="15" s="1"/>
  <c r="B148" i="15"/>
  <c r="B161" i="15"/>
  <c r="B162" i="15"/>
  <c r="B180" i="15"/>
  <c r="B181" i="15"/>
  <c r="B182" i="15" s="1"/>
  <c r="B183" i="15" s="1"/>
  <c r="A27" i="15"/>
  <c r="A28" i="15" s="1"/>
  <c r="A29" i="15"/>
  <c r="A30" i="15" s="1"/>
  <c r="A31" i="15" s="1"/>
  <c r="A32" i="15" s="1"/>
  <c r="A33" i="15" s="1"/>
  <c r="A40" i="15"/>
  <c r="A44" i="15"/>
  <c r="A45" i="15" s="1"/>
  <c r="A46" i="15" s="1"/>
  <c r="A149" i="15"/>
  <c r="A150" i="15" s="1"/>
  <c r="A151" i="15" s="1"/>
  <c r="A152" i="15" s="1"/>
  <c r="A148" i="15"/>
  <c r="A162" i="15"/>
  <c r="A163" i="15" s="1"/>
  <c r="A164" i="15" s="1"/>
  <c r="A165" i="15" s="1"/>
  <c r="A166" i="15" s="1"/>
  <c r="A167" i="15" s="1"/>
  <c r="A168" i="15" s="1"/>
  <c r="A169" i="15" s="1"/>
  <c r="A170" i="15" s="1"/>
  <c r="A171" i="15" s="1"/>
  <c r="A172" i="15" s="1"/>
  <c r="A173" i="15" s="1"/>
  <c r="A174" i="15" s="1"/>
  <c r="A175" i="15" s="1"/>
  <c r="A176" i="15" s="1"/>
  <c r="A177" i="15" s="1"/>
  <c r="A178" i="15" s="1"/>
  <c r="A179" i="15" s="1"/>
  <c r="A63" i="15"/>
  <c r="B63" i="15"/>
  <c r="K28" i="14"/>
  <c r="B30" i="14"/>
  <c r="K30" i="14"/>
  <c r="A34" i="15" l="1"/>
  <c r="A35" i="15" s="1"/>
  <c r="A47" i="15"/>
  <c r="A48" i="15"/>
  <c r="A49" i="15" s="1"/>
  <c r="A50" i="15" s="1"/>
  <c r="A51" i="15" s="1"/>
  <c r="A52" i="15" s="1"/>
  <c r="A53" i="15" s="1"/>
  <c r="A54" i="15" s="1"/>
  <c r="A55" i="15" s="1"/>
  <c r="A56" i="15" s="1"/>
  <c r="A57" i="15" s="1"/>
  <c r="A58" i="15" s="1"/>
  <c r="A41" i="15"/>
  <c r="A42" i="15" s="1"/>
  <c r="A43" i="15"/>
  <c r="A180" i="15"/>
  <c r="A181" i="15"/>
  <c r="A182" i="15" s="1"/>
  <c r="A183" i="15" s="1"/>
  <c r="A184" i="15" s="1"/>
  <c r="A185" i="15" s="1"/>
  <c r="A186" i="15" s="1"/>
  <c r="A187" i="15" s="1"/>
  <c r="A188" i="15" s="1"/>
  <c r="A189" i="15" s="1"/>
  <c r="A190" i="15" s="1"/>
  <c r="A191" i="15" s="1"/>
  <c r="A192" i="15" s="1"/>
  <c r="A193" i="15" s="1"/>
  <c r="A194" i="15" s="1"/>
  <c r="B129" i="14"/>
  <c r="B131" i="14"/>
  <c r="B132" i="14" s="1"/>
  <c r="B134" i="14"/>
  <c r="B135" i="14" s="1"/>
  <c r="K208" i="14" l="1"/>
  <c r="K207" i="14"/>
  <c r="B207" i="14"/>
  <c r="B208" i="14" s="1"/>
  <c r="K205" i="14"/>
  <c r="K204" i="14"/>
  <c r="B204" i="14"/>
  <c r="B205" i="14" s="1"/>
  <c r="K202" i="14"/>
  <c r="K201" i="14"/>
  <c r="B201" i="14"/>
  <c r="B202" i="14" s="1"/>
  <c r="K199" i="14"/>
  <c r="K198" i="14"/>
  <c r="B198" i="14"/>
  <c r="B199" i="14" s="1"/>
  <c r="K196" i="14"/>
  <c r="K195" i="14"/>
  <c r="B195" i="14"/>
  <c r="B196" i="14" s="1"/>
  <c r="K193" i="14"/>
  <c r="K192" i="14"/>
  <c r="B192" i="14"/>
  <c r="B193" i="14" s="1"/>
  <c r="A191" i="14"/>
  <c r="A192" i="14" s="1"/>
  <c r="A193" i="14" s="1"/>
  <c r="A194" i="14" s="1"/>
  <c r="A195" i="14" s="1"/>
  <c r="A196" i="14" s="1"/>
  <c r="A197" i="14" s="1"/>
  <c r="A198" i="14" s="1"/>
  <c r="A199" i="14" s="1"/>
  <c r="A200" i="14" s="1"/>
  <c r="A201" i="14" s="1"/>
  <c r="A202" i="14" s="1"/>
  <c r="A203" i="14" s="1"/>
  <c r="A204" i="14" s="1"/>
  <c r="A205" i="14" s="1"/>
  <c r="A206" i="14" s="1"/>
  <c r="A207" i="14" s="1"/>
  <c r="A208" i="14" s="1"/>
  <c r="K189" i="14"/>
  <c r="B189" i="14"/>
  <c r="A189" i="14"/>
  <c r="K187" i="14"/>
  <c r="K186" i="14"/>
  <c r="B186" i="14"/>
  <c r="B187" i="14" s="1"/>
  <c r="A186" i="14"/>
  <c r="A187" i="14" s="1"/>
  <c r="K184" i="14"/>
  <c r="K183" i="14"/>
  <c r="B183" i="14"/>
  <c r="B184" i="14" s="1"/>
  <c r="K181" i="14"/>
  <c r="K180" i="14"/>
  <c r="B180" i="14"/>
  <c r="B181" i="14" s="1"/>
  <c r="K178" i="14"/>
  <c r="B178" i="14"/>
  <c r="K176" i="14"/>
  <c r="K175" i="14"/>
  <c r="B175" i="14"/>
  <c r="B176" i="14" s="1"/>
  <c r="K173" i="14"/>
  <c r="K172" i="14"/>
  <c r="K171" i="14"/>
  <c r="K170" i="14"/>
  <c r="K169" i="14"/>
  <c r="K168" i="14"/>
  <c r="K167" i="14"/>
  <c r="K166" i="14"/>
  <c r="K165" i="14"/>
  <c r="B165" i="14"/>
  <c r="B166" i="14" s="1"/>
  <c r="B167" i="14" s="1"/>
  <c r="B168" i="14" s="1"/>
  <c r="B169" i="14" s="1"/>
  <c r="K163" i="14"/>
  <c r="K162" i="14"/>
  <c r="B162" i="14"/>
  <c r="B163" i="14" s="1"/>
  <c r="K160" i="14"/>
  <c r="K159" i="14"/>
  <c r="K158" i="14"/>
  <c r="K157" i="14"/>
  <c r="K156" i="14"/>
  <c r="B156" i="14"/>
  <c r="B157" i="14" s="1"/>
  <c r="B158" i="14" s="1"/>
  <c r="B159" i="14" s="1"/>
  <c r="B160" i="14" s="1"/>
  <c r="K154" i="14"/>
  <c r="B154" i="14"/>
  <c r="K152" i="14"/>
  <c r="K151" i="14"/>
  <c r="K150" i="14"/>
  <c r="K149" i="14"/>
  <c r="B149" i="14"/>
  <c r="B150" i="14" s="1"/>
  <c r="K148" i="14"/>
  <c r="B148" i="14"/>
  <c r="A147" i="14"/>
  <c r="A148" i="14" s="1"/>
  <c r="A149" i="14" s="1"/>
  <c r="A150" i="14" s="1"/>
  <c r="A151" i="14" s="1"/>
  <c r="K145" i="14"/>
  <c r="K144" i="14"/>
  <c r="B144" i="14"/>
  <c r="B145" i="14" s="1"/>
  <c r="A144" i="14"/>
  <c r="A145" i="14" s="1"/>
  <c r="K142" i="14"/>
  <c r="B142" i="14"/>
  <c r="K140" i="14"/>
  <c r="K139" i="14"/>
  <c r="K138" i="14"/>
  <c r="K137" i="14"/>
  <c r="K136" i="14"/>
  <c r="K135" i="14"/>
  <c r="K134" i="14"/>
  <c r="B136" i="14"/>
  <c r="B137" i="14" s="1"/>
  <c r="K132" i="14"/>
  <c r="K131" i="14"/>
  <c r="K129" i="14"/>
  <c r="K126" i="14"/>
  <c r="B126" i="14"/>
  <c r="A125" i="14"/>
  <c r="A126" i="14" s="1"/>
  <c r="A128" i="14" s="1"/>
  <c r="B121" i="14"/>
  <c r="B122" i="14" s="1"/>
  <c r="A120" i="14"/>
  <c r="A121" i="14" s="1"/>
  <c r="A122" i="14" s="1"/>
  <c r="B118" i="14"/>
  <c r="B119" i="14" s="1"/>
  <c r="A117" i="14"/>
  <c r="A118" i="14" s="1"/>
  <c r="A119" i="14" s="1"/>
  <c r="K116" i="14"/>
  <c r="K115" i="14"/>
  <c r="B115" i="14"/>
  <c r="B116" i="14" s="1"/>
  <c r="A114" i="14"/>
  <c r="A115" i="14" s="1"/>
  <c r="A116" i="14" s="1"/>
  <c r="K113" i="14"/>
  <c r="K112" i="14"/>
  <c r="B112" i="14"/>
  <c r="B113" i="14" s="1"/>
  <c r="A111" i="14"/>
  <c r="A112" i="14" s="1"/>
  <c r="A113" i="14" s="1"/>
  <c r="K109" i="14"/>
  <c r="A108" i="14"/>
  <c r="A109" i="14" s="1"/>
  <c r="K107" i="14"/>
  <c r="B107" i="14"/>
  <c r="K105" i="14"/>
  <c r="K104" i="14"/>
  <c r="K103" i="14"/>
  <c r="K102" i="14"/>
  <c r="K101" i="14"/>
  <c r="K100" i="14"/>
  <c r="S99" i="14"/>
  <c r="T99" i="14" s="1"/>
  <c r="K99" i="14"/>
  <c r="K97" i="14"/>
  <c r="B97" i="14"/>
  <c r="B99" i="14" s="1"/>
  <c r="B100" i="14" s="1"/>
  <c r="B101" i="14" s="1"/>
  <c r="B102" i="14" s="1"/>
  <c r="B103" i="14" s="1"/>
  <c r="B104" i="14" s="1"/>
  <c r="B105" i="14" s="1"/>
  <c r="K96" i="14"/>
  <c r="A96" i="14"/>
  <c r="K91" i="14"/>
  <c r="K90" i="14"/>
  <c r="K89" i="14"/>
  <c r="K88" i="14"/>
  <c r="K87" i="14"/>
  <c r="K86" i="14"/>
  <c r="K85" i="14"/>
  <c r="K84" i="14"/>
  <c r="K83" i="14"/>
  <c r="K82" i="14"/>
  <c r="B82" i="14"/>
  <c r="B83" i="14" s="1"/>
  <c r="B84" i="14" s="1"/>
  <c r="B85" i="14" s="1"/>
  <c r="B86" i="14" s="1"/>
  <c r="B87" i="14" s="1"/>
  <c r="B88" i="14" s="1"/>
  <c r="B89" i="14" s="1"/>
  <c r="B90" i="14" s="1"/>
  <c r="B91" i="14" s="1"/>
  <c r="B92" i="14" s="1"/>
  <c r="K80" i="14"/>
  <c r="K79" i="14"/>
  <c r="K78" i="14"/>
  <c r="K77" i="14"/>
  <c r="K76" i="14"/>
  <c r="K75" i="14"/>
  <c r="K74" i="14"/>
  <c r="K73" i="14"/>
  <c r="K72" i="14"/>
  <c r="K71" i="14"/>
  <c r="B71" i="14"/>
  <c r="B72" i="14" s="1"/>
  <c r="B73" i="14" s="1"/>
  <c r="B74" i="14" s="1"/>
  <c r="B75" i="14" s="1"/>
  <c r="B76" i="14" s="1"/>
  <c r="B77" i="14" s="1"/>
  <c r="B78" i="14" s="1"/>
  <c r="B79" i="14" s="1"/>
  <c r="B80" i="14" s="1"/>
  <c r="K69" i="14"/>
  <c r="B69" i="14"/>
  <c r="K67" i="14"/>
  <c r="B67" i="14"/>
  <c r="K65" i="14"/>
  <c r="K64" i="14"/>
  <c r="K63" i="14"/>
  <c r="K62" i="14"/>
  <c r="K61" i="14"/>
  <c r="B61" i="14"/>
  <c r="B62" i="14" s="1"/>
  <c r="K60" i="14"/>
  <c r="A59" i="14"/>
  <c r="A60" i="14" s="1"/>
  <c r="A61" i="14" s="1"/>
  <c r="A62" i="14" s="1"/>
  <c r="K58" i="14"/>
  <c r="B58" i="14"/>
  <c r="K56" i="14"/>
  <c r="K55" i="14"/>
  <c r="K54" i="14"/>
  <c r="K53" i="14"/>
  <c r="K52" i="14"/>
  <c r="K51" i="14"/>
  <c r="K50" i="14"/>
  <c r="B50" i="14"/>
  <c r="B51" i="14" s="1"/>
  <c r="B52" i="14" s="1"/>
  <c r="B53" i="14" s="1"/>
  <c r="B54" i="14" s="1"/>
  <c r="B55" i="14" s="1"/>
  <c r="B56" i="14" s="1"/>
  <c r="K48" i="14"/>
  <c r="K47" i="14"/>
  <c r="K46" i="14"/>
  <c r="K45" i="14"/>
  <c r="B45" i="14"/>
  <c r="B46" i="14" s="1"/>
  <c r="B47" i="14" s="1"/>
  <c r="B48" i="14" s="1"/>
  <c r="K43" i="14"/>
  <c r="K42" i="14"/>
  <c r="K41" i="14"/>
  <c r="K40" i="14"/>
  <c r="K39" i="14"/>
  <c r="K38" i="14"/>
  <c r="B38" i="14"/>
  <c r="B39" i="14" s="1"/>
  <c r="B40" i="14" s="1"/>
  <c r="B41" i="14" s="1"/>
  <c r="B42" i="14" s="1"/>
  <c r="B43" i="14" s="1"/>
  <c r="A37" i="14"/>
  <c r="A38" i="14" s="1"/>
  <c r="A39" i="14" s="1"/>
  <c r="K35" i="14"/>
  <c r="K34" i="14"/>
  <c r="K33" i="14"/>
  <c r="K32" i="14"/>
  <c r="K31" i="14"/>
  <c r="B31" i="14"/>
  <c r="B32" i="14" s="1"/>
  <c r="B33" i="14" s="1"/>
  <c r="B34" i="14" s="1"/>
  <c r="B35" i="14" s="1"/>
  <c r="K26" i="14"/>
  <c r="K24" i="14"/>
  <c r="K23" i="14"/>
  <c r="K22" i="14"/>
  <c r="K21" i="14"/>
  <c r="B21" i="14"/>
  <c r="B22" i="14" s="1"/>
  <c r="B23" i="14" s="1"/>
  <c r="B24" i="14" s="1"/>
  <c r="K19" i="14"/>
  <c r="K18" i="14"/>
  <c r="K17" i="14"/>
  <c r="K16" i="14"/>
  <c r="K15" i="14"/>
  <c r="K14" i="14"/>
  <c r="K13" i="14"/>
  <c r="K12" i="14"/>
  <c r="B12" i="14"/>
  <c r="B13" i="14" s="1"/>
  <c r="B14" i="14" s="1"/>
  <c r="B15" i="14" s="1"/>
  <c r="B16" i="14" s="1"/>
  <c r="B17" i="14" s="1"/>
  <c r="B18" i="14" s="1"/>
  <c r="B19" i="14" s="1"/>
  <c r="K11" i="14"/>
  <c r="K9" i="14"/>
  <c r="K8" i="14"/>
  <c r="B8" i="14"/>
  <c r="B9" i="14" s="1"/>
  <c r="K7" i="14"/>
  <c r="K5" i="14"/>
  <c r="K4" i="14"/>
  <c r="B4" i="14"/>
  <c r="B5" i="14" s="1"/>
  <c r="A4" i="14"/>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l="1"/>
  <c r="A28" i="14" s="1"/>
  <c r="A29" i="14"/>
  <c r="A30" i="14" s="1"/>
  <c r="A31" i="14" s="1"/>
  <c r="A32" i="14" s="1"/>
  <c r="A33" i="14" s="1"/>
  <c r="A34" i="14" s="1"/>
  <c r="A35" i="14" s="1"/>
  <c r="A129" i="14"/>
  <c r="A130" i="14" s="1"/>
  <c r="A131" i="14" s="1"/>
  <c r="A132" i="14" s="1"/>
  <c r="A133" i="14" s="1"/>
  <c r="A134" i="14" s="1"/>
  <c r="A135" i="14" s="1"/>
  <c r="A136" i="14" s="1"/>
  <c r="A137" i="14" s="1"/>
  <c r="B64" i="14"/>
  <c r="B65" i="14" s="1"/>
  <c r="B63" i="14"/>
  <c r="A40" i="14"/>
  <c r="A43" i="14" s="1"/>
  <c r="A44" i="14"/>
  <c r="A45" i="14" s="1"/>
  <c r="A46" i="14" s="1"/>
  <c r="A48" i="14" s="1"/>
  <c r="A49" i="14" s="1"/>
  <c r="A50" i="14" s="1"/>
  <c r="A51" i="14" s="1"/>
  <c r="A52" i="14" s="1"/>
  <c r="A53" i="14" s="1"/>
  <c r="A54" i="14" s="1"/>
  <c r="A55" i="14" s="1"/>
  <c r="A56" i="14" s="1"/>
  <c r="A57" i="14" s="1"/>
  <c r="A58" i="14" s="1"/>
  <c r="A97" i="14"/>
  <c r="A99" i="14" s="1"/>
  <c r="A100" i="14" s="1"/>
  <c r="A101" i="14" s="1"/>
  <c r="A102" i="14" s="1"/>
  <c r="A103" i="14" s="1"/>
  <c r="A104" i="14" s="1"/>
  <c r="A105" i="14" s="1"/>
  <c r="A106" i="14" s="1"/>
  <c r="A107" i="14" s="1"/>
  <c r="A64" i="14"/>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63" i="14"/>
  <c r="B170" i="14"/>
  <c r="B171" i="14"/>
  <c r="B172" i="14" s="1"/>
  <c r="B173" i="14" s="1"/>
  <c r="B138" i="14"/>
  <c r="B139" i="14"/>
  <c r="B140" i="14" s="1"/>
  <c r="B151" i="14"/>
  <c r="B152" i="14"/>
  <c r="A152" i="14"/>
  <c r="A153" i="14" s="1"/>
  <c r="A154" i="14" s="1"/>
  <c r="A155" i="14" s="1"/>
  <c r="A156" i="14" s="1"/>
  <c r="A157" i="14" s="1"/>
  <c r="A158" i="14" s="1"/>
  <c r="A159" i="14" s="1"/>
  <c r="A160" i="14" s="1"/>
  <c r="A161" i="14" s="1"/>
  <c r="A162" i="14" s="1"/>
  <c r="A163" i="14" s="1"/>
  <c r="A164" i="14" s="1"/>
  <c r="A165" i="14" s="1"/>
  <c r="A166" i="14" s="1"/>
  <c r="A167" i="14" s="1"/>
  <c r="A168" i="14" s="1"/>
  <c r="A169" i="14" s="1"/>
  <c r="A138" i="14" l="1"/>
  <c r="A139" i="14"/>
  <c r="A140" i="14" s="1"/>
  <c r="A141" i="14" s="1"/>
  <c r="A142" i="14" s="1"/>
  <c r="A41" i="14"/>
  <c r="A42" i="14" s="1"/>
  <c r="A47" i="14"/>
  <c r="A170" i="14"/>
  <c r="A171" i="14"/>
  <c r="A172" i="14" s="1"/>
  <c r="A173" i="14" s="1"/>
  <c r="A174" i="14" s="1"/>
  <c r="A175" i="14" s="1"/>
  <c r="A176" i="14" s="1"/>
  <c r="A177" i="14" s="1"/>
  <c r="A178" i="14" s="1"/>
  <c r="A179" i="14" s="1"/>
  <c r="A180" i="14" s="1"/>
  <c r="A181" i="14" s="1"/>
  <c r="A182" i="14" s="1"/>
  <c r="A183" i="14" s="1"/>
  <c r="A184" i="14" s="1"/>
</calcChain>
</file>

<file path=xl/sharedStrings.xml><?xml version="1.0" encoding="utf-8"?>
<sst xmlns="http://schemas.openxmlformats.org/spreadsheetml/2006/main" count="7821" uniqueCount="545">
  <si>
    <t>Section</t>
  </si>
  <si>
    <t>Step</t>
  </si>
  <si>
    <t>Mock/Prod/Both</t>
  </si>
  <si>
    <t>Task</t>
  </si>
  <si>
    <t>Sub Task</t>
  </si>
  <si>
    <t>Details</t>
  </si>
  <si>
    <t>Status</t>
  </si>
  <si>
    <t>Resource Type</t>
  </si>
  <si>
    <t>Assigned Resource/ Confirmer</t>
  </si>
  <si>
    <t>Planned Duration (mins)</t>
  </si>
  <si>
    <t>Planned Start Date</t>
  </si>
  <si>
    <t>Plannned Start Time</t>
  </si>
  <si>
    <t>Actual  Start Time</t>
  </si>
  <si>
    <t>Actual Stop Time</t>
  </si>
  <si>
    <t>Pre - CALM System Outage</t>
  </si>
  <si>
    <t>Logistics planning</t>
  </si>
  <si>
    <t>Prod</t>
  </si>
  <si>
    <t>NA</t>
  </si>
  <si>
    <t>Deployment Lead</t>
  </si>
  <si>
    <t>Steve Joslin</t>
  </si>
  <si>
    <r>
      <t xml:space="preserve">Resource plan identified and documented
</t>
    </r>
    <r>
      <rPr>
        <b/>
        <sz val="11"/>
        <color theme="1"/>
        <rFont val="Calibri"/>
        <family val="2"/>
        <scheme val="minor"/>
      </rPr>
      <t>Duke and Vendor engagement</t>
    </r>
  </si>
  <si>
    <t>Based on checklist activities, should include:
- Resource type
- Resource name
- Contact information
- Applicable backup contacts
- Remedy support group info (as necessary)
- Escalation paths
- Allocation timeline</t>
  </si>
  <si>
    <t>Identify any planned outages for other systems that may impact the release</t>
  </si>
  <si>
    <t>Check CIRB (change impact review board) outage plans and other IT outages</t>
  </si>
  <si>
    <t>Delivery Lead / Manager/ Environment Lead</t>
  </si>
  <si>
    <t>CRQs / Workorders / Approvals</t>
  </si>
  <si>
    <r>
      <t xml:space="preserve">Creation of </t>
    </r>
    <r>
      <rPr>
        <b/>
        <sz val="11"/>
        <color theme="1"/>
        <rFont val="Calibri"/>
        <family val="2"/>
        <scheme val="minor"/>
      </rPr>
      <t>outage CRQ</t>
    </r>
    <r>
      <rPr>
        <sz val="11"/>
        <color theme="1"/>
        <rFont val="Calibri"/>
        <family val="2"/>
        <scheme val="minor"/>
      </rPr>
      <t xml:space="preserve"> w/appropriate approvals:</t>
    </r>
  </si>
  <si>
    <t>Environment Lead</t>
  </si>
  <si>
    <t>Ginger Altherr</t>
  </si>
  <si>
    <t>Both</t>
  </si>
  <si>
    <r>
      <t xml:space="preserve">Assessment of DB Backups necessary, and documentation of appropriate </t>
    </r>
    <r>
      <rPr>
        <b/>
        <sz val="11"/>
        <color theme="1"/>
        <rFont val="Calibri"/>
        <family val="2"/>
        <scheme val="minor"/>
      </rPr>
      <t>DB backup workorders</t>
    </r>
    <r>
      <rPr>
        <sz val="11"/>
        <color theme="1"/>
        <rFont val="Calibri"/>
        <family val="2"/>
        <scheme val="minor"/>
      </rPr>
      <t xml:space="preserve"> w/approvals</t>
    </r>
  </si>
  <si>
    <t>Start of outage backup, pre-data backup</t>
  </si>
  <si>
    <t>DBA scripts, Informatica requests, server snapshot requests, etc…</t>
  </si>
  <si>
    <t>Code and Architecture Readiness</t>
  </si>
  <si>
    <r>
      <t xml:space="preserve">Confirm Release specific </t>
    </r>
    <r>
      <rPr>
        <b/>
        <sz val="11"/>
        <color theme="1"/>
        <rFont val="Calibri"/>
        <family val="2"/>
        <scheme val="minor"/>
      </rPr>
      <t>component list</t>
    </r>
    <r>
      <rPr>
        <sz val="11"/>
        <color theme="1"/>
        <rFont val="Calibri"/>
        <family val="2"/>
        <scheme val="minor"/>
      </rPr>
      <t xml:space="preserve"> is documented/reviewed/approved by Delivery Leads</t>
    </r>
  </si>
  <si>
    <r>
      <t xml:space="preserve">Provide approved Manual Configuration list to </t>
    </r>
    <r>
      <rPr>
        <b/>
        <sz val="11"/>
        <color theme="1"/>
        <rFont val="Calibri"/>
        <family val="2"/>
        <scheme val="minor"/>
      </rPr>
      <t>Deployment Lead and Build Manager</t>
    </r>
  </si>
  <si>
    <t>Deployment, Development, Delivery Lead</t>
  </si>
  <si>
    <r>
      <t>Confirm Release specific</t>
    </r>
    <r>
      <rPr>
        <b/>
        <sz val="11"/>
        <color theme="1"/>
        <rFont val="Calibri"/>
        <family val="2"/>
        <scheme val="minor"/>
      </rPr>
      <t xml:space="preserve"> Manual Configuration list</t>
    </r>
    <r>
      <rPr>
        <sz val="11"/>
        <color theme="1"/>
        <rFont val="Calibri"/>
        <family val="2"/>
        <scheme val="minor"/>
      </rPr>
      <t xml:space="preserve"> is documented/reviewed/approved by Delivery Leads</t>
    </r>
  </si>
  <si>
    <t>Provide approved Manual Configuration list to Deployment Lead</t>
  </si>
  <si>
    <t>Confirm all data feeds are stored on SharePoint and are current</t>
  </si>
  <si>
    <t>Implement Updated Remedy Incident Lookup spreadsheet on Netcool Console for any new or modified data feeds as part of deployment
(This will ensure that Remedy incident tickets will trigger to app support upon failures of these feeds)</t>
  </si>
  <si>
    <t>Netcool Files</t>
  </si>
  <si>
    <t>Delivery Lead / App Support</t>
  </si>
  <si>
    <t>Build package with approved component list in designated source environment.</t>
  </si>
  <si>
    <t>Included components should be peer reviewed</t>
  </si>
  <si>
    <t>Build Manager</t>
  </si>
  <si>
    <t>Peer review of components included in package build.</t>
  </si>
  <si>
    <t>Lead Developer</t>
  </si>
  <si>
    <r>
      <rPr>
        <b/>
        <sz val="11"/>
        <color theme="1"/>
        <rFont val="Calibri"/>
        <family val="2"/>
        <scheme val="minor"/>
      </rPr>
      <t>Generate package</t>
    </r>
    <r>
      <rPr>
        <sz val="11"/>
        <color theme="1"/>
        <rFont val="Calibri"/>
        <family val="2"/>
        <scheme val="minor"/>
      </rPr>
      <t xml:space="preserve"> (successfully), and store in Subversion (SVN)</t>
    </r>
  </si>
  <si>
    <t>Confirm that package name is updated to match environment and date to prevent confusion when pulling from SVN.</t>
  </si>
  <si>
    <t>Will use same package from Mock 1</t>
  </si>
  <si>
    <t>Provide SVN location to Deployment Lead and Development team.</t>
  </si>
  <si>
    <t>Confirm if any new AD Groups or roles are included in release, and that they have been appropriately setup.
QA and PROD connect to NAM
All other non-prods connect to NAMDEV</t>
  </si>
  <si>
    <t xml:space="preserve">New AD Groups:
</t>
  </si>
  <si>
    <t>Delivery Lead</t>
  </si>
  <si>
    <t>End User Readiness</t>
  </si>
  <si>
    <t>Change Management</t>
  </si>
  <si>
    <r>
      <rPr>
        <b/>
        <sz val="11"/>
        <color theme="1"/>
        <rFont val="Calibri"/>
        <family val="2"/>
        <scheme val="minor"/>
      </rPr>
      <t>At least 7 days prior to deployment</t>
    </r>
    <r>
      <rPr>
        <sz val="11"/>
        <color theme="1"/>
        <rFont val="Calibri"/>
        <family val="2"/>
        <scheme val="minor"/>
      </rPr>
      <t>: Confirm any CALM task due-dates are not impacted by deployment outage window by running the following reports with search criteria for the outage start date to several days after deployment window ends:
Task Magement Application:
- ACR Due Dates Report
- Due Tasks All</t>
    </r>
  </si>
  <si>
    <r>
      <t xml:space="preserve">Pay specific attention to Patch Source Evaluations and Asset Change Requests, but review others also.
</t>
    </r>
    <r>
      <rPr>
        <b/>
        <sz val="11"/>
        <color theme="1"/>
        <rFont val="Calibri"/>
        <family val="2"/>
        <scheme val="minor"/>
      </rPr>
      <t xml:space="preserve">
Check every day for week prior to deployment. (Start Mon AM)</t>
    </r>
  </si>
  <si>
    <t>App / Business Support</t>
  </si>
  <si>
    <t>Communicate to CALM users with due-tasks that may be impacted by the deployment outage window:</t>
  </si>
  <si>
    <t xml:space="preserve"> Deployment lead should work with Product owner to reach out to these users to ensure time to act on their tasks</t>
  </si>
  <si>
    <t>Schedule Functional Checkout session(s) with CALM end users</t>
  </si>
  <si>
    <t>Data Readiness</t>
  </si>
  <si>
    <t>PROD</t>
  </si>
  <si>
    <t>Day of Outage - Final Prep</t>
  </si>
  <si>
    <t>Send out Outage reminder communication to CALM tool users</t>
  </si>
  <si>
    <t>Day-of-outage confirmation that all data feeds have successfully executed prior to taking outage</t>
  </si>
  <si>
    <t xml:space="preserve">Check all active data feeds to ensure successful completion.
</t>
  </si>
  <si>
    <t>In case of issues, troubleshoot and ensure successful execution of daily feeds prior to outage being taken</t>
  </si>
  <si>
    <t>Application Support</t>
  </si>
  <si>
    <t>Confirmation that there are no urgent outstanding CALM production issues</t>
  </si>
  <si>
    <t>This is a confirmation with App and Business Support.</t>
  </si>
  <si>
    <t>Final day-of-outage confirmation that impacted due-tasks are addressed before the outage window starts</t>
  </si>
  <si>
    <t>If tasks aren't complete, communicate impacts to Delivery manager and decision as necessary.</t>
  </si>
  <si>
    <t>Ensure we have day-of-outage web/app server snapshots prior to new CALM package migration</t>
  </si>
  <si>
    <t>These are scheduled to run nightly, so we should validate that the snap shot was taken prior to the start of the package promotion.</t>
  </si>
  <si>
    <t>We should plan this to run on-demand during deployment (ticket to server team needed) in the event we have server config changes associated with the release</t>
  </si>
  <si>
    <t xml:space="preserve"> </t>
  </si>
  <si>
    <t>Request on-demand backups if needed</t>
  </si>
  <si>
    <t>We retain these in the event a rollback is necessary.</t>
  </si>
  <si>
    <t>CALM System Outage - Install/Config Activities</t>
  </si>
  <si>
    <t>Pre-Job Brief</t>
  </si>
  <si>
    <t>Role Call - Confirmation of needed resources</t>
  </si>
  <si>
    <t>CALM Deployment Contacts</t>
  </si>
  <si>
    <t>Perform pre-job brief to confirm activities and environment</t>
  </si>
  <si>
    <t>- Confirm environment for deployment
- Confirm High-level outage plan (general outage activities and timeline)</t>
  </si>
  <si>
    <t>Check for any active service disruptions that might impact the CALM deployment</t>
  </si>
  <si>
    <t>Confirm with Delivery Manager and Environment Lead</t>
  </si>
  <si>
    <t>Take Prod System offline to end users</t>
  </si>
  <si>
    <t>Communicate instructions to Deployment Team for accessing the environment for deployment while the Splash Page is displayed</t>
  </si>
  <si>
    <t>Environment team to provide direct server url (Ginger/Sri)</t>
  </si>
  <si>
    <t>Confirm direct server access prior to taking primary URL offline.</t>
  </si>
  <si>
    <t>Environment Lead / App Support</t>
  </si>
  <si>
    <t>Portal re-direct to splash page:
- Performed by renaming healthcheck files</t>
  </si>
  <si>
    <t>Rename Health Check file on each server</t>
  </si>
  <si>
    <t>Need confirmation of all servers this is necessary to be performed on Web Server 1</t>
  </si>
  <si>
    <t>Validation of CALM site access re-direct to splash page by accessing via the link on the CALM portal. (Expected result is that the Site Maintence Splash page displays)</t>
  </si>
  <si>
    <t>https://dukeenergy.sharepoint.com/sites/portal/our-company/NERC-CIP/Pages/CALM-Tool.aspx</t>
  </si>
  <si>
    <t>Derek Freeze / Chase Farley</t>
  </si>
  <si>
    <t>System Administrator</t>
  </si>
  <si>
    <t xml:space="preserve">Update Archer to Archer Feeds </t>
  </si>
  <si>
    <r>
      <t xml:space="preserve">From the data feed settings in the application, the following feeds need to be updated to run every day of the outage via this method
</t>
    </r>
    <r>
      <rPr>
        <sz val="11"/>
        <color theme="1"/>
        <rFont val="Calibri"/>
        <family val="2"/>
        <scheme val="minor"/>
      </rPr>
      <t>1. Asset Reconciliation - Create CALM ARs
2. Asset Tagging - Create ATRs
3. Asset Tagging - Map Cyber Assets
4. Asset Tagging - Trigger Notifications
5. Asset Tagging - Update Cyber Assets
6. Configuration Integration - (3a) Justified Ports Update Subform Clear Contents
7. Configuration Integration - (3b) Justified Ports Update Subform Cyber Assets
8. Configuration Integration - (3c) Justified Ports Flag Records
9. Data Automation - (2)Cyber Assets Data Mapping
10. Data Automation - (3)Cyber Assets Data Mapping (Excluding Non-Classified Except LEAC)
11. Data Automation - (4) Cyber Assets Data Mapping (Only Non-Classified)
12. Manual Baselines - (1)Set to Processing
13. Manual Baselines - (2)Create Elements (OS/FW and Patches)
14. Manual Baselines - (3)Create Elements (Software and Justified Ports)
15. Manual Baselines - (4)Remove Elements
16. Manual Baselines - (5)Create Baseline Elements from Device Type (OS/Firmware and Patches)
17. Manual Baselines - (6)Create Baseline Elements from Device Type (Software and Justified Ports)
18. Manual Baselines - (7)Create Baseline History
19. Manual Baselines - (8)Set to Processed
20. Patch Automation - (2) Create FoxGuard
21. Patch Automation - (3) Create Manual
22. Patch Automation - (5) Update Records Approaching Due Date
23. Patch Automation - (6) New Manual Technology Profiles to In-Flight Patch Source Evaluations
24. Patch Automation - Create Assessments
25. Recurrence - Compliance Activities and Sub-Activities
26. Trigger Based Tasks - BES CS,  BES Assets Impact Rating Mismatch
27. Trigger Based Tasks - Compliance Hierarchy Role Change Evaluation
28. Trigger Based Tasks - Impact Rating Mismatch
29. Trigger Based Tasks - PSP Ready to be Commissioned</t>
    </r>
  </si>
  <si>
    <r>
      <t xml:space="preserve">Enables feeds to successfully run during Deployment System Outage. feeds should reference the server URL instead of the VIP URL (which will fail during the outage due to our splash page healthcheck):
</t>
    </r>
    <r>
      <rPr>
        <b/>
        <sz val="11"/>
        <color theme="1"/>
        <rFont val="Calibri"/>
        <family val="2"/>
        <scheme val="minor"/>
      </rPr>
      <t>CALM PROD VIP:</t>
    </r>
    <r>
      <rPr>
        <sz val="11"/>
        <color theme="1"/>
        <rFont val="Calibri"/>
        <family val="2"/>
        <scheme val="minor"/>
      </rPr>
      <t xml:space="preserve">
https://calm.duke-energy.com/RSAarcher/
</t>
    </r>
    <r>
      <rPr>
        <b/>
        <sz val="11"/>
        <color theme="1"/>
        <rFont val="Calibri"/>
        <family val="2"/>
        <scheme val="minor"/>
      </rPr>
      <t>Prod Web Server 1:</t>
    </r>
    <r>
      <rPr>
        <sz val="11"/>
        <color theme="1"/>
        <rFont val="Calibri"/>
        <family val="2"/>
        <scheme val="minor"/>
      </rPr>
      <t xml:space="preserve">
https://WCNCCRPCALMWSP1.nam.ent.duke-energy.com/RSAarcher/
Review to ensure this is the full list
</t>
    </r>
    <r>
      <rPr>
        <sz val="11"/>
        <color rgb="FFFF0000"/>
        <rFont val="Calibri"/>
        <family val="2"/>
        <scheme val="minor"/>
      </rPr>
      <t>Game-time decision based on outage window during deployment. Check feed schedules and confirm when changes need to be applied if still in outage. (set reminder to address by given time)</t>
    </r>
  </si>
  <si>
    <t>Database Backups and Server Prep</t>
  </si>
  <si>
    <t>Request DBA to start database backup</t>
  </si>
  <si>
    <t xml:space="preserve">Communicate to assigned DBA that CALM database backup can be taken. </t>
  </si>
  <si>
    <t>This should be stored in the event a rollback is necessary.</t>
  </si>
  <si>
    <t>DBA Takes Backup - Confirm completion of database backup and document timings</t>
  </si>
  <si>
    <t>Confirm start time of the backup and provide to deployment lead. Confirm completion time also.</t>
  </si>
  <si>
    <t>This DBA driven step can run in parallel with other steps below, but is a pre-req to starting package migration.</t>
  </si>
  <si>
    <t>QA</t>
  </si>
  <si>
    <t xml:space="preserve">QA Environment Only:
</t>
  </si>
  <si>
    <t>Confirm Mail Server Shutdown in QA so that prod users do not receive notifications from the environment</t>
  </si>
  <si>
    <t>Change port on mail settings in archer control panel (Only environment team can do this)</t>
  </si>
  <si>
    <t>Take backup of current images in target env and Copy Image folders from source environment to target</t>
  </si>
  <si>
    <t>Rename current to "company_files_1" as a backup</t>
  </si>
  <si>
    <t>Folder: company_files (shared files)
- this is shared among all vms
- D:\inetpub\wwwroot\RSAarcher\company_files</t>
  </si>
  <si>
    <t xml:space="preserve">Copy images from source environment to target environment </t>
  </si>
  <si>
    <t>Validate Images Display via spot checks of our landing pages</t>
  </si>
  <si>
    <t>Log into CALM and navigate around to application landing pages (or all legacy and new applications) and ensure we don't see any missing images</t>
  </si>
  <si>
    <t>Environment Reboot Prior to Install</t>
  </si>
  <si>
    <t>Put Prod servers into maintenance mode</t>
  </si>
  <si>
    <t>Avoid generating High remedy ticket</t>
  </si>
  <si>
    <t xml:space="preserve">Bounce all services </t>
  </si>
  <si>
    <t xml:space="preserve">Should be performed on ALL app and web  servers
</t>
  </si>
  <si>
    <t>Best practice to sync environment for package promotion readiness
- If service says "automatically", it should be restarted
- If it's disabled, they should be left alone
-- RSA Archer Configuration (automatic)
-- RSA Archer Job Engine (automatic)
-- RSA Archer Workflow (automatic)
-- RSA Archer Queuing (automatic)
-- RSA Archer Job Engine (automatic)</t>
  </si>
  <si>
    <t>Perform IIS reset</t>
  </si>
  <si>
    <t xml:space="preserve">Best practice to sync environment for package promotion readiness </t>
  </si>
  <si>
    <t>Executed on all app and web servers</t>
  </si>
  <si>
    <t>Confirm access to target environment after Services and IIS restarted</t>
  </si>
  <si>
    <t>Via direct server url (splash page should still be displayed for end users)</t>
  </si>
  <si>
    <t>Click on the workflow job troubleshooter to ensure that the workflow is working</t>
  </si>
  <si>
    <t>Validate workflow running</t>
  </si>
  <si>
    <t>LDAP Query Updates</t>
  </si>
  <si>
    <t>http://ds.duke-energy.com/ADSecuritySearch/ADSearch.aspx</t>
  </si>
  <si>
    <t>Environment Team / Delivery Lead</t>
  </si>
  <si>
    <t>** Decision for Package Migration **</t>
  </si>
  <si>
    <t>Confirm all dependent activities have been completed and communicate if package migration can begin **</t>
  </si>
  <si>
    <t>Confirmation that all items above this are complete with no outstanding defects</t>
  </si>
  <si>
    <t>All pre-migration steps complete</t>
  </si>
  <si>
    <t>Derek Freeze</t>
  </si>
  <si>
    <t>Package Migration and Install</t>
  </si>
  <si>
    <t>Export package from SVN local folder</t>
  </si>
  <si>
    <t xml:space="preserve">Login to Target Environment and import package (from Local SVN Folder) </t>
  </si>
  <si>
    <t xml:space="preserve">Perform mappings
Document mappings during lower environment migrations for reference at go-live
</t>
  </si>
  <si>
    <t>Advanced Package Mapping from the Administration dashboard. Go through all mappings with peer reviews.</t>
  </si>
  <si>
    <t>Select Execute Mappings</t>
  </si>
  <si>
    <t>Install Package downloaded from SVN folder</t>
  </si>
  <si>
    <t>Locate the package under available packages</t>
  </si>
  <si>
    <t>Ensure name matches the one pulled from SVN</t>
  </si>
  <si>
    <t>Click "Install Package"</t>
  </si>
  <si>
    <t>Validate Pre-install configurations are selected before installing</t>
  </si>
  <si>
    <t>1. Deactivate Target fields and prefix with ZZZ
2. Select all components to install
3. Select the "Create New and Update" option in Archer
4. Select "Override Layouts" option in Archer</t>
  </si>
  <si>
    <t>Click Install and wait for installation to complete</t>
  </si>
  <si>
    <t>Click Install Package and wait for install to complete</t>
  </si>
  <si>
    <t>Validate Install completes successfully</t>
  </si>
  <si>
    <t>Validate package install is successful</t>
  </si>
  <si>
    <t>Installation returns - "Package partially successful"</t>
  </si>
  <si>
    <t>Package Install Validations</t>
  </si>
  <si>
    <t>Export and review install warnings</t>
  </si>
  <si>
    <t>Export anomalies to excel sheet and  store locally</t>
  </si>
  <si>
    <t>Send new anomalies excel sheet to Dev team for validation</t>
  </si>
  <si>
    <t>List Applications impacted by new scope</t>
  </si>
  <si>
    <t>Review all anomalies across all applications to ensure no issues with install</t>
  </si>
  <si>
    <t>Take resolution steps for any warnings as necessary</t>
  </si>
  <si>
    <t>Determine resolution paths and if re-package or re-migration is needed for anything</t>
  </si>
  <si>
    <t>Validations with warnings sent to Build Manager</t>
  </si>
  <si>
    <t>Validation of warnings received and saved in local SVN folder</t>
  </si>
  <si>
    <t xml:space="preserve">Can run in parallel
Confirm advanced workflow activation list </t>
  </si>
  <si>
    <t>Confirm notifications won't be sent out</t>
  </si>
  <si>
    <t>Notification reports --&gt; "Notifications Sent"</t>
  </si>
  <si>
    <r>
      <rPr>
        <b/>
        <sz val="11"/>
        <color theme="1"/>
        <rFont val="Calibri"/>
        <family val="2"/>
        <scheme val="minor"/>
      </rPr>
      <t>Pull report and look for the last 24 hours. Look for any notifications since package install.</t>
    </r>
    <r>
      <rPr>
        <sz val="11"/>
        <color theme="1"/>
        <rFont val="Calibri"/>
        <family val="2"/>
        <scheme val="minor"/>
      </rPr>
      <t xml:space="preserve"> Do as soon as package upload completes into target environment</t>
    </r>
  </si>
  <si>
    <t>Confirm Archer to Archer data feeds are completing</t>
  </si>
  <si>
    <t>Applicable when deployment/outage occurs over scheduled data feed timings.</t>
  </si>
  <si>
    <t>Depends on whether the outage overlaps with scheduled Archer-to-Archer feed timings</t>
  </si>
  <si>
    <t>Export xml file to use for cleanup (Can compare against during validations post-cleanup)</t>
  </si>
  <si>
    <t>Open xml export in Notepad ++ to prep import for bulk delete of (1), CALM, TEST values in Operating System or Firmware</t>
  </si>
  <si>
    <t>1. Open xml in Notepad ++.
2.. Search for and Mark the following 4 values:
(1), TEST, CALM, NEW
4. Mark value  "SAGE-2400-C3414-500-001G1 SAGE-2400-C3414-500-001G1" in Operating System or Firmware Type
5. Mark First 2 rows of xml file, as well as last row.
6. Remove all unmarked rows
7. Save xml file, as these remaining "marked" rows are the ones to be deleted from CALM
8. Send file to the sysadmin resource that will need it for deployment.</t>
  </si>
  <si>
    <r>
      <rPr>
        <b/>
        <sz val="11"/>
        <color rgb="FFFF0000"/>
        <rFont val="Calibri"/>
        <family val="2"/>
        <scheme val="minor"/>
      </rPr>
      <t>Peer Check values in PROD (NEW and Pending) QA ONLY</t>
    </r>
    <r>
      <rPr>
        <sz val="11"/>
        <rFont val="Calibri"/>
        <family val="2"/>
        <scheme val="minor"/>
      </rPr>
      <t xml:space="preserve">
Make sure we do a basic search and look at TEST or CALM values to be marked.
For example, in Asset Code "Whitestown" will show. This should NOT be marked.
For Operating System or Firmware type Find value  "SAGE-2400-C3414-500-001G1 SAGE-2400-C3414-500-001G1" to be deleted in CALM</t>
    </r>
  </si>
  <si>
    <t xml:space="preserve">Chase Farley </t>
  </si>
  <si>
    <t>Smoke Test Functionality</t>
  </si>
  <si>
    <t>Manual Configuration Updates</t>
  </si>
  <si>
    <t>Activate advanced workflows</t>
  </si>
  <si>
    <t>Listing could change depending on Release
- List will come from package install warnings. Cyber Assets will not require activation.</t>
  </si>
  <si>
    <t xml:space="preserve">Stay </t>
  </si>
  <si>
    <t>Can Go/Stay</t>
  </si>
  <si>
    <t>Activate Calculation Schedules</t>
  </si>
  <si>
    <t xml:space="preserve">Perform Inventory of Manual Configuration steps </t>
  </si>
  <si>
    <t xml:space="preserve">Make manual config changes to the target environment post validation of all warnings and errors. </t>
  </si>
  <si>
    <r>
      <t>Peer check confirmation of Manual Configs</t>
    </r>
    <r>
      <rPr>
        <sz val="11"/>
        <color theme="1"/>
        <rFont val="Calibri"/>
        <family val="2"/>
        <scheme val="minor"/>
      </rPr>
      <t xml:space="preserve"> (occurs real-time during config changes)</t>
    </r>
  </si>
  <si>
    <t>Validate all manual config changes to the target environment</t>
  </si>
  <si>
    <t>Confirm all new or modified data feeds have job-status e-mail notifications configured in PROD</t>
  </si>
  <si>
    <t xml:space="preserve">                                                   </t>
  </si>
  <si>
    <t>netcoolcorpp@duke-energy.com</t>
  </si>
  <si>
    <t>Modify CALM Homepage Announcement for Release specific Information</t>
  </si>
  <si>
    <t>Determine if necessary on a release by release basis.
- Show All
  - Admin Dashboard-
    - Announcements -</t>
  </si>
  <si>
    <t>Perform checkout and manually delete any other values (#N/A, tiered values with colons, etc…
(1) - (20) Search</t>
  </si>
  <si>
    <r>
      <t xml:space="preserve">Export </t>
    </r>
    <r>
      <rPr>
        <b/>
        <u/>
        <sz val="11"/>
        <color theme="1"/>
        <rFont val="Calibri"/>
        <family val="2"/>
        <scheme val="minor"/>
      </rPr>
      <t>Asset Codes</t>
    </r>
    <r>
      <rPr>
        <sz val="11"/>
        <color theme="1"/>
        <rFont val="Calibri"/>
        <family val="2"/>
        <scheme val="minor"/>
      </rPr>
      <t xml:space="preserve"> Global values list to ensure no duplicate asset codes exist. Specifically look out for the ones documented, but review entire export for others.
If Duplicates exist, review and manually clean up.</t>
    </r>
  </si>
  <si>
    <t>Application Builder --&gt; Global Values List --&gt; Asset Codes --&gt; Export
Open the xml export in Notepad ++ and review for duplicate "(1)" values to notate for manual deletion
Manually delete those duplicate values</t>
  </si>
  <si>
    <t>** Completion of Code Install/Configs ** - DB Backup point</t>
  </si>
  <si>
    <t>Must capture timestamp of backup so Ginger can use it for environment refresh later. (Per Wilson)</t>
  </si>
  <si>
    <t>CALM System Outage - Data Import Activities</t>
  </si>
  <si>
    <t>Technical checkout of import template</t>
  </si>
  <si>
    <t>Health Check</t>
  </si>
  <si>
    <t>https://team.duke-energy.com/sites/ppma/NERC%20CIP%20Cyber%20Asset%20Lifecycle%20Management/Project%20Documents/Deploy/Releases/Release%2021/R21%20-%20CALM%20Health%20Checks.xlsx</t>
  </si>
  <si>
    <t>Confirm readiness for prod return and functional checkout (Plan for 1 hour to prep env for functional checkout)</t>
  </si>
  <si>
    <t>Confirm that no issues from CALM System Health Checks before functional checkout</t>
  </si>
  <si>
    <t>Confirmation that all steps to deploy Release updates (package, manual configs, and data activities) are completed and we are ready to proceed</t>
  </si>
  <si>
    <t>Prod-return prep</t>
  </si>
  <si>
    <r>
      <rPr>
        <b/>
        <sz val="11"/>
        <color rgb="FFFF0000"/>
        <rFont val="Calibri"/>
        <family val="2"/>
        <scheme val="minor"/>
      </rPr>
      <t>Not applicable for QA</t>
    </r>
    <r>
      <rPr>
        <b/>
        <sz val="11"/>
        <color theme="1"/>
        <rFont val="Calibri"/>
        <family val="2"/>
        <scheme val="minor"/>
      </rPr>
      <t>: Confirm Notification engine ON and configured appropriately to send emails</t>
    </r>
  </si>
  <si>
    <t>Validate e-mail notification settings</t>
  </si>
  <si>
    <t>DO NOT perform in QA</t>
  </si>
  <si>
    <t>Confirm whether any data feeds are currently executing</t>
  </si>
  <si>
    <r>
      <t xml:space="preserve">Bounce all services 
</t>
    </r>
    <r>
      <rPr>
        <b/>
        <sz val="11"/>
        <color rgb="FFFF0000"/>
        <rFont val="Calibri"/>
        <family val="2"/>
        <scheme val="minor"/>
      </rPr>
      <t>DO not perform while datafeeds running</t>
    </r>
  </si>
  <si>
    <r>
      <t xml:space="preserve">Perform IIS reset
</t>
    </r>
    <r>
      <rPr>
        <b/>
        <sz val="11"/>
        <color rgb="FFFF0000"/>
        <rFont val="Calibri"/>
        <family val="2"/>
        <scheme val="minor"/>
      </rPr>
      <t xml:space="preserve">
Do Not perform while datafeeds running</t>
    </r>
  </si>
  <si>
    <t>Best practice to sync environment for package promotion readiness)</t>
  </si>
  <si>
    <t>Executed on all web servers</t>
  </si>
  <si>
    <t>PROD Return For Functional Checkout</t>
  </si>
  <si>
    <t>Remove portal redirect</t>
  </si>
  <si>
    <t>Need confirmation of all servers this is necessary to be performed on (web and app servers? Just web servers? Etc...)</t>
  </si>
  <si>
    <t xml:space="preserve">Validation of CALM site access </t>
  </si>
  <si>
    <t>Can  be done by anyone with CALM Prod access</t>
  </si>
  <si>
    <t>Functional Checkout</t>
  </si>
  <si>
    <r>
      <t xml:space="preserve">Communicate to functional checkout resources that checkout can begin
</t>
    </r>
    <r>
      <rPr>
        <sz val="11"/>
        <color theme="1"/>
        <rFont val="Calibri"/>
        <family val="2"/>
        <scheme val="minor"/>
      </rPr>
      <t xml:space="preserve">
Ensuring functional checkout scheduling</t>
    </r>
    <r>
      <rPr>
        <b/>
        <sz val="11"/>
        <color theme="1"/>
        <rFont val="Calibri"/>
        <family val="2"/>
        <scheme val="minor"/>
      </rPr>
      <t xml:space="preserve"> (pre-outage)</t>
    </r>
  </si>
  <si>
    <r>
      <t>Functional Checkout will be after the system is back online</t>
    </r>
    <r>
      <rPr>
        <sz val="11"/>
        <color rgb="FFFF0000"/>
        <rFont val="Calibri"/>
        <family val="2"/>
        <scheme val="minor"/>
      </rPr>
      <t xml:space="preserve">
</t>
    </r>
  </si>
  <si>
    <t>Test Lead</t>
  </si>
  <si>
    <t>William Baucom</t>
  </si>
  <si>
    <t>Functional Checkout Success Confirmation</t>
  </si>
  <si>
    <t>* Confirmation of Successful functional checkout *</t>
  </si>
  <si>
    <t>NERC CIP CALM Portal link</t>
  </si>
  <si>
    <t>Confirmation that Archer to Archer Feeds are still pointed to web server url</t>
  </si>
  <si>
    <t>Saturday AM - Health Checks</t>
  </si>
  <si>
    <t>Perform CALM System Health Check routine</t>
  </si>
  <si>
    <t>Deployment Team (Deployment lead, app supp, bus supp, env support, developers)</t>
  </si>
  <si>
    <t>If any issues are found during health check, document (via defect if necessary) and address</t>
  </si>
  <si>
    <t>** Confirm successful health checks and Readiness for Production system being returned to end users for go-live</t>
  </si>
  <si>
    <t>Health Checks should have been successful with no issues outstanding that will have significant impact to end users</t>
  </si>
  <si>
    <r>
      <t xml:space="preserve">Bounce all services 
</t>
    </r>
    <r>
      <rPr>
        <b/>
        <sz val="11"/>
        <color rgb="FFFF0000"/>
        <rFont val="Calibri"/>
        <family val="2"/>
        <scheme val="minor"/>
      </rPr>
      <t>Do Not perform while datafeeds running</t>
    </r>
  </si>
  <si>
    <t>Take PROD servers out of maintenance mode</t>
  </si>
  <si>
    <t>Environment Support</t>
  </si>
  <si>
    <t>Prod Return</t>
  </si>
  <si>
    <t>Need confirmation of all servers this is necessary to be performed on</t>
  </si>
  <si>
    <t>Archer to Archer Feed updates</t>
  </si>
  <si>
    <r>
      <rPr>
        <b/>
        <sz val="11"/>
        <color rgb="FFFF0000"/>
        <rFont val="Calibri"/>
        <family val="2"/>
        <scheme val="minor"/>
      </rPr>
      <t>Step NOT needed if A2A feeds are already pointed to VIP</t>
    </r>
    <r>
      <rPr>
        <b/>
        <sz val="11"/>
        <color theme="1"/>
        <rFont val="Calibri"/>
        <family val="2"/>
        <scheme val="minor"/>
      </rPr>
      <t xml:space="preserve">
Revert Archer to Archer data feed changes to use the VIP (https://calm.duke-energy.com/RSAarcher/ ) instead of the Server URL</t>
    </r>
  </si>
  <si>
    <r>
      <t xml:space="preserve">Enables feeds to successfully run while system is back online. Feeds should reference the VIP URL rather than the server URL
</t>
    </r>
    <r>
      <rPr>
        <b/>
        <sz val="11"/>
        <color theme="1"/>
        <rFont val="Calibri"/>
        <family val="2"/>
        <scheme val="minor"/>
      </rPr>
      <t>CALM PROD VIP:</t>
    </r>
    <r>
      <rPr>
        <sz val="11"/>
        <color theme="1"/>
        <rFont val="Calibri"/>
        <family val="2"/>
        <scheme val="minor"/>
      </rPr>
      <t xml:space="preserve">
https://calm.duke-energy.com/RSAarcher/
</t>
    </r>
    <r>
      <rPr>
        <b/>
        <sz val="11"/>
        <color theme="1"/>
        <rFont val="Calibri"/>
        <family val="2"/>
        <scheme val="minor"/>
      </rPr>
      <t>Win2016 Prod Web Server 1:</t>
    </r>
    <r>
      <rPr>
        <sz val="11"/>
        <color theme="1"/>
        <rFont val="Calibri"/>
        <family val="2"/>
        <scheme val="minor"/>
      </rPr>
      <t xml:space="preserve">
https://WCNCCRPCALMWSP1.nam.ent.duke-energy.com/RSAarcher/
Review to ensure this is the full list
</t>
    </r>
    <r>
      <rPr>
        <b/>
        <sz val="11"/>
        <color rgb="FFFF0000"/>
        <rFont val="Calibri"/>
        <family val="2"/>
        <scheme val="minor"/>
      </rPr>
      <t xml:space="preserve">Game-time decision based on outage window during deployment. Check feed schedules and confirm when changes need to be applied if still in outage. (set reminder to address by given time)
</t>
    </r>
    <r>
      <rPr>
        <sz val="11"/>
        <color theme="1"/>
        <rFont val="Calibri"/>
        <family val="2"/>
        <scheme val="minor"/>
      </rPr>
      <t>https://team.duke-energy.com/sites/ppma/NERC%20CIP%20Cyber%20Asset%20Lifecycle%20Management/Project%20Documents/Deploy/Environment%20Team%20-%20Build%20and%20Deploy%20Folder/Prod%20Copy%20Down%20Data%20Feeds.xlsx</t>
    </r>
  </si>
  <si>
    <t>Outage complete confirmation</t>
  </si>
  <si>
    <r>
      <t xml:space="preserve">Confirm all Code deployment activities have been </t>
    </r>
    <r>
      <rPr>
        <b/>
        <sz val="11"/>
        <color theme="1"/>
        <rFont val="Calibri"/>
        <family val="2"/>
        <scheme val="minor"/>
      </rPr>
      <t>successfully</t>
    </r>
    <r>
      <rPr>
        <sz val="11"/>
        <color theme="1"/>
        <rFont val="Calibri"/>
        <family val="2"/>
        <scheme val="minor"/>
      </rPr>
      <t xml:space="preserve"> completed for Monday</t>
    </r>
  </si>
  <si>
    <t>Decision to complete go-live communication</t>
  </si>
  <si>
    <t>1. Communicate Decision to Environment/Deploy team
2. Communicate decision to change resource to prep comm</t>
  </si>
  <si>
    <t>Delivery Leads / Manager</t>
  </si>
  <si>
    <t>End User communications and materials</t>
  </si>
  <si>
    <t>Go live communications sent out to business areas and stakeholders</t>
  </si>
  <si>
    <t>(For non-prod, e-mail the entire team distribution to confirm mock complete and readiness for next activities)</t>
  </si>
  <si>
    <t>Text/Call to confirm Change Mgmt readiness to send this comm
text either Adele (917-602-9966) or Lucy (240-481-8721) when deployment wraps up</t>
  </si>
  <si>
    <t>Confirm CALM Portal Updates are made</t>
  </si>
  <si>
    <t>Portal Updates post deployment with Job Aids - Confirm was posted successfully</t>
  </si>
  <si>
    <t xml:space="preserve">      </t>
  </si>
  <si>
    <t>Post-Code deploy logistics</t>
  </si>
  <si>
    <t>Confirm that daily system health checks are scheduled for the week following deployment</t>
  </si>
  <si>
    <t>Update the Ready for Prod defects in ALM</t>
  </si>
  <si>
    <t>Chase Farley</t>
  </si>
  <si>
    <t>Release Closeout</t>
  </si>
  <si>
    <t>Communicate to Sponsors and Key Support and Business Stakeholders that Release (Inclusive of entire patch cycle) has been validated and completed. BAU processes will be followed going forward</t>
  </si>
  <si>
    <t>Post - CALM Health Checks</t>
  </si>
  <si>
    <t>Sunday AM -  Health Checks</t>
  </si>
  <si>
    <t>Monday AM -  Health Checks</t>
  </si>
  <si>
    <t>Tuesday AM -  Health Checks</t>
  </si>
  <si>
    <t>Wednesday AM -  Health Checks</t>
  </si>
  <si>
    <t>Thursday AM -  Health Checks</t>
  </si>
  <si>
    <t>Friday AM -  Health Checks</t>
  </si>
  <si>
    <t>Not Started</t>
  </si>
  <si>
    <t>Activate Scheduled calculations</t>
  </si>
  <si>
    <t>** Perform DB Backup **</t>
  </si>
  <si>
    <t>Delivery Lead / Lead Developer</t>
  </si>
  <si>
    <t>Re-enable any integrations/feeds that were placed on hold</t>
  </si>
  <si>
    <t>Data Export for Import Template Validations</t>
  </si>
  <si>
    <t>Post-install export</t>
  </si>
  <si>
    <t>OS/Firmware Details checkout</t>
  </si>
  <si>
    <r>
      <rPr>
        <sz val="11"/>
        <color theme="1"/>
        <rFont val="Calibri"/>
        <family val="2"/>
        <scheme val="minor"/>
      </rPr>
      <t xml:space="preserve">Perform import to cleanup </t>
    </r>
    <r>
      <rPr>
        <b/>
        <u/>
        <sz val="11"/>
        <color theme="1"/>
        <rFont val="Calibri"/>
        <family val="2"/>
        <scheme val="minor"/>
      </rPr>
      <t>OS/Firmware Details</t>
    </r>
    <r>
      <rPr>
        <u/>
        <sz val="11"/>
        <color theme="1"/>
        <rFont val="Calibri"/>
        <family val="2"/>
        <scheme val="minor"/>
      </rPr>
      <t xml:space="preserve"> </t>
    </r>
    <r>
      <rPr>
        <sz val="11"/>
        <color theme="1"/>
        <rFont val="Calibri"/>
        <family val="2"/>
        <scheme val="minor"/>
      </rPr>
      <t>duplicate values  in Global Values Lists</t>
    </r>
  </si>
  <si>
    <t xml:space="preserve">1. Perform same export of OS/Firmware Details Values and validate a search does not find following 4 values:
(1), TEST, CALM, NEW
</t>
  </si>
  <si>
    <t>Export xml of Global Values List in order to ensure no test or duplicate "OS/Firmware Details" values are migrated to the target enviroment</t>
  </si>
  <si>
    <t>Application Builder --&gt; Global Values List --&gt; OS/Firmware Details</t>
  </si>
  <si>
    <t>Inactivate Patch Automation Data Feeds</t>
  </si>
  <si>
    <t>0514 - Powerline(1)
0547 - Wire Road(1)
DEBA - Debary Solar Common(1)
FSO2 - FSO Backup(1)
HECC - Harrison ECC(1)
LC17 - Lincoln CT Unit 17(1)
MC01 - Maiden Creek Solar Unit 1(1)
RHLS - Holstein Solar, LLC(1)
RLPS - Lapetus Energy Project, LLC(1)
RMES - Mesteño Windpower, LLC(1)
RNRS - North Rosamond Solar, LLC(1)
RRMS - RE Rambler, LLC(1)
SF00 - Santa Fe(1)</t>
  </si>
  <si>
    <t>Application Builder --&gt; Global Values List --&gt; OS/Firmware Details  --&gt; Bulk delete --&gt; upload OS/Firmware Details Delete template</t>
  </si>
  <si>
    <t>Naresh Methuku</t>
  </si>
  <si>
    <t>Lead Developer / Delivery Lead</t>
  </si>
  <si>
    <t>Chase Farley / Derek Freeze</t>
  </si>
  <si>
    <t>Deployment Lead / Functional Checkout Lead</t>
  </si>
  <si>
    <t>Derek Freeze / Ginger Altherr</t>
  </si>
  <si>
    <t>Deployment Lead / Business Analysts</t>
  </si>
  <si>
    <t>Ryan Schenk</t>
  </si>
  <si>
    <t>Ginger Altherr / Sri Katta</t>
  </si>
  <si>
    <t>Application Support, Lead Developer, Delivery Lead</t>
  </si>
  <si>
    <t>Ginger Altherr, Peg Parrott</t>
  </si>
  <si>
    <t>Ginger Altherr / Derek Freeze</t>
  </si>
  <si>
    <t>Sri Katta / Naresh Methuku</t>
  </si>
  <si>
    <t>Application Support / Delivery Lead</t>
  </si>
  <si>
    <t>DBA Assigned to Workorder</t>
  </si>
  <si>
    <t>System Administrator / Delivery Lead</t>
  </si>
  <si>
    <t>Deployment Lead / Lead Developer</t>
  </si>
  <si>
    <t xml:space="preserve">Functional Checkout Session (Scope Table link)
</t>
  </si>
  <si>
    <t>End users</t>
  </si>
  <si>
    <t>Application Support / Delivery Lead / Lead Developer</t>
  </si>
  <si>
    <t>Derek Freeze / Ralph Nelson</t>
  </si>
  <si>
    <t>Name</t>
  </si>
  <si>
    <t>Role</t>
  </si>
  <si>
    <t>Contact #</t>
  </si>
  <si>
    <t>704-490-3585</t>
  </si>
  <si>
    <t>Ralph Nelson</t>
  </si>
  <si>
    <t>Delivery Manager</t>
  </si>
  <si>
    <t>513-260-4891</t>
  </si>
  <si>
    <t>678-995-9626</t>
  </si>
  <si>
    <t>Rajeev Matta</t>
  </si>
  <si>
    <t>Brandon Owens</t>
  </si>
  <si>
    <t>Erin Manchuso</t>
  </si>
  <si>
    <t>Kourtney Conway</t>
  </si>
  <si>
    <t>Product Owner</t>
  </si>
  <si>
    <t>Srikanth Katta</t>
  </si>
  <si>
    <t>Ricardo Tovar</t>
  </si>
  <si>
    <t>TaKayla Sexton</t>
  </si>
  <si>
    <t>Scrum Master</t>
  </si>
  <si>
    <t>Casey Lutz</t>
  </si>
  <si>
    <t>Developer</t>
  </si>
  <si>
    <t>Business Analyst</t>
  </si>
  <si>
    <t>704-806-5396</t>
  </si>
  <si>
    <t>508-298-9127</t>
  </si>
  <si>
    <t>980-329-0930</t>
  </si>
  <si>
    <t>828-775-4986</t>
  </si>
  <si>
    <t>704-881-1853</t>
  </si>
  <si>
    <t>603-733-9766</t>
  </si>
  <si>
    <t>Shawn Linnen</t>
  </si>
  <si>
    <t>704-771-8240</t>
  </si>
  <si>
    <t>803-431-5027</t>
  </si>
  <si>
    <t>323-861-2110</t>
  </si>
  <si>
    <t>803-444-4121</t>
  </si>
  <si>
    <t>512-669-0503</t>
  </si>
  <si>
    <t>Peg Parrott</t>
  </si>
  <si>
    <t>SQL DBA Support</t>
  </si>
  <si>
    <t>Via Ginger</t>
  </si>
  <si>
    <t>270-564-6649</t>
  </si>
  <si>
    <t>Bulk delete duplicates with delete import template (Manually delete instead of manageable)</t>
  </si>
  <si>
    <r>
      <t>Creation of any</t>
    </r>
    <r>
      <rPr>
        <b/>
        <sz val="11"/>
        <color theme="1"/>
        <rFont val="Calibri"/>
        <family val="2"/>
        <scheme val="minor"/>
      </rPr>
      <t xml:space="preserve"> other release specific CRQs/workorders/Incidents</t>
    </r>
    <r>
      <rPr>
        <sz val="11"/>
        <color theme="1"/>
        <rFont val="Calibri"/>
        <family val="2"/>
        <scheme val="minor"/>
      </rPr>
      <t xml:space="preserve"> w/approvals</t>
    </r>
  </si>
  <si>
    <t>Send out Release Awareness communications at least 1 week prior to deployment</t>
  </si>
  <si>
    <r>
      <rPr>
        <b/>
        <sz val="11"/>
        <color theme="1"/>
        <rFont val="Calibri"/>
        <family val="2"/>
        <scheme val="minor"/>
      </rPr>
      <t xml:space="preserve">**If current snapshots do not exist ** </t>
    </r>
    <r>
      <rPr>
        <sz val="11"/>
        <color theme="1"/>
        <rFont val="Calibri"/>
        <family val="2"/>
        <scheme val="minor"/>
      </rPr>
      <t xml:space="preserve">
Request an on-demand backup of server snapshots be taken for our environment
</t>
    </r>
  </si>
  <si>
    <t>Update CRQ to indicate that work has started (when it's the scheduled start of CRQ outage)</t>
  </si>
  <si>
    <t>Data Exports (can be performed while db backup is occurring)</t>
  </si>
  <si>
    <t>** Target Stopping point for Thursday Night **</t>
  </si>
  <si>
    <t>Comes from the TEST2 environment</t>
  </si>
  <si>
    <t>Must capture timestamp of backup so Ginger can use it for environment refresh later.</t>
  </si>
  <si>
    <t>Same package as previously deployed</t>
  </si>
  <si>
    <t>803-413-0703</t>
  </si>
  <si>
    <t>Known changes:
None known</t>
  </si>
  <si>
    <t xml:space="preserve"> Erin Manchuso / Derek Freeze </t>
  </si>
  <si>
    <t>Ginger Altherr / Shawn</t>
  </si>
  <si>
    <t>Shawn Linnen / Derek Freeze / Chase Farley</t>
  </si>
  <si>
    <t>Shawn Linnen / Chase Farley</t>
  </si>
  <si>
    <t xml:space="preserve">IF this is not done, we cannot migrate code without breaking access rules in CALM (Groups/Roles/Rules will be dropped)
</t>
  </si>
  <si>
    <t>Shawn Linnen / Derek Freeze</t>
  </si>
  <si>
    <t>Shawn Linnen / Erin M</t>
  </si>
  <si>
    <t>Shawn Linnen /  Erin - Nitisha / Chase Farley</t>
  </si>
  <si>
    <t>CALM R25 - All Documents (duke-energy.com)</t>
  </si>
  <si>
    <t>Derek Freeze / Shawn Linnen</t>
  </si>
  <si>
    <t>Steve / Erin</t>
  </si>
  <si>
    <t>R25 - Component List and Manual Configurations</t>
  </si>
  <si>
    <t>R25 Communications - All Documents (duke-energy.com)</t>
  </si>
  <si>
    <t>BES CSI LINK:</t>
  </si>
  <si>
    <r>
      <t xml:space="preserve">Package Name:
</t>
    </r>
    <r>
      <rPr>
        <b/>
        <sz val="11"/>
        <color theme="1"/>
        <rFont val="Calibri"/>
        <family val="2"/>
        <scheme val="minor"/>
      </rPr>
      <t>CALMPACKAGE_R25_Components_Feature_Complete_10202021</t>
    </r>
  </si>
  <si>
    <t>Reactivate Patch Automation Feeds</t>
  </si>
  <si>
    <t>Activate PSE Data feeds</t>
  </si>
  <si>
    <r>
      <t xml:space="preserve">Perform mappings and take screenshots of mappings once completed (If items do not map do not need to take screenshots)
     </t>
    </r>
    <r>
      <rPr>
        <b/>
        <sz val="11"/>
        <color rgb="FFFF0000"/>
        <rFont val="Calibri"/>
        <family val="2"/>
        <scheme val="minor"/>
      </rPr>
      <t>See link in comments</t>
    </r>
  </si>
  <si>
    <r>
      <t xml:space="preserve">Mock 1 - TEST2
</t>
    </r>
    <r>
      <rPr>
        <sz val="11"/>
        <rFont val="Calibri"/>
        <family val="2"/>
        <scheme val="minor"/>
      </rPr>
      <t xml:space="preserve">Mock 2 - PFT1
Mock 3 - QA1 Environment
</t>
    </r>
    <r>
      <rPr>
        <sz val="11"/>
        <color theme="1"/>
        <rFont val="Calibri"/>
        <family val="2"/>
        <scheme val="minor"/>
      </rPr>
      <t>Go-live: PROD</t>
    </r>
  </si>
  <si>
    <t>Shawn Linnen / Shruthi Kuna / Naresh Methuku / Derek Freeze</t>
  </si>
  <si>
    <t>Steve Josllin</t>
  </si>
  <si>
    <t>Ginger Altherr / Shawn Linnen</t>
  </si>
  <si>
    <t>Derek Freeze / Chase Farley / Shawn Linnen</t>
  </si>
  <si>
    <t>IT- William Baucom</t>
  </si>
  <si>
    <t>EPS – Cory Burns</t>
  </si>
  <si>
    <t>Cory Burns</t>
  </si>
  <si>
    <t xml:space="preserve">Transmission- Michael Swift
</t>
  </si>
  <si>
    <t xml:space="preserve">BSG – Shruthi Kuna  </t>
  </si>
  <si>
    <t xml:space="preserve">Shruthi Kuna  </t>
  </si>
  <si>
    <t>Transmission</t>
  </si>
  <si>
    <t>IT</t>
  </si>
  <si>
    <t>EPS</t>
  </si>
  <si>
    <t>BSG</t>
  </si>
  <si>
    <t>Michael Swift</t>
  </si>
  <si>
    <r>
      <t xml:space="preserve">Reference deployment resource plan and timeline
</t>
    </r>
    <r>
      <rPr>
        <b/>
        <sz val="11"/>
        <color rgb="FF0070C0"/>
        <rFont val="Calibri"/>
        <family val="2"/>
        <scheme val="minor"/>
      </rPr>
      <t xml:space="preserve">- </t>
    </r>
    <r>
      <rPr>
        <sz val="11"/>
        <color theme="1"/>
        <rFont val="Calibri"/>
        <family val="2"/>
        <scheme val="minor"/>
      </rPr>
      <t xml:space="preserve">Shawn, Naresh, Ginger, Chase, Erin </t>
    </r>
  </si>
  <si>
    <t>Activate scheduled report distributions</t>
  </si>
  <si>
    <t xml:space="preserve">Asset Integration - EAP Electronic Security Data
Asset Integration - Electronic Security Subnet Data
Asset Integration - IT SharePoint Extract
Asset Integration - IT Tracking ID Extract
OT SOC - Cyber Asset Data Extract
OT SOC - Vulnerability IP360 Data Extract
</t>
  </si>
  <si>
    <t>CALM R25 Health Checks</t>
  </si>
  <si>
    <r>
      <rPr>
        <b/>
        <sz val="11"/>
        <color theme="1"/>
        <rFont val="Calibri"/>
        <family val="2"/>
        <scheme val="minor"/>
      </rPr>
      <t>Dequeue and requeue the archer jobs/services</t>
    </r>
    <r>
      <rPr>
        <sz val="11"/>
        <color theme="1"/>
        <rFont val="Calibri"/>
        <family val="2"/>
        <scheme val="minor"/>
      </rPr>
      <t>.</t>
    </r>
  </si>
  <si>
    <t>This will help with general maintenance for the impacts our clean up jobs have had on data feeds</t>
  </si>
  <si>
    <r>
      <t xml:space="preserve">
</t>
    </r>
    <r>
      <rPr>
        <b/>
        <sz val="11"/>
        <rFont val="Calibri"/>
        <family val="2"/>
      </rPr>
      <t>SVN for Prod R25: 
https://subversion.duke-energy.com/svn/Security_HR_IT_Solutions/Asset_Change_Workflow/branches/CALMR25/Go-Live/</t>
    </r>
  </si>
  <si>
    <t>Inactivate the following 2 feeds:
 - Patch Automation - (1) FoxGuard Scorecard Update
- Patch Automation - Create Assessments
New with R25 (for next time)
- PSP: Create CALM Revision History</t>
  </si>
  <si>
    <t>Activate PSE Data feeds
Patch Automation - (1) FoxGuard Scorecard Update
Patch Automation - Patch Assessment Create
New with R25 (for next time)
- PSP: Create CALM Revision History</t>
  </si>
  <si>
    <r>
      <t xml:space="preserve">From the data feed settings in the application, the following feeds need to be updated to run every day of the outage via this method
</t>
    </r>
    <r>
      <rPr>
        <sz val="11"/>
        <color theme="1"/>
        <rFont val="Calibri"/>
        <family val="2"/>
        <scheme val="minor"/>
      </rPr>
      <t>1. Asset Reconciliation - Create CALM ARs
2. Asset Tagging - Create ATRs
3. Asset Tagging - Map Cyber Assets
4. Asset Tagging - Trigger Notifications 
5. Asset Tagging - Update Cyber Assets
6. Configuration Integration - (3a) Justified Ports Update Subform Clear Contents
7. Configuration Integration - (3b) Justified Ports Update Subform Cyber Assets
8. Configuration Integration - (3c) Justified Ports Flag Records
9. Data Automation - (2)Cyber Assets Data Mapping
10. Data Automation - (3)Cyber Assets Data Mapping (Excluding Non-Classified Except LEAC)
11. Data Automation - (4) Cyber Assets Data Mapping (Only Non-Classified)
12. Manual Baselines - (1)Set to Processing
13. Manual Baselines - (2)Create Elements (OS/FW and Patches)
14. Manual Baselines - (3)Create Elements (Software and Justified Ports)
15. Manual Baselines - (4)Remove Elements
16. Manual Baselines - (5)Create Baseline Elements from Device Type (OS/Firmware and Patches)
17. Manual Baselines - (6)Create Baseline Elements from Device Type (Software and Justified Ports)
18. Manual Baselines - (7)Create Baseline History
19. Manual Baselines - (8)Set to Processed
20. Patch Automation - (2) Create FoxGuard
21. Patch Automation - (3) Create Manual
22. Patch Automation - (5) Update Records Approaching Due Date
23. Patch Automation - (6) New Manual Technology Profiles to In-Flight Patch Source Evaluations
24. Patch Automation - Create Assessments
25. PSP: Create CALM Revision History
26. Recurrence - Compliance Activities and Sub-Activities
27. Trigger Based Tasks - BES CS,  BES Assets Impact Rating Mismatch
28. Trigger Based Tasks - Compliance Hierarchy Role Change Evaluation
29. Trigger Based Tasks - Impact Rating Mismatch
30. Trigger Based Tasks - PSP Ready to be Commissioned</t>
    </r>
  </si>
  <si>
    <r>
      <t xml:space="preserve">
Activities:
</t>
    </r>
    <r>
      <rPr>
        <b/>
        <sz val="11"/>
        <color theme="1"/>
        <rFont val="Calibri"/>
        <family val="2"/>
        <scheme val="minor"/>
      </rPr>
      <t xml:space="preserve">NA - Server Backup - Prod
?? – DB Backup - Prod
</t>
    </r>
    <r>
      <rPr>
        <sz val="11"/>
        <color theme="1"/>
        <rFont val="Calibri"/>
        <family val="2"/>
        <scheme val="minor"/>
      </rPr>
      <t xml:space="preserve"> 
- DB Backup ?? – Mock1
- DB Backup ?? – Mock2
- DB Backup ?? – Mock3 QA</t>
    </r>
  </si>
  <si>
    <t>Prod CRQ# : ??</t>
  </si>
  <si>
    <t xml:space="preserve">1_Vulnerability Assessment.Due Date Calcs_R26
2_Network Discovery.Due Date Calcs_R26
3_Wireless Discovery.Due Calcs_R26
4_Team.VAR_R26
</t>
  </si>
  <si>
    <t>Data Feed Readiness</t>
  </si>
  <si>
    <t>Validate all R26 Data Import templates are stored on SharePoint and ready for deployment activities (4 total templates)</t>
  </si>
  <si>
    <t>Validate all R26 Data feeds are stored on SharePoint and ready for deployment activities</t>
  </si>
  <si>
    <r>
      <rPr>
        <b/>
        <sz val="11"/>
        <rFont val="Calibri"/>
        <family val="2"/>
      </rPr>
      <t>R26 list:</t>
    </r>
    <r>
      <rPr>
        <sz val="11"/>
        <rFont val="Calibri"/>
        <family val="2"/>
      </rPr>
      <t xml:space="preserve">
-Patch Automation – (1) FoxGuard Scorecard Updates
-Vulnerability Assessments – Create VAR
-Vulnerability Assessments – Create Network Discovery
-Vulnerability Assessments – Create Wireless Review</t>
    </r>
  </si>
  <si>
    <t xml:space="preserve">Chase Farley / Derek Freeze </t>
  </si>
  <si>
    <r>
      <rPr>
        <b/>
        <sz val="11"/>
        <color theme="1"/>
        <rFont val="Calibri"/>
        <family val="2"/>
        <scheme val="minor"/>
      </rPr>
      <t>None for R26</t>
    </r>
    <r>
      <rPr>
        <sz val="11"/>
        <color theme="1"/>
        <rFont val="Calibri"/>
        <family val="2"/>
        <scheme val="minor"/>
      </rPr>
      <t xml:space="preserve">
</t>
    </r>
  </si>
  <si>
    <t xml:space="preserve">None for R26
</t>
  </si>
  <si>
    <t>2_Network Discovery.Due Date Calcs_R26</t>
  </si>
  <si>
    <t>3_Wireless Discovery.Due Calcs_R26</t>
  </si>
  <si>
    <t>1_Vulnerability Assessment.Due Date Calcs_R26</t>
  </si>
  <si>
    <t>4_Team.VAR_R26</t>
  </si>
  <si>
    <t>Steps:
1.Save template locally
2. Navigate to Vulnerability Assessment application
3. Navigate to Data Import
4. Import file “1_Vulnerability Assessment.Due Date Calcs_R26” 
5. Update Existing Records (Cyber Asset Identifier)
6. Validate import field mapping (everything should automap 1:1
7. Import
8. Validate successful import</t>
  </si>
  <si>
    <t>Upload import template: "1_Vulnerability Assessment.Due Date Calcs_R26"
a. Upload – Update Existing Records
      i. Cyber Asset Identifier, Business Area, Responsible Team, Last Active VA Completion Date, Last VA Completion Date</t>
  </si>
  <si>
    <t>1.	Build and export report from Vulnerability Assessment with the following fields:
Fields:
Vulnerability Assessment
- Cyber Asset Identifier 
- Business Area
- Responsible Team
- Last Active VA Completion Date
- Last VA Completion Date
Filter:
- None
2. Use comparison macro to confirm report with original import template (Confirm every field is populated correctly and record count matches)
3. Store verification evidence on SharePoint (link in comment</t>
  </si>
  <si>
    <t>Upload import template: "2_Network Discovery.Due Date Calcs_R26"
   a.	Upload - Update Existing Records
      i.	Electronic Security Name, Business Area; Associated Team;Legacy Completion Date</t>
  </si>
  <si>
    <t>Upload import template: "3_Wireless Discovery.Due Calcs_R26"
3_Wireless Discovery.Due Calcs_R26
   b.	Upload - Update Existing Records
      i.	Physical Security Name; Business Area; Associated Team; Legacy Completion Date</t>
  </si>
  <si>
    <t>Upload import template: "4_Team.VAR_R26"
   a.	Upload – Create New Records
      i.	Team Name, Business Area, Team Lead, Team Reviewer, Team Members</t>
  </si>
  <si>
    <r>
      <rPr>
        <b/>
        <sz val="11"/>
        <color theme="1"/>
        <rFont val="Calibri"/>
        <family val="2"/>
        <scheme val="minor"/>
      </rPr>
      <t>Vulnerability Assessment Reporting (VAR)</t>
    </r>
    <r>
      <rPr>
        <sz val="11"/>
        <color theme="1"/>
        <rFont val="Calibri"/>
        <family val="2"/>
        <scheme val="minor"/>
      </rPr>
      <t xml:space="preserve">
- Ability to track ports scans, vulnerability scans, wireless scans, and networking discovery tasks in CALM 
- Creation of VAR Dashboard &amp; reports
- Notifications of upcoming VAR deadlines</t>
    </r>
  </si>
  <si>
    <r>
      <rPr>
        <b/>
        <sz val="11"/>
        <color theme="1"/>
        <rFont val="Calibri"/>
        <family val="2"/>
        <scheme val="minor"/>
      </rPr>
      <t xml:space="preserve">Data Feeds:
</t>
    </r>
    <r>
      <rPr>
        <sz val="11"/>
        <color theme="1"/>
        <rFont val="Calibri"/>
        <family val="2"/>
        <scheme val="minor"/>
      </rPr>
      <t xml:space="preserve">R26 list:
-Patch Automation – (1) FoxGuard Scorecard Updates
-Vulnerability Assessments – Create VAR
-Vulnerability Assessments – Create Network Discovery
-Vulnerability Assessments – Create Wireless Review
</t>
    </r>
  </si>
  <si>
    <t>Execute Full suite of Release 26 Health Check Routines
(This can be performed in parallel while other imports/activities progress) - by anyone else with sysadmin</t>
  </si>
  <si>
    <t>NA for R26</t>
  </si>
  <si>
    <t>R26 Functional Checkout</t>
  </si>
  <si>
    <t>R26 Communications - All Documents (duke-energy.com)</t>
  </si>
  <si>
    <t>Release 26 features are now available!
Key Updates:
•	Vulnerability Assessment Reporting enhancements</t>
  </si>
  <si>
    <r>
      <t>Steps:
1.Save template locally
2.	Navigate to Network Discovery Assessment application
3.	Navigate to Data Import
4.	Import file 2_Network Discovery.Due Date Calcs_R26"
5.</t>
    </r>
    <r>
      <rPr>
        <sz val="11"/>
        <color rgb="FFFF0000"/>
        <rFont val="Calibri"/>
        <family val="2"/>
        <scheme val="minor"/>
      </rPr>
      <t xml:space="preserve"> </t>
    </r>
    <r>
      <rPr>
        <sz val="11"/>
        <rFont val="Calibri"/>
        <family val="2"/>
        <scheme val="minor"/>
      </rPr>
      <t>Create Update Existing Records 
6.	Validate import field mapping (should be automapped and map 1:1)
7.	Import
8.	Validate successful import</t>
    </r>
  </si>
  <si>
    <t>1. Build and export report from Network Discovery Assessment with the following fields:
- Electronic Security Name
- Business Area
- Associated Team
- Legacy Completion Date
Filter criteria:
- None
2. Use comparison macro to confirm report with original import template (Confirm every field is populated correctly and record count matches)
3. Store verification evidence on SharePoint (link in comments)</t>
  </si>
  <si>
    <t>Steps:
1.Save template locally
2.	Navigate to Wireless Discovery Assessment application
3.	Navigate to Data Import
4.	Import file "3_Wireless Discovery.Due Calcs_R26
6.	Validate import field mapping (should be automapped and map 1:1)
7.	Import
8.	Validate successful import</t>
  </si>
  <si>
    <t>1. Build and export report from Wireless Discovery Assessment with the following fields:
- Physical Security Name
- Business Area
- Associated Team
- Legacy Completion Date
Use the following filter criteria:
- None
2. Use comparison macro to confirm report with original import template (Confirm every field is populated correctly and record count matches)
3. Store verification evidence on SharePoint (link in comments)</t>
  </si>
  <si>
    <t>Steps:
1.Save template locally
2.	Navigate to  Team Application
3.	Navigate to Data Import
4.	Import file "4_Team.VAR_R26"
5. Create New Records
6.	Validate import field mapping (should be automapped and map 1:1)  - Don't map Tracking Id (Patch Mitigation Plan)
7.	Import
8.	Validate successful import</t>
  </si>
  <si>
    <t>1. Build and export report from Team Application with the following fields:
- Team Name
- Business Area
- Team Lead
- Team Members
- Team Reviewer
Filter criteria:
- None
2. Use comparison macro to confirm report with original import template (Confirm every field is populated correctly and record count matches)
3. Store verification evidence on SharePoint (link in comments)</t>
  </si>
  <si>
    <t>Migrating as part of  R26 package migration</t>
  </si>
  <si>
    <t xml:space="preserve">
None for R26</t>
  </si>
  <si>
    <t>Run reports in Task Magement Application on day of deployment:
Due Tasks All</t>
  </si>
  <si>
    <t>Re-confirm that new AD groups exist prior to amending LDAP queries and migrating code
None for R26</t>
  </si>
  <si>
    <t>Chase will add these</t>
  </si>
  <si>
    <r>
      <rPr>
        <b/>
        <u/>
        <sz val="11"/>
        <color rgb="FFFF0000"/>
        <rFont val="Calibri"/>
        <family val="2"/>
        <scheme val="minor"/>
      </rPr>
      <t>R26:</t>
    </r>
    <r>
      <rPr>
        <sz val="11"/>
        <color rgb="FFFF0000"/>
        <rFont val="Calibri"/>
        <family val="2"/>
        <scheme val="minor"/>
      </rPr>
      <t xml:space="preserve">
Physical Security
Non-Cyber Asset Change Request
Asset Change Request
Compliance Activities
Compliance Sub-Activities (3 levels)
Technology Profiles
Patch Mitigation Plan
Vulnerability Assessment
</t>
    </r>
  </si>
  <si>
    <r>
      <rPr>
        <b/>
        <u/>
        <sz val="11"/>
        <color rgb="FFFF0000"/>
        <rFont val="Calibri"/>
        <family val="2"/>
        <scheme val="minor"/>
      </rPr>
      <t>R26:</t>
    </r>
    <r>
      <rPr>
        <sz val="11"/>
        <color rgb="FFFF0000"/>
        <rFont val="Calibri"/>
        <family val="2"/>
        <scheme val="minor"/>
      </rPr>
      <t xml:space="preserve">
</t>
    </r>
    <r>
      <rPr>
        <b/>
        <sz val="11"/>
        <color rgb="FFFF0000"/>
        <rFont val="Calibri"/>
        <family val="2"/>
        <scheme val="minor"/>
      </rPr>
      <t>Activate Calculation Schedules</t>
    </r>
    <r>
      <rPr>
        <sz val="11"/>
        <color rgb="FFFF0000"/>
        <rFont val="Calibri"/>
        <family val="2"/>
        <scheme val="minor"/>
      </rPr>
      <t xml:space="preserve">: 
- Asset Reconciliation Recalculation
- BES Assets Recalculation
- Configuration Reports Recalculation
- Cyber Assets records with associated Configuration Reports
- Patch Source Evaluations: Aggragation Records
- Compliance Activities Reactivation
- Compliance Sub Activities Recalculation (3 levels) 
</t>
    </r>
  </si>
  <si>
    <t>From the data feed settings in the application, the following feeds need to be switched back to the vip url so that they continue to successfully run every day once the outage is complete.
1. Asset Reconciliation - Create CALM ARs
2. Asset Tagging - Create ATRs
3. Asset Tagging - Map Cyber Assets
4. Asset Tagging - Trigger Notifications 
5. Asset Tagging - Update Cyber Assets
6. Configuration Integration - (3a) Justified Ports Update Subform Clear Contents
7. Configuration Integration - (3b) Justified Ports Update Subform Cyber Assets
8. Configuration Integration - (3c) Justified Ports Flag Records
9. Data Automation - (2)Cyber Assets Data Mapping
10. Data Automation - (3)Cyber Assets Data Mapping (Excluding Non-Classified Except LEAC)
11. Data Automation - (4) Cyber Assets Data Mapping (Only Non-Classified)
12. Manual Baselines - (1)Set to Processing
13. Manual Baselines - (2)Create Elements (OS/FW and Patches)
14. Manual Baselines - (3)Create Elements (Software and Justified Ports)
15. Manual Baselines - (4)Remove Elements
16. Manual Baselines - (5)Create Baseline Elements from Device Type (OS/Firmware and Patches)
17. Manual Baselines - (6)Create Baseline Elements from Device Type (Software and Justified Ports)
18. Manual Baselines - (7)Create Baseline History
19. Manual Baselines - (8)Set to Processed
20. Patch Automation - (2) Create FoxGuard
21. Patch Automation - (3) Create Manual
22. Patch Automation - (5) Update Records Approaching Due Date
23. Patch Automation - (6) New Manual Technology Profiles to In-Flight Patch Source Evaluations
24. Patch Automation - Create Assessments
25. PSP: Create CALM Revision History
26. Recurrence - Compliance Activities and Sub-Activities
27. Trigger Based Tasks - BES CS,  BES Assets Impact Rating Mismatch
28. Trigger Based Tasks - Compliance Hierarchy Role Change Evaluation
29. Trigger Based Tasks - Impact Rating Mismatch
30. Trigger Based Tasks - PSP Ready to be Commissioned
31. Vulnerability Assessments - Create Network Discovery
32. Vulnerability Assessments - Create VAR
33. Vulnerability Assessments - Create Wireless Review</t>
  </si>
  <si>
    <t>Complete</t>
  </si>
  <si>
    <r>
      <t xml:space="preserve">
Activities:
</t>
    </r>
    <r>
      <rPr>
        <b/>
        <sz val="11"/>
        <color theme="1"/>
        <rFont val="Calibri"/>
        <family val="2"/>
        <scheme val="minor"/>
      </rPr>
      <t xml:space="preserve">NA - Server Backup - Prod
?? – DB Backup - Prod
</t>
    </r>
    <r>
      <rPr>
        <sz val="11"/>
        <color theme="1"/>
        <rFont val="Calibri"/>
        <family val="2"/>
        <scheme val="minor"/>
      </rPr>
      <t xml:space="preserve"> 
- DB Backup WO0000003094694 – Mock1
- DB Backup ?? – Mock2
- DB Backup ?? – Mock3 QA</t>
    </r>
  </si>
  <si>
    <r>
      <t xml:space="preserve">
</t>
    </r>
    <r>
      <rPr>
        <b/>
        <sz val="11"/>
        <rFont val="Calibri"/>
        <family val="2"/>
      </rPr>
      <t>SVN for  R26: 
https://subversion.duke-energy.com/svn/Security_HR_IT_Solutions/Asset_Change_Workflow/branches/CALMR26/Mock1/</t>
    </r>
  </si>
  <si>
    <r>
      <t xml:space="preserve">Package Name:
</t>
    </r>
    <r>
      <rPr>
        <b/>
        <sz val="11"/>
        <color theme="1"/>
        <rFont val="Calibri"/>
        <family val="2"/>
        <scheme val="minor"/>
      </rPr>
      <t>CALMPACKAGE_R26_Components_Sprint_142_DEV1_Feature_Complete_02222022</t>
    </r>
  </si>
  <si>
    <r>
      <t xml:space="preserve">Mock 1 - CALM Training 
 - https://calmtraining.duke-energy.com/RSAarcher/
</t>
    </r>
    <r>
      <rPr>
        <sz val="11"/>
        <rFont val="Calibri"/>
        <family val="2"/>
        <scheme val="minor"/>
      </rPr>
      <t xml:space="preserve">Mock 2 - PFT1
Mock 3 - QA1 Environment
</t>
    </r>
    <r>
      <rPr>
        <sz val="11"/>
        <color theme="1"/>
        <rFont val="Calibri"/>
        <family val="2"/>
        <scheme val="minor"/>
      </rPr>
      <t>Go-live: PROD</t>
    </r>
  </si>
  <si>
    <t>1_Cyber Asset.Last Completion Date_R26</t>
  </si>
  <si>
    <t>Upload import template: "1_Cyber Asset.Last Completion Date_R26"
a. Upload – Update Existing Records
      i. Tracking ID, Associated Business Area, Legacy Active VAR Completion Date, Legacy VAR Completion Date</t>
  </si>
  <si>
    <t>2_Electronic Security.Last NDR Completion_R26</t>
  </si>
  <si>
    <t>Upload import template: "2_Electronic Security.Last NDR Completion_R26"
   a.	Upload - Update Existing Records
      i.	Tracking ID, Business Area, Legacy NDR Completion Date</t>
  </si>
  <si>
    <r>
      <t>Steps:
1.Save template locally
2.	Navigate to Electronic Security application
3.	Navigate to Data Import
4.	Import file 2_Electronic Security. Last NDR Completion_R26"
5.</t>
    </r>
    <r>
      <rPr>
        <sz val="11"/>
        <color rgb="FFFF0000"/>
        <rFont val="Calibri"/>
        <family val="2"/>
        <scheme val="minor"/>
      </rPr>
      <t xml:space="preserve"> </t>
    </r>
    <r>
      <rPr>
        <sz val="11"/>
        <rFont val="Calibri"/>
        <family val="2"/>
        <scheme val="minor"/>
      </rPr>
      <t>Create Update Existing Records 
6.	Validate import field mapping (should be automapped and map 1:1)
7.	Import
8.	Validate successful import</t>
    </r>
  </si>
  <si>
    <t>1. Build and export report from Network Discovery Assessment with the following fields:
- Tracking ID
- Business Area
- Legacy NDR Completion Date
Filter criteria:
- None
2. Use comparison macro to confirm report with original import template (Confirm every field is populated correctly and record count matches)
3. Store verification evidence on SharePoint (link in comments)</t>
  </si>
  <si>
    <t>3_Physical Security.Last WDR Completion Date_R26</t>
  </si>
  <si>
    <t>5_Team.Record Associations_R26</t>
  </si>
  <si>
    <t>Steps:
1.Save template locally
2.	Navigate to  Team Application
3.	Navigate to Data Import
4.	Import file "5_Team.Record Associations_R26"
5. Updating Existing Records
6.	Validate import field mapping (should be automapped and map 1:1) 
7.	Import
8.	Validate successful import</t>
  </si>
  <si>
    <t>Steps:
1.Save template locally
2.	Navigate to  Team Application
3.	Navigate to Data Import
4.	Import file "4_Team.VAR_R26"
5. Create New Records
6.	Validate import field mapping (should be automapped and map 1:1)
7.	Import
8.	Validate successful import</t>
  </si>
  <si>
    <t>Chase, Steve, Ginger, TaKayla, Derek,Erin , Brandon</t>
  </si>
  <si>
    <t>In Progress</t>
  </si>
  <si>
    <t>RRE CALM Governance Dashboard
RRE Patch Management Dashboard
Vulnerability Assessment (New)
Vulnerability Response
Review Evidence  (New)
Wireless Discovery Assessment (New)
Network Discovery Assessment (New)
Cyber Vulnerability Assessment (CVA) Workspace (New)</t>
  </si>
  <si>
    <t>With the New items, we will only confirm existence.</t>
  </si>
  <si>
    <t xml:space="preserve">Mock 1 TEST2 -   12 Failures 60 Warnings </t>
  </si>
  <si>
    <t xml:space="preserve">Asset Integration - EAP Electronic Security Data
Asset Integration - Electronic Security Subnet Data
Asset Integration - IT SharePoint Extract
Asset Integration - IT Tracking ID Extract
OT SOC - Cyber Asset Data Extract
</t>
  </si>
  <si>
    <r>
      <rPr>
        <b/>
        <u/>
        <sz val="11"/>
        <color rgb="FFFF0000"/>
        <rFont val="Calibri"/>
        <family val="2"/>
        <scheme val="minor"/>
      </rPr>
      <t>R26:</t>
    </r>
    <r>
      <rPr>
        <sz val="11"/>
        <color rgb="FFFF0000"/>
        <rFont val="Calibri"/>
        <family val="2"/>
        <scheme val="minor"/>
      </rPr>
      <t xml:space="preserve">
Physical Security
Non-Cyber Asset Change Request
Asset Change Request
Technology Profiles
Patch Mitigation Plan
Vulnerability Assessment
Patch Source Evaluations</t>
    </r>
  </si>
  <si>
    <r>
      <rPr>
        <b/>
        <u/>
        <sz val="11"/>
        <color rgb="FFFF0000"/>
        <rFont val="Calibri"/>
        <family val="2"/>
        <scheme val="minor"/>
      </rPr>
      <t>R26:</t>
    </r>
    <r>
      <rPr>
        <sz val="11"/>
        <color rgb="FFFF0000"/>
        <rFont val="Calibri"/>
        <family val="2"/>
        <scheme val="minor"/>
      </rPr>
      <t xml:space="preserve">
</t>
    </r>
    <r>
      <rPr>
        <b/>
        <sz val="11"/>
        <color rgb="FFFF0000"/>
        <rFont val="Calibri"/>
        <family val="2"/>
        <scheme val="minor"/>
      </rPr>
      <t>Activate Calculation Schedules</t>
    </r>
    <r>
      <rPr>
        <sz val="11"/>
        <color rgb="FFFF0000"/>
        <rFont val="Calibri"/>
        <family val="2"/>
        <scheme val="minor"/>
      </rPr>
      <t xml:space="preserve">: 
- BES Assets Recalculation
- Cyber Assets records with associated Configuration Reports
- Patch Source Evaluations: Aggragation Records
- Physical Security record with Subform values
</t>
    </r>
  </si>
  <si>
    <t>There were no issues. We shouldn't need to do this step in future mocks.</t>
  </si>
  <si>
    <t>This is no longer needed.</t>
  </si>
  <si>
    <t>Shawn Linnen /  Chase Farley</t>
  </si>
  <si>
    <t>6_Physical Security.Active Status_R26</t>
  </si>
  <si>
    <t>Steps:
1.Save template locally
2.	Navigate to  Physical Security Application
3.	Navigate to Data Import
4.	Import file "6_Physical Security.Active Status_R26"
5. Updating Existing Records
6.	Validate import field mapping (should be automapped and map 1:1) 
7.	Import
8.	Validate successful import</t>
  </si>
  <si>
    <t>Upload import template: "6_Physical Security.Active Status_R26"
   a.	Upload – Update Existing Records
      i.	Tracking ID, Business Area, Access Point (Door) Number, Access Point Description, Access Logging and Monitoring Control Measures, Card Reader or Monitor Point Number, Access Point Status</t>
  </si>
  <si>
    <t>Pull an export from Network Discovery Assessment application</t>
  </si>
  <si>
    <t>Pull an export from Wireless Discovery Assessment application</t>
  </si>
  <si>
    <t>Pull an export from Vulnerability Assessment application</t>
  </si>
  <si>
    <t>Erin Makes Template 5</t>
  </si>
  <si>
    <t>Erin</t>
  </si>
  <si>
    <t>1_Cyber Asset.Last Completion Date_R26
2_Electronic Security.Last NDR Completion_R26
3_Physical Security.Last WDR Completion Date_R26
4_Team.VAR_R26
5_Team.Record Associations_R26
6_Physical Security.Active Status_R26</t>
  </si>
  <si>
    <t>Validate all R26 Data Import templates are stored on SharePoint and ready for deployment activities (6 total templates)</t>
  </si>
  <si>
    <t>1.	Build and export report from Cyber Asset with the following fields:
Fields:
Cyber Asset
- Tracking ID
- Associated Business Area
- Legacy Active VAR Completion Date
- Legacy VAR Completion Date
Filter:
- None
2. Use comparison macro to confirm report with original import template (Confirm every field is populated correctly and record count matches)
3. Store verification evidence on SharePoint (link in comment</t>
  </si>
  <si>
    <t>Steps:
1.Save template locally
2. Navigate to Cyber Asset application
3. Navigate to Data Import
4. Import file “1_Cyber Asset.Last Completion Date_R26” 
5. Update Existing Records (Tracking ID)
6. Validate import field mapping (everything should automap 1:1
7. Import
8. Validate successful import</t>
  </si>
  <si>
    <t>Steps:
1.Save template locally
2.	Navigate to Physical Security application
3.	Navigate to Data Import
4.	Import file "3_Physical Security.Last WDR Completion Date_R26
6.	Validate import field mapping (should be automapped and map 1:1)
7.	Import
8.	Validate successful import</t>
  </si>
  <si>
    <t>Upload import template: "3_Physical Security.Last WDR Completion Date_R26"
3_Physical Security.Last WDR Completion Date_R26
   b.	Upload - Update Existing Records
      i.	Tracking ID; Business Area;  Legacy Completion Date</t>
  </si>
  <si>
    <t xml:space="preserve">
https://coaction.duke-energy.com/sites/IT_BESCSI_NCTP/SitePages/Home.aspx</t>
  </si>
  <si>
    <t>1. Build and export report from Physical Security with the following fields:
- Tracking ID
- Business Area
- Legacy WDR Completion Date
Use the following filter criteria:
- None
2. Use comparison macro to confirm report with original import template (Confirm every field is populated correctly and record count matches)
3. Store verification evidence on SharePoint (link in comments)</t>
  </si>
  <si>
    <t>Activate the following datafeeds: 
Vulnerability Assessment - Create Wireless Review 
Vulnerability Assessment - Create Network Discovery 
Vulnerability Assessment - Create VAR</t>
  </si>
  <si>
    <t>Activate and RUN the following datafeeds: 
Vulnerability Assessment - Create Wireless Review
Vulnerability Assessment - Create Network Discovery 
Vulnerability Assessment - Create VAR</t>
  </si>
  <si>
    <t>1. Build and export report from Network Discovery Assessment Application with the following fields:
- Tracking ID
- Business Area
- Associated Electronic Security
Filter criteria:
- None
2. Store verification evidence on SharePoint (link in comments)</t>
  </si>
  <si>
    <t xml:space="preserve">1. Build and export report from Wireless Discovery Assessment Application with the following fields:
- Tracking ID
- Business Area
- Associated Physical Security
Filter criteria:
- None
2. Store verification evidence on SharePoint (link in comments)
</t>
  </si>
  <si>
    <t>1. Build and export report from Vulnerability Assessment Application with the following fields:
- Tracking ID
- Business Area
- Associated Cyber Asset
Filter criteria:
- None
2. Store verification evidence on SharePoint (link in comments)</t>
  </si>
  <si>
    <t>1. Build and export report from Physical Security Application with the following fields:
- Tracking ID
- Business Area
- Access Point (Door) Number
- Access Point Description
- Access Logging and Monitoring Control Measures
- Card Reader or Monitor Point Number
- Access Point Status
Filter criteria:
- Access Logging and Monitoring Control Measures &lt;&gt; No Selection
2. Use comparison macro to confirm report with original import template (Confirm every field is populated correctly and record count matches)
3. Store verification evidence on SharePoint (link in comments)</t>
  </si>
  <si>
    <t>Upload import template: "5_Team.Record Associations_R26"
   a.	Upload – Update Existing Records
      i.	Team Name, Business Area, Network Discovery Assessment, Wireless Discovery Assessment, Vulnerability Assessment</t>
  </si>
  <si>
    <t>1. Build and export report from Team Application with the following fields:
- Team Name
- Business Area
- Network Discovery Assessment
- Wireless Discovery Assessment
- Vulnerability Assessment
Filter criteria:
- None
2. Use comparison macro to confirm report with original import template (Confirm every field is populated correctly and record count matches)
3. Store verification evidence on SharePoint (link in comments)</t>
  </si>
  <si>
    <t>Activate PSE Data feeds
- Patch Automation - (1) FoxGuard Scorecard Update
- Patch Automation - Patch Assessment Create
- PSP: Create CALM Revision History</t>
  </si>
  <si>
    <t>Prod CRQ# : CRQ000021306648</t>
  </si>
  <si>
    <r>
      <t xml:space="preserve">
Activities:
</t>
    </r>
    <r>
      <rPr>
        <b/>
        <sz val="11"/>
        <color theme="1"/>
        <rFont val="Calibri"/>
        <family val="2"/>
        <scheme val="minor"/>
      </rPr>
      <t xml:space="preserve">NA - Server Backup - Prod
?? – DB Backup - Prod
</t>
    </r>
    <r>
      <rPr>
        <sz val="11"/>
        <color theme="1"/>
        <rFont val="Calibri"/>
        <family val="2"/>
        <scheme val="minor"/>
      </rPr>
      <t xml:space="preserve"> 
- DB Backup WO0000003094694 – Mock1
- DB Backup - WO0000003094898 DBA Mock 2
- DB Backup - WO0000003098280 DBA Mock 3
</t>
    </r>
  </si>
  <si>
    <t>R26 - Component List and Manual Configurations</t>
  </si>
  <si>
    <r>
      <t xml:space="preserve">
</t>
    </r>
    <r>
      <rPr>
        <b/>
        <sz val="11"/>
        <rFont val="Calibri"/>
        <family val="2"/>
      </rPr>
      <t>SVN for  R26: 
https://subversion.duke-energy.com/svn/Security_HR_IT_Solutions/Asset_Change_Workflow/branches/CALMR26/Mock2/</t>
    </r>
  </si>
  <si>
    <r>
      <t xml:space="preserve">Package Name:
</t>
    </r>
    <r>
      <rPr>
        <b/>
        <sz val="11"/>
        <color theme="1"/>
        <rFont val="Calibri"/>
        <family val="2"/>
        <scheme val="minor"/>
      </rPr>
      <t>CALMPACKAGE_R26_Components_Sprint_142_DEV1_Feature_Complete_02222022</t>
    </r>
    <r>
      <rPr>
        <sz val="11"/>
        <color theme="1"/>
        <rFont val="Calibri"/>
        <family val="2"/>
        <scheme val="minor"/>
      </rPr>
      <t xml:space="preserve">
R26_VAR_Dashboard_Mock1.zip</t>
    </r>
  </si>
  <si>
    <t>Inactivate the following 3 feeds:
 - Patch Automation - (1) FoxGuard Scorecard Update
- Patch Automation - Create Assessments
- PSP: Create CALM Revision History</t>
  </si>
  <si>
    <t>Install pakage 2 - R26_VAR_Dashboard_Mock1.zip</t>
  </si>
  <si>
    <t>Package 2 Install Validations - R26_VAR_Dashboard_Mock1.zip</t>
  </si>
  <si>
    <t>Chase, Steve, Ginger,  Derek, Erin , Brandon, Nitisha</t>
  </si>
  <si>
    <t>C</t>
  </si>
  <si>
    <t xml:space="preserve">Mock 1 TEST2 -   12 Failures 60 Warnings 
Mock 2 PFT1 -   12 Failures 60 Warnings </t>
  </si>
  <si>
    <t xml:space="preserve">Mock 1 TEST2 -   0 Failures 0 Warnings </t>
  </si>
  <si>
    <t xml:space="preserve">RRE CALM Governance Dashboard
RRE Patch Management Dashboard
RRE Dashboard
Vulnerability Assessment (New)
Vulnerability Response
Review Evidence  (New)
Wireless Discovery Assessment (New)
Network Discovery Assessment (New)
Cyber Vulnerability Assessment (CVA) Workspace (New)
</t>
  </si>
  <si>
    <t>10;20 AM</t>
  </si>
  <si>
    <t>Activate PSE Data feeds
- Patch Automation - (1) FoxGuard Scorecard Update
- Patch Automation - Create Assessments 
- PSP: Create CALM Revision History</t>
  </si>
  <si>
    <r>
      <t xml:space="preserve">
</t>
    </r>
    <r>
      <rPr>
        <b/>
        <sz val="11"/>
        <rFont val="Calibri"/>
        <family val="2"/>
      </rPr>
      <t>SVN for  R26: 
https://subversion.duke-energy.com/svn/Security_HR_IT_Solutions/Asset_Change_Workflow/branches/CALMR26/Mock3/</t>
    </r>
  </si>
  <si>
    <t>Activate and RUN new data feeds</t>
  </si>
  <si>
    <t xml:space="preserve">1. Build and export report from Wireless Discovery Assessment Application with the following fields:
- Tracking ID
- Business Area
- Due Date
- Associated Physical Security
Filter criteria:
- None
2. Store verification evidence on SharePoint (link in comments)
</t>
  </si>
  <si>
    <t>1. Build and export report from Network Discovery Assessment Application with the following fields:
- Tracking ID
- Business Area
- Due Date
- Associated Electronic Security
Filter criteria:
- None
2. Store verification evidence on SharePoint (link in comments)</t>
  </si>
  <si>
    <t>1. Build and export report from Vulnerability Assessment Application with the following fields:
- Tracking ID
- Business Area
- Due Date
- Associated Cyber Asset
Filter criteria:
- None
2. Store verification evidence on SharePoint (link in comments)</t>
  </si>
  <si>
    <t>Chase, Steve, Ginger,  Shawn, Derek, Erin , Brandon, Nitisha</t>
  </si>
  <si>
    <t>Mock 1 TEST2 -   12 Failures 60 Warnings 
Mock 2 PFT1 -   12 Failures 60 Warnings 
Mock 3 PFT1 -   12 Failures 71 Warnings</t>
  </si>
  <si>
    <t xml:space="preserve">Mock 2 PFT1 -   0 Failures 0 Warnings </t>
  </si>
  <si>
    <t xml:space="preserve">RRE CALM Governance Dashboard
RRE Patch Management Dashboard
RRE Dashboard
Vulnerability Assessment (New)
Vulnerability Response
Review Evidence  (New)
Wireless Discovery Assessment (New)
Network Discovery Assessment (New)
Vulnerability Assessment Reporting Workspace (New)
</t>
  </si>
  <si>
    <t>In Cyber Asset application, Reactivate the following calculated fields:
        - Last Completed Active VAR Date
        - Next VAR Due Date
        - Last Completed VAR Date
        - Days Since Last Active VAR</t>
  </si>
  <si>
    <t>In Cyber Asset application, inactivate the following calculated fields:
        - Last Completed Active VAR Date
        - Next VAR Due Date
        - Last Completed VAR Date
        - Days Since Last Active VAR</t>
  </si>
  <si>
    <t>First import failed after 70 minutes.  Believe its due to the number of Calc jobs being kicked off.  Added step to inactivate calc fields prior to import.</t>
  </si>
  <si>
    <t>Kick off Recalc</t>
  </si>
  <si>
    <t>Fields:
-	Cyber Asset Identifier (Common Name)
-	Status
-	Last Completed Active VAR Date
-	Last Completed VAR Date
-	Next VAR Due Date
-	Days Since Last Active VAR
Filters:
-	Impact Rating CONTAINS High, Medium
-	Status CONTAINS Commissioned
-	Days Since Last Active VAR = No Value</t>
  </si>
  <si>
    <t>Run report to confirm Recalc completion</t>
  </si>
  <si>
    <t xml:space="preserve">Activate and RUN the following datafeeds: 
Vulnerability Assessment - Create Network Discovery 
</t>
  </si>
  <si>
    <t xml:space="preserve">Activate and RUN the following datafeeds: 
Vulnerability Assessment - Create VAR
</t>
  </si>
  <si>
    <t>Activate and RUN the following datafeeds: 
Vulnerability Assessment - Create Wireless Review</t>
  </si>
  <si>
    <t xml:space="preserve">With the first export, the due date field was blank. It looks like the recalc on the field is throwing an error. Chase is researching.
- Identified issue with ?? Number related to the QA environment.  Required an update to manual configs, and a reexecution of that step.  </t>
  </si>
  <si>
    <t>R26 Communications</t>
  </si>
  <si>
    <t>Sent Wednesday 03/09</t>
  </si>
  <si>
    <r>
      <t xml:space="preserve">
</t>
    </r>
    <r>
      <rPr>
        <b/>
        <sz val="11"/>
        <rFont val="Calibri"/>
        <family val="2"/>
      </rPr>
      <t>SVN for  R26: 
https://subversion.duke-energy.com/svn/Security_HR_IT_Solutions/Asset_Change_Workflow/branches/CALMR26/Go-Live/</t>
    </r>
  </si>
  <si>
    <r>
      <t xml:space="preserve">
Activities:
</t>
    </r>
    <r>
      <rPr>
        <b/>
        <sz val="11"/>
        <color theme="1"/>
        <rFont val="Calibri"/>
        <family val="2"/>
        <scheme val="minor"/>
      </rPr>
      <t xml:space="preserve">NA - Server Backup - Prod
WO0000003101151 – DB Backup - Prod
</t>
    </r>
    <r>
      <rPr>
        <sz val="11"/>
        <color theme="1"/>
        <rFont val="Calibri"/>
        <family val="2"/>
        <scheme val="minor"/>
      </rPr>
      <t xml:space="preserve"> 
- DB Backup WO0000003094694 – Mock1
- DB Backup - WO0000003094898 DBA Mock 2
- DB Backup - WO0000003098280 DBA Mock 3
</t>
    </r>
  </si>
  <si>
    <r>
      <t xml:space="preserve">
Activities:
</t>
    </r>
    <r>
      <rPr>
        <b/>
        <sz val="11"/>
        <color theme="1"/>
        <rFont val="Calibri"/>
        <family val="2"/>
        <scheme val="minor"/>
      </rPr>
      <t xml:space="preserve">NA - Server Backup - Prod
WO0000003101151 – DB Backup - Prod
</t>
    </r>
    <r>
      <rPr>
        <sz val="11"/>
        <color theme="1"/>
        <rFont val="Calibri"/>
        <family val="2"/>
        <scheme val="minor"/>
      </rPr>
      <t xml:space="preserve"> 
- DB Backup WO0000003094694 – Mock1
- DB Backup - WO0000003094898 DBA Mock 2
- DB Backup - WO0000003098280 DBA Mock 3
- DB Backup - WO0000003116444 DBA Mock QA
</t>
    </r>
  </si>
  <si>
    <r>
      <t xml:space="preserve">Bulk delete duplicates with delete import template (Manually delete instead of manageable)
</t>
    </r>
    <r>
      <rPr>
        <b/>
        <sz val="11"/>
        <color rgb="FFFF0000"/>
        <rFont val="Calibri"/>
        <family val="2"/>
        <scheme val="minor"/>
      </rPr>
      <t>Step no longer needed</t>
    </r>
  </si>
  <si>
    <r>
      <t xml:space="preserve">Perform checkout and manually delete any other values (#N/A, tiered values with colons, etc…
(1) - (20) Search
</t>
    </r>
    <r>
      <rPr>
        <b/>
        <sz val="11"/>
        <color rgb="FFFF0000"/>
        <rFont val="Calibri"/>
        <family val="2"/>
        <scheme val="minor"/>
      </rPr>
      <t>Step no longer needed</t>
    </r>
  </si>
  <si>
    <r>
      <t xml:space="preserve">Application Builder --&gt; Global Values List --&gt; Asset Codes --&gt; Export
Open the xml export in Notepad ++ and review for duplicate "(1)" values to notate for manual deletion
Manually delete those duplicate values
</t>
    </r>
    <r>
      <rPr>
        <b/>
        <sz val="11"/>
        <color rgb="FFFF0000"/>
        <rFont val="Calibri"/>
        <family val="2"/>
        <scheme val="minor"/>
      </rPr>
      <t>Step no longer needed</t>
    </r>
  </si>
  <si>
    <r>
      <rPr>
        <b/>
        <sz val="11"/>
        <color theme="1"/>
        <rFont val="Calibri"/>
        <family val="2"/>
        <scheme val="minor"/>
      </rPr>
      <t xml:space="preserve">Data Feeds:
</t>
    </r>
    <r>
      <rPr>
        <sz val="11"/>
        <color theme="1"/>
        <rFont val="Calibri"/>
        <family val="2"/>
        <scheme val="minor"/>
      </rPr>
      <t xml:space="preserve">R26 list:
-Patch Automation – (1) FoxGuard Scorecard Updates
</t>
    </r>
    <r>
      <rPr>
        <strike/>
        <sz val="11"/>
        <color theme="1"/>
        <rFont val="Calibri"/>
        <family val="2"/>
        <scheme val="minor"/>
      </rPr>
      <t xml:space="preserve">-Vulnerability Assessments – Create VAR
-Vulnerability Assessments – Create Network Discovery
-Vulnerability Assessments – Create Wireless Review
</t>
    </r>
  </si>
  <si>
    <r>
      <rPr>
        <b/>
        <sz val="11"/>
        <rFont val="Calibri"/>
        <family val="2"/>
      </rPr>
      <t>R26 list:</t>
    </r>
    <r>
      <rPr>
        <sz val="11"/>
        <rFont val="Calibri"/>
        <family val="2"/>
      </rPr>
      <t xml:space="preserve">
-Patch Automation – (1) FoxGuard Scorecard Updates
</t>
    </r>
    <r>
      <rPr>
        <strike/>
        <sz val="11"/>
        <rFont val="Calibri"/>
        <family val="2"/>
      </rPr>
      <t>-Vulnerability Assessments – Create VAR
-Vulnerability Assessments – Create Network Discovery
-Vulnerability Assessments – Create Wireless Review</t>
    </r>
  </si>
  <si>
    <r>
      <rPr>
        <strike/>
        <sz val="11"/>
        <rFont val="Calibri"/>
        <family val="2"/>
      </rPr>
      <t>1_Cyber Asset.Last Completion Date_R26
2_Electronic Security.Last NDR Completion_R26
3_Physical Security.Last WDR Completion Date_R26
4_Team.VAR_R26
5_Team.Record Associations_R26</t>
    </r>
    <r>
      <rPr>
        <sz val="11"/>
        <rFont val="Calibri"/>
        <family val="2"/>
      </rPr>
      <t xml:space="preserve">
6_Physical Security.Active Status_R26</t>
    </r>
  </si>
  <si>
    <t>BSG Configurations</t>
  </si>
  <si>
    <t>Shruthi</t>
  </si>
  <si>
    <t>Shruthi's Changes</t>
  </si>
  <si>
    <t>Confirm new scorecard format loaded during data feed</t>
  </si>
  <si>
    <r>
      <t xml:space="preserve">Mock 1 - CALM Training 
 - https://calmtraining.duke-energy.com/RSAarcher/
</t>
    </r>
    <r>
      <rPr>
        <sz val="11"/>
        <rFont val="Calibri"/>
        <family val="2"/>
        <scheme val="minor"/>
      </rPr>
      <t xml:space="preserve">Mock 2 - PFT1
Mock 3 - QA1 Environment
</t>
    </r>
    <r>
      <rPr>
        <sz val="11"/>
        <color theme="1"/>
        <rFont val="Calibri"/>
        <family val="2"/>
        <scheme val="minor"/>
      </rPr>
      <t>Mock 4 - QA1 Environment
Go-live: PROD</t>
    </r>
  </si>
  <si>
    <t>Chase, Steve, Ginger,  Shawn, Derek, Erin , Brandon</t>
  </si>
  <si>
    <t xml:space="preserve">https://coaction.duke-energy.com/sites/BESCSI_ECT/Tools1/BSG/March BSG Config Changes
</t>
  </si>
  <si>
    <t>Mock 1 TEST2 -   12 Failures 60 Warnings 
Mock 2 PFT1 -   12 Failures 60 Warnings 
Mock 3 QA1 -   12 Failures 71 Warnings
Mock 4 QA1 -    12 Failures 89 Warnings</t>
  </si>
  <si>
    <t>The data changed and so the template required an update and reload.</t>
  </si>
  <si>
    <t>Sent out on 04/01/2022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</si>
</sst>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 AM/PM;@"/>
    <numFmt numFmtId="165" formatCode="0.0"/>
    <numFmt numFmtId="166" formatCode="[$-F400]h:mm:ss\ AM/PM"/>
  </numFmts>
  <fonts count="33"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8"/>
      <color theme="1"/>
      <name val="Calibri"/>
      <family val="2"/>
      <scheme val="minor"/>
    </font>
    <font>
      <b/>
      <sz val="12"/>
      <color theme="1"/>
      <name val="Calibri"/>
      <family val="2"/>
      <scheme val="minor"/>
    </font>
    <font>
      <sz val="11"/>
      <name val="Calibri"/>
      <family val="2"/>
      <scheme val="minor"/>
    </font>
    <font>
      <u/>
      <sz val="10"/>
      <color theme="10"/>
      <name val="Arial"/>
      <family val="2"/>
    </font>
    <font>
      <sz val="11"/>
      <name val="Calibri"/>
      <family val="2"/>
    </font>
    <font>
      <sz val="11"/>
      <color theme="10"/>
      <name val="Calibri"/>
      <family val="2"/>
    </font>
    <font>
      <u/>
      <sz val="11"/>
      <color theme="10"/>
      <name val="Calibri"/>
      <family val="2"/>
    </font>
    <font>
      <sz val="11"/>
      <color rgb="FFFF0000"/>
      <name val="Calibri"/>
      <family val="2"/>
    </font>
    <font>
      <b/>
      <sz val="11"/>
      <color rgb="FFFF0000"/>
      <name val="Calibri"/>
      <family val="2"/>
      <scheme val="minor"/>
    </font>
    <font>
      <b/>
      <sz val="11"/>
      <name val="Calibri"/>
      <family val="2"/>
    </font>
    <font>
      <b/>
      <sz val="11"/>
      <color rgb="FF0070C0"/>
      <name val="Calibri"/>
      <family val="2"/>
      <scheme val="minor"/>
    </font>
    <font>
      <sz val="11"/>
      <color rgb="FFC00000"/>
      <name val="Calibri"/>
      <family val="2"/>
      <scheme val="minor"/>
    </font>
    <font>
      <sz val="12"/>
      <color theme="1"/>
      <name val="Calibri"/>
      <family val="2"/>
      <scheme val="minor"/>
    </font>
    <font>
      <b/>
      <i/>
      <sz val="11"/>
      <color theme="1"/>
      <name val="Calibri"/>
      <family val="2"/>
      <scheme val="minor"/>
    </font>
    <font>
      <b/>
      <sz val="11"/>
      <color rgb="FF000000"/>
      <name val="Calibri"/>
      <family val="2"/>
    </font>
    <font>
      <sz val="11"/>
      <color rgb="FF000000"/>
      <name val="Calibri"/>
      <family val="2"/>
    </font>
    <font>
      <sz val="11"/>
      <color theme="1"/>
      <name val="Calibri"/>
      <family val="2"/>
    </font>
    <font>
      <b/>
      <i/>
      <u/>
      <sz val="11"/>
      <name val="Calibri"/>
      <family val="2"/>
    </font>
    <font>
      <b/>
      <sz val="11"/>
      <color rgb="FFFF0000"/>
      <name val="Calibri"/>
      <family val="2"/>
    </font>
    <font>
      <b/>
      <u/>
      <sz val="11"/>
      <color theme="1"/>
      <name val="Calibri"/>
      <family val="2"/>
      <scheme val="minor"/>
    </font>
    <font>
      <u/>
      <sz val="11"/>
      <color theme="1"/>
      <name val="Calibri"/>
      <family val="2"/>
      <scheme val="minor"/>
    </font>
    <font>
      <u/>
      <sz val="11"/>
      <color theme="10"/>
      <name val="Calibri"/>
      <family val="2"/>
      <scheme val="minor"/>
    </font>
    <font>
      <sz val="12"/>
      <name val="Calibri"/>
      <family val="2"/>
      <scheme val="minor"/>
    </font>
    <font>
      <sz val="10"/>
      <name val="Arial"/>
      <family val="2"/>
    </font>
    <font>
      <b/>
      <u/>
      <sz val="11"/>
      <color rgb="FFFF0000"/>
      <name val="Calibri"/>
      <family val="2"/>
      <scheme val="minor"/>
    </font>
    <font>
      <i/>
      <sz val="11"/>
      <color theme="1"/>
      <name val="Calibri"/>
      <family val="2"/>
      <scheme val="minor"/>
    </font>
    <font>
      <strike/>
      <sz val="11"/>
      <color theme="1"/>
      <name val="Calibri"/>
      <family val="2"/>
      <scheme val="minor"/>
    </font>
    <font>
      <strike/>
      <sz val="11"/>
      <name val="Calibri"/>
      <family val="2"/>
    </font>
  </fonts>
  <fills count="10">
    <fill>
      <patternFill patternType="none"/>
    </fill>
    <fill>
      <patternFill patternType="gray125"/>
    </fill>
    <fill>
      <patternFill patternType="solid">
        <fgColor theme="3"/>
        <bgColor indexed="64"/>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9" tint="0.7999816888943144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8"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6" fillId="0" borderId="0" applyNumberFormat="0" applyFill="0" applyBorder="0" applyAlignment="0" applyProtection="0"/>
  </cellStyleXfs>
  <cellXfs count="221">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left" vertical="top" wrapText="1"/>
    </xf>
    <xf numFmtId="0" fontId="1" fillId="2" borderId="0" xfId="0" applyFont="1" applyFill="1" applyAlignment="1">
      <alignment vertical="top" wrapText="1"/>
    </xf>
    <xf numFmtId="164" fontId="1" fillId="2" borderId="0" xfId="0" applyNumberFormat="1" applyFont="1" applyFill="1" applyAlignment="1">
      <alignment vertical="top" wrapText="1"/>
    </xf>
    <xf numFmtId="0" fontId="0" fillId="0" borderId="0" xfId="0" applyAlignment="1">
      <alignment vertical="top"/>
    </xf>
    <xf numFmtId="165" fontId="4" fillId="3" borderId="1" xfId="0" applyNumberFormat="1" applyFont="1" applyFill="1" applyBorder="1" applyAlignment="1">
      <alignment horizontal="center" vertical="top"/>
    </xf>
    <xf numFmtId="165" fontId="4" fillId="3" borderId="2" xfId="0" applyNumberFormat="1" applyFont="1" applyFill="1" applyBorder="1" applyAlignment="1">
      <alignment horizontal="center" vertical="top"/>
    </xf>
    <xf numFmtId="0" fontId="5" fillId="3" borderId="2" xfId="0" applyFont="1" applyFill="1" applyBorder="1" applyAlignment="1">
      <alignment horizontal="left" vertical="top"/>
    </xf>
    <xf numFmtId="0" fontId="5" fillId="3" borderId="2" xfId="0" applyFont="1" applyFill="1" applyBorder="1" applyAlignment="1">
      <alignment horizontal="left" vertical="top" wrapText="1"/>
    </xf>
    <xf numFmtId="16" fontId="6" fillId="3" borderId="2" xfId="0" applyNumberFormat="1" applyFont="1" applyFill="1" applyBorder="1" applyAlignment="1">
      <alignment horizontal="left" vertical="top"/>
    </xf>
    <xf numFmtId="164" fontId="5" fillId="3" borderId="2" xfId="0" applyNumberFormat="1" applyFont="1" applyFill="1" applyBorder="1" applyAlignment="1">
      <alignment horizontal="center" vertical="top"/>
    </xf>
    <xf numFmtId="0" fontId="0" fillId="0" borderId="2" xfId="0" applyBorder="1" applyAlignment="1">
      <alignment vertical="top"/>
    </xf>
    <xf numFmtId="165" fontId="7" fillId="4" borderId="0" xfId="0" applyNumberFormat="1" applyFont="1" applyFill="1" applyAlignment="1">
      <alignment horizontal="center" vertical="top"/>
    </xf>
    <xf numFmtId="1" fontId="7" fillId="4" borderId="0" xfId="0" applyNumberFormat="1" applyFont="1" applyFill="1" applyAlignment="1">
      <alignment horizontal="center" vertical="top"/>
    </xf>
    <xf numFmtId="0" fontId="0" fillId="4" borderId="0" xfId="0" applyFill="1" applyAlignment="1">
      <alignment vertical="top"/>
    </xf>
    <xf numFmtId="0" fontId="3" fillId="4" borderId="0" xfId="0" applyFont="1" applyFill="1" applyAlignment="1">
      <alignment horizontal="left" vertical="top" wrapText="1"/>
    </xf>
    <xf numFmtId="0" fontId="0" fillId="4" borderId="0" xfId="0" applyFill="1" applyAlignment="1">
      <alignment vertical="top" wrapText="1"/>
    </xf>
    <xf numFmtId="0" fontId="0" fillId="4" borderId="0" xfId="0" applyFill="1" applyAlignment="1">
      <alignment horizontal="center" vertical="top"/>
    </xf>
    <xf numFmtId="165" fontId="7" fillId="0" borderId="0" xfId="0" applyNumberFormat="1" applyFont="1" applyAlignment="1">
      <alignment horizontal="center" vertical="top"/>
    </xf>
    <xf numFmtId="1" fontId="7" fillId="0" borderId="0" xfId="0" applyNumberFormat="1" applyFont="1" applyAlignment="1">
      <alignment horizontal="center" vertical="top"/>
    </xf>
    <xf numFmtId="0" fontId="0" fillId="0" borderId="0" xfId="0" applyAlignment="1">
      <alignment horizontal="left" vertical="top" wrapText="1"/>
    </xf>
    <xf numFmtId="0" fontId="0" fillId="0" borderId="0" xfId="0" applyAlignment="1">
      <alignment vertical="top" wrapText="1"/>
    </xf>
    <xf numFmtId="16" fontId="0" fillId="0" borderId="0" xfId="0" applyNumberFormat="1" applyAlignment="1">
      <alignment vertical="top"/>
    </xf>
    <xf numFmtId="18" fontId="0" fillId="0" borderId="0" xfId="0" applyNumberFormat="1" applyAlignment="1">
      <alignment vertical="top"/>
    </xf>
    <xf numFmtId="164" fontId="0" fillId="0" borderId="0" xfId="0" applyNumberFormat="1" applyAlignment="1">
      <alignment horizontal="center" vertical="top"/>
    </xf>
    <xf numFmtId="0" fontId="0" fillId="0" borderId="0" xfId="0" applyAlignment="1">
      <alignment horizontal="center" vertical="top"/>
    </xf>
    <xf numFmtId="0" fontId="9" fillId="0" borderId="0" xfId="1" applyFont="1" applyAlignment="1" applyProtection="1">
      <alignment horizontal="left" vertical="top" wrapText="1"/>
    </xf>
    <xf numFmtId="164" fontId="0" fillId="0" borderId="0" xfId="0" applyNumberFormat="1" applyAlignment="1">
      <alignment horizontal="center" vertical="top" wrapText="1"/>
    </xf>
    <xf numFmtId="0" fontId="3" fillId="0" borderId="0" xfId="0" applyFont="1" applyAlignment="1">
      <alignment vertical="top" wrapText="1"/>
    </xf>
    <xf numFmtId="0" fontId="11" fillId="0" borderId="0" xfId="2" applyAlignment="1" applyProtection="1"/>
    <xf numFmtId="0" fontId="8" fillId="0" borderId="0" xfId="1" applyAlignment="1" applyProtection="1">
      <alignment vertical="center" wrapText="1"/>
    </xf>
    <xf numFmtId="165" fontId="7" fillId="5" borderId="0" xfId="0" applyNumberFormat="1" applyFont="1" applyFill="1" applyAlignment="1">
      <alignment horizontal="center" vertical="top"/>
    </xf>
    <xf numFmtId="1" fontId="7" fillId="5" borderId="0" xfId="0" applyNumberFormat="1" applyFont="1" applyFill="1" applyAlignment="1">
      <alignment horizontal="center" vertical="top"/>
    </xf>
    <xf numFmtId="0" fontId="0" fillId="5" borderId="0" xfId="0" applyFill="1" applyAlignment="1">
      <alignment vertical="top"/>
    </xf>
    <xf numFmtId="0" fontId="0" fillId="5" borderId="0" xfId="0" applyFill="1" applyAlignment="1">
      <alignment vertical="top" wrapText="1"/>
    </xf>
    <xf numFmtId="0" fontId="13" fillId="5" borderId="0" xfId="0" applyFont="1" applyFill="1" applyAlignment="1">
      <alignment vertical="top" wrapText="1"/>
    </xf>
    <xf numFmtId="0" fontId="3" fillId="4" borderId="0" xfId="0" applyFont="1" applyFill="1" applyAlignment="1">
      <alignment vertical="top" wrapText="1"/>
    </xf>
    <xf numFmtId="16" fontId="14" fillId="0" borderId="0" xfId="2" applyNumberFormat="1" applyFont="1" applyAlignment="1" applyProtection="1">
      <alignment horizontal="left" vertical="top" wrapText="1"/>
    </xf>
    <xf numFmtId="0" fontId="0" fillId="0" borderId="0" xfId="0" quotePrefix="1" applyAlignment="1">
      <alignment vertical="top" wrapText="1"/>
    </xf>
    <xf numFmtId="0" fontId="11" fillId="0" borderId="0" xfId="2" applyAlignment="1" applyProtection="1">
      <alignment vertical="center" wrapText="1"/>
    </xf>
    <xf numFmtId="0" fontId="7" fillId="0" borderId="0" xfId="0" applyFont="1" applyAlignment="1">
      <alignment vertical="top" wrapText="1"/>
    </xf>
    <xf numFmtId="0" fontId="2" fillId="0" borderId="0" xfId="0" applyFont="1" applyAlignment="1">
      <alignment vertical="top" wrapText="1"/>
    </xf>
    <xf numFmtId="0" fontId="2" fillId="0" borderId="0" xfId="0" applyFont="1" applyAlignment="1">
      <alignment vertical="top"/>
    </xf>
    <xf numFmtId="1" fontId="4" fillId="3" borderId="2" xfId="0" applyNumberFormat="1" applyFont="1" applyFill="1" applyBorder="1" applyAlignment="1">
      <alignment horizontal="center" vertical="top"/>
    </xf>
    <xf numFmtId="0" fontId="0" fillId="3" borderId="2" xfId="0" applyFill="1" applyBorder="1" applyAlignment="1">
      <alignment horizontal="left" vertical="top" wrapText="1"/>
    </xf>
    <xf numFmtId="20" fontId="5" fillId="3" borderId="2" xfId="0" applyNumberFormat="1" applyFont="1" applyFill="1" applyBorder="1" applyAlignment="1">
      <alignment horizontal="left" vertical="top"/>
    </xf>
    <xf numFmtId="20" fontId="0" fillId="4" borderId="0" xfId="0" applyNumberFormat="1" applyFill="1" applyAlignment="1">
      <alignment vertical="top"/>
    </xf>
    <xf numFmtId="18" fontId="0" fillId="4" borderId="0" xfId="0" applyNumberFormat="1" applyFill="1" applyAlignment="1">
      <alignment vertical="top"/>
    </xf>
    <xf numFmtId="164" fontId="0" fillId="4" borderId="0" xfId="0" applyNumberFormat="1" applyFill="1" applyAlignment="1">
      <alignment horizontal="center" vertical="top"/>
    </xf>
    <xf numFmtId="0" fontId="11" fillId="0" borderId="0" xfId="2" applyAlignment="1" applyProtection="1">
      <alignment vertical="top" wrapText="1"/>
    </xf>
    <xf numFmtId="0" fontId="0" fillId="0" borderId="0" xfId="0" quotePrefix="1" applyAlignment="1">
      <alignment horizontal="left" vertical="top" wrapText="1"/>
    </xf>
    <xf numFmtId="0" fontId="8" fillId="0" borderId="0" xfId="1" applyAlignment="1" applyProtection="1">
      <alignment vertical="top" wrapText="1"/>
    </xf>
    <xf numFmtId="18" fontId="0" fillId="0" borderId="0" xfId="0" applyNumberFormat="1" applyAlignment="1">
      <alignment horizontal="center" vertical="top"/>
    </xf>
    <xf numFmtId="0" fontId="3" fillId="0" borderId="0" xfId="0" applyFont="1" applyAlignment="1">
      <alignment horizontal="left" vertical="top"/>
    </xf>
    <xf numFmtId="0" fontId="3" fillId="4" borderId="0" xfId="0" applyFont="1" applyFill="1" applyAlignment="1">
      <alignment horizontal="left" vertical="top"/>
    </xf>
    <xf numFmtId="0" fontId="3" fillId="0" borderId="0" xfId="0" applyFont="1" applyAlignment="1">
      <alignment horizontal="left" vertical="top" wrapText="1"/>
    </xf>
    <xf numFmtId="166" fontId="0" fillId="0" borderId="0" xfId="0" applyNumberFormat="1" applyAlignment="1">
      <alignment vertical="top" wrapText="1"/>
    </xf>
    <xf numFmtId="0" fontId="7" fillId="0" borderId="0" xfId="0" applyFont="1" applyAlignment="1">
      <alignment vertical="top"/>
    </xf>
    <xf numFmtId="0" fontId="0" fillId="0" borderId="0" xfId="0" applyAlignment="1">
      <alignment wrapText="1"/>
    </xf>
    <xf numFmtId="18" fontId="7" fillId="0" borderId="0" xfId="0" applyNumberFormat="1" applyFont="1" applyAlignment="1">
      <alignment vertical="top"/>
    </xf>
    <xf numFmtId="164" fontId="7" fillId="0" borderId="0" xfId="0" applyNumberFormat="1" applyFont="1" applyAlignment="1">
      <alignment horizontal="center" vertical="top" wrapText="1"/>
    </xf>
    <xf numFmtId="0" fontId="0" fillId="6" borderId="0" xfId="0" applyFill="1" applyAlignment="1">
      <alignment vertical="top"/>
    </xf>
    <xf numFmtId="0" fontId="0" fillId="6" borderId="0" xfId="0" applyFill="1" applyAlignment="1">
      <alignment horizontal="left" vertical="top" wrapText="1"/>
    </xf>
    <xf numFmtId="0" fontId="0" fillId="6" borderId="0" xfId="0" applyFill="1" applyAlignment="1">
      <alignment vertical="top" wrapText="1"/>
    </xf>
    <xf numFmtId="164" fontId="0" fillId="6" borderId="0" xfId="0" applyNumberFormat="1" applyFill="1" applyAlignment="1">
      <alignment horizontal="center" vertical="top"/>
    </xf>
    <xf numFmtId="0" fontId="3" fillId="5" borderId="0" xfId="0" applyFont="1" applyFill="1" applyAlignment="1">
      <alignment horizontal="left" vertical="top" wrapText="1"/>
    </xf>
    <xf numFmtId="0" fontId="11" fillId="5" borderId="0" xfId="2" applyFill="1" applyAlignment="1" applyProtection="1">
      <alignment vertical="top" wrapText="1"/>
    </xf>
    <xf numFmtId="20" fontId="0" fillId="5" borderId="0" xfId="0" applyNumberFormat="1" applyFill="1" applyAlignment="1">
      <alignment vertical="top"/>
    </xf>
    <xf numFmtId="18" fontId="0" fillId="5" borderId="0" xfId="0" applyNumberFormat="1" applyFill="1" applyAlignment="1">
      <alignment vertical="top"/>
    </xf>
    <xf numFmtId="164" fontId="0" fillId="5" borderId="0" xfId="0" applyNumberFormat="1" applyFill="1" applyAlignment="1">
      <alignment horizontal="center" vertical="top"/>
    </xf>
    <xf numFmtId="165" fontId="7" fillId="3" borderId="0" xfId="0" applyNumberFormat="1" applyFont="1" applyFill="1" applyAlignment="1">
      <alignment horizontal="center" vertical="top"/>
    </xf>
    <xf numFmtId="1" fontId="7" fillId="3" borderId="0" xfId="0" applyNumberFormat="1" applyFont="1" applyFill="1" applyAlignment="1">
      <alignment horizontal="center" vertical="top"/>
    </xf>
    <xf numFmtId="0" fontId="0" fillId="3" borderId="0" xfId="0" applyFill="1" applyAlignment="1">
      <alignment vertical="top"/>
    </xf>
    <xf numFmtId="0" fontId="3" fillId="3" borderId="0" xfId="0" applyFont="1" applyFill="1" applyAlignment="1">
      <alignment vertical="top"/>
    </xf>
    <xf numFmtId="0" fontId="3" fillId="3" borderId="0" xfId="0" applyFont="1" applyFill="1" applyAlignment="1">
      <alignment vertical="top" wrapText="1"/>
    </xf>
    <xf numFmtId="0" fontId="0" fillId="3" borderId="0" xfId="0" applyFill="1" applyAlignment="1">
      <alignment vertical="top" wrapText="1"/>
    </xf>
    <xf numFmtId="20" fontId="0" fillId="3" borderId="0" xfId="0" applyNumberFormat="1" applyFill="1" applyAlignment="1">
      <alignment vertical="top"/>
    </xf>
    <xf numFmtId="18" fontId="0" fillId="3" borderId="0" xfId="0" applyNumberFormat="1" applyFill="1" applyAlignment="1">
      <alignment vertical="top"/>
    </xf>
    <xf numFmtId="164" fontId="0" fillId="3" borderId="0" xfId="0" applyNumberFormat="1" applyFill="1" applyAlignment="1">
      <alignment horizontal="center" vertical="top"/>
    </xf>
    <xf numFmtId="0" fontId="16" fillId="0" borderId="0" xfId="0" quotePrefix="1" applyFont="1" applyAlignment="1">
      <alignment vertical="top" wrapText="1"/>
    </xf>
    <xf numFmtId="0" fontId="17" fillId="0" borderId="0" xfId="0" applyFont="1" applyAlignment="1">
      <alignment vertical="top"/>
    </xf>
    <xf numFmtId="0" fontId="9" fillId="0" borderId="0" xfId="1" applyFont="1" applyAlignment="1" applyProtection="1">
      <alignment vertical="top" wrapText="1"/>
    </xf>
    <xf numFmtId="0" fontId="3" fillId="0" borderId="0" xfId="0" applyFont="1" applyAlignment="1">
      <alignment vertical="top"/>
    </xf>
    <xf numFmtId="0" fontId="18" fillId="0" borderId="0" xfId="0" applyFont="1" applyAlignment="1">
      <alignment vertical="top" wrapText="1"/>
    </xf>
    <xf numFmtId="0" fontId="17" fillId="0" borderId="0" xfId="0" applyFont="1" applyAlignment="1">
      <alignment vertical="top" wrapText="1"/>
    </xf>
    <xf numFmtId="0" fontId="6" fillId="0" borderId="0" xfId="0" applyFont="1" applyAlignment="1">
      <alignment horizontal="left" vertical="top" wrapText="1"/>
    </xf>
    <xf numFmtId="0" fontId="13" fillId="0" borderId="0" xfId="0" applyFont="1" applyAlignment="1">
      <alignment vertical="top" wrapText="1"/>
    </xf>
    <xf numFmtId="0" fontId="19"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164" fontId="0" fillId="0" borderId="0" xfId="0" applyNumberFormat="1" applyAlignment="1">
      <alignment vertical="top"/>
    </xf>
    <xf numFmtId="0" fontId="10" fillId="0" borderId="0" xfId="1" applyFont="1" applyAlignment="1" applyProtection="1">
      <alignment vertical="top" wrapText="1"/>
    </xf>
    <xf numFmtId="2" fontId="7" fillId="4" borderId="0" xfId="0" applyNumberFormat="1" applyFont="1" applyFill="1" applyAlignment="1">
      <alignment horizontal="center" vertical="top"/>
    </xf>
    <xf numFmtId="16" fontId="0" fillId="4" borderId="0" xfId="0" applyNumberFormat="1" applyFill="1" applyAlignment="1">
      <alignment vertical="top"/>
    </xf>
    <xf numFmtId="2" fontId="7" fillId="0" borderId="0" xfId="0" applyNumberFormat="1" applyFont="1" applyAlignment="1">
      <alignment horizontal="center" vertical="top"/>
    </xf>
    <xf numFmtId="0" fontId="7" fillId="0" borderId="0" xfId="0" applyFont="1" applyAlignment="1">
      <alignment horizontal="left" vertical="top" wrapText="1"/>
    </xf>
    <xf numFmtId="0" fontId="22" fillId="0" borderId="0" xfId="1" applyFont="1" applyAlignment="1" applyProtection="1">
      <alignment vertical="center" wrapText="1"/>
    </xf>
    <xf numFmtId="0" fontId="4" fillId="4" borderId="0" xfId="0" applyFont="1" applyFill="1" applyAlignment="1">
      <alignment horizontal="left" vertical="top"/>
    </xf>
    <xf numFmtId="0" fontId="9" fillId="0" borderId="0" xfId="2" applyFont="1" applyAlignment="1" applyProtection="1">
      <alignment vertical="top" wrapText="1"/>
    </xf>
    <xf numFmtId="0" fontId="3" fillId="6" borderId="0" xfId="0" applyFont="1" applyFill="1" applyAlignment="1">
      <alignment horizontal="left" vertical="top"/>
    </xf>
    <xf numFmtId="0" fontId="3" fillId="6" borderId="0" xfId="0" applyFont="1" applyFill="1" applyAlignment="1">
      <alignment vertical="top" wrapText="1"/>
    </xf>
    <xf numFmtId="0" fontId="8" fillId="6" borderId="0" xfId="1" applyFill="1" applyAlignment="1" applyProtection="1">
      <alignment vertical="top" wrapText="1"/>
    </xf>
    <xf numFmtId="0" fontId="0" fillId="4" borderId="0" xfId="0" quotePrefix="1" applyFill="1" applyAlignment="1">
      <alignment vertical="top" wrapText="1"/>
    </xf>
    <xf numFmtId="0" fontId="10" fillId="4" borderId="0" xfId="1" applyFont="1" applyFill="1" applyAlignment="1" applyProtection="1">
      <alignment vertical="top" wrapText="1"/>
    </xf>
    <xf numFmtId="164" fontId="0" fillId="4" borderId="0" xfId="0" applyNumberFormat="1" applyFill="1" applyAlignment="1">
      <alignment horizontal="center" vertical="top" wrapText="1"/>
    </xf>
    <xf numFmtId="0" fontId="21" fillId="0" borderId="0" xfId="2" applyFont="1" applyAlignment="1" applyProtection="1">
      <alignment vertical="top" wrapText="1"/>
    </xf>
    <xf numFmtId="0" fontId="3" fillId="4" borderId="0" xfId="0" applyFont="1" applyFill="1" applyAlignment="1">
      <alignment vertical="top"/>
    </xf>
    <xf numFmtId="0" fontId="13" fillId="0" borderId="0" xfId="0" applyFont="1" applyAlignment="1">
      <alignment horizontal="right" vertical="top" wrapText="1"/>
    </xf>
    <xf numFmtId="0" fontId="9" fillId="0" borderId="0" xfId="2" applyFont="1" applyAlignment="1" applyProtection="1">
      <alignment horizontal="left" vertical="top" wrapText="1"/>
    </xf>
    <xf numFmtId="0" fontId="0" fillId="4" borderId="0" xfId="0" applyFill="1" applyAlignment="1">
      <alignment horizontal="left" vertical="top" wrapText="1"/>
    </xf>
    <xf numFmtId="166" fontId="26" fillId="0" borderId="0" xfId="3" applyNumberFormat="1" applyAlignment="1" applyProtection="1">
      <alignment vertical="top" wrapText="1"/>
    </xf>
    <xf numFmtId="0" fontId="4" fillId="0" borderId="0" xfId="0" applyFont="1" applyAlignment="1">
      <alignment vertical="top" wrapText="1"/>
    </xf>
    <xf numFmtId="0" fontId="26" fillId="0" borderId="0" xfId="3"/>
    <xf numFmtId="0" fontId="0" fillId="0" borderId="0" xfId="0" applyFill="1" applyAlignment="1">
      <alignment vertical="top" wrapText="1"/>
    </xf>
    <xf numFmtId="18" fontId="0" fillId="0" borderId="0" xfId="0" applyNumberFormat="1" applyFill="1" applyAlignment="1">
      <alignment vertical="top"/>
    </xf>
    <xf numFmtId="164" fontId="0" fillId="0" borderId="0" xfId="0" applyNumberFormat="1" applyFill="1" applyAlignment="1">
      <alignment horizontal="center" vertical="top"/>
    </xf>
    <xf numFmtId="166" fontId="9" fillId="0" borderId="0" xfId="2" applyNumberFormat="1" applyFont="1" applyAlignment="1" applyProtection="1">
      <alignment vertical="top" wrapText="1"/>
    </xf>
    <xf numFmtId="0" fontId="7" fillId="4" borderId="0" xfId="0" applyFont="1" applyFill="1" applyAlignment="1">
      <alignment vertical="top" wrapText="1"/>
    </xf>
    <xf numFmtId="0" fontId="26" fillId="0" borderId="0" xfId="3" applyAlignment="1">
      <alignment horizontal="left" vertical="top" wrapText="1"/>
    </xf>
    <xf numFmtId="0" fontId="7" fillId="0" borderId="0" xfId="0" applyNumberFormat="1" applyFont="1" applyAlignment="1">
      <alignment horizontal="center" vertical="top"/>
    </xf>
    <xf numFmtId="0" fontId="7" fillId="4" borderId="0" xfId="0" applyNumberFormat="1" applyFont="1" applyFill="1" applyAlignment="1">
      <alignment horizontal="center" vertical="top"/>
    </xf>
    <xf numFmtId="0" fontId="7" fillId="3" borderId="0" xfId="0" applyNumberFormat="1" applyFont="1" applyFill="1" applyAlignment="1">
      <alignment horizontal="center" vertical="top"/>
    </xf>
    <xf numFmtId="0" fontId="4" fillId="3" borderId="1" xfId="0" applyNumberFormat="1" applyFont="1" applyFill="1" applyBorder="1" applyAlignment="1">
      <alignment horizontal="center" vertical="top"/>
    </xf>
    <xf numFmtId="0" fontId="3" fillId="7" borderId="3" xfId="0" applyFont="1" applyFill="1" applyBorder="1" applyAlignment="1">
      <alignment horizontal="center"/>
    </xf>
    <xf numFmtId="0" fontId="0" fillId="0" borderId="3" xfId="0" applyBorder="1"/>
    <xf numFmtId="0" fontId="27" fillId="0" borderId="0" xfId="0" applyFont="1" applyAlignment="1">
      <alignment vertical="top" wrapText="1"/>
    </xf>
    <xf numFmtId="0" fontId="26" fillId="0" borderId="0" xfId="3" applyAlignment="1">
      <alignment vertical="top" wrapText="1"/>
    </xf>
    <xf numFmtId="0" fontId="28" fillId="0" borderId="0" xfId="1" applyFont="1" applyAlignment="1" applyProtection="1">
      <alignment vertical="center" wrapText="1"/>
    </xf>
    <xf numFmtId="0" fontId="9" fillId="0" borderId="0" xfId="1" quotePrefix="1" applyFont="1" applyAlignment="1" applyProtection="1">
      <alignment vertical="center" wrapText="1"/>
    </xf>
    <xf numFmtId="0" fontId="9" fillId="0" borderId="0" xfId="1" applyFont="1" applyAlignment="1" applyProtection="1">
      <alignment vertical="center" wrapText="1"/>
    </xf>
    <xf numFmtId="2" fontId="7" fillId="8" borderId="0" xfId="0" applyNumberFormat="1" applyFont="1" applyFill="1" applyAlignment="1">
      <alignment horizontal="center" vertical="top"/>
    </xf>
    <xf numFmtId="1" fontId="7" fillId="8" borderId="0" xfId="0" applyNumberFormat="1" applyFont="1" applyFill="1" applyAlignment="1">
      <alignment horizontal="center" vertical="top"/>
    </xf>
    <xf numFmtId="0" fontId="0" fillId="8" borderId="0" xfId="0" applyFill="1" applyAlignment="1">
      <alignment vertical="top"/>
    </xf>
    <xf numFmtId="0" fontId="0" fillId="8" borderId="0" xfId="0" applyFill="1" applyAlignment="1">
      <alignment vertical="top" wrapText="1"/>
    </xf>
    <xf numFmtId="0" fontId="3" fillId="8" borderId="0" xfId="0" applyFont="1" applyFill="1" applyAlignment="1">
      <alignment vertical="top" wrapText="1"/>
    </xf>
    <xf numFmtId="16" fontId="0" fillId="8" borderId="0" xfId="0" applyNumberFormat="1" applyFill="1" applyAlignment="1">
      <alignment vertical="top"/>
    </xf>
    <xf numFmtId="18" fontId="0" fillId="8" borderId="0" xfId="0" applyNumberFormat="1" applyFill="1" applyAlignment="1">
      <alignment vertical="top"/>
    </xf>
    <xf numFmtId="0" fontId="1" fillId="8" borderId="0" xfId="0" applyFont="1" applyFill="1" applyAlignment="1">
      <alignment horizontal="left" vertical="top" wrapText="1"/>
    </xf>
    <xf numFmtId="16" fontId="0" fillId="0" borderId="0" xfId="0" applyNumberFormat="1" applyFill="1" applyAlignment="1">
      <alignment vertical="top"/>
    </xf>
    <xf numFmtId="0" fontId="13" fillId="0" borderId="0" xfId="0" applyFont="1" applyAlignment="1">
      <alignment vertical="top"/>
    </xf>
    <xf numFmtId="165" fontId="7" fillId="0" borderId="0" xfId="0" applyNumberFormat="1" applyFont="1" applyFill="1" applyBorder="1" applyAlignment="1">
      <alignment horizontal="center" vertical="top"/>
    </xf>
    <xf numFmtId="1" fontId="7" fillId="0" borderId="0" xfId="0" applyNumberFormat="1" applyFont="1" applyFill="1" applyBorder="1" applyAlignment="1">
      <alignment horizontal="center" vertical="top"/>
    </xf>
    <xf numFmtId="0" fontId="7" fillId="0" borderId="0" xfId="0" applyFont="1" applyFill="1" applyBorder="1" applyAlignment="1">
      <alignment vertical="top"/>
    </xf>
    <xf numFmtId="0" fontId="7" fillId="0" borderId="0" xfId="0" applyFont="1" applyFill="1" applyBorder="1" applyAlignment="1">
      <alignment vertical="top" wrapText="1"/>
    </xf>
    <xf numFmtId="166" fontId="9" fillId="0" borderId="0" xfId="2" applyNumberFormat="1" applyFont="1" applyFill="1" applyBorder="1" applyAlignment="1" applyProtection="1">
      <alignment vertical="top" wrapText="1"/>
    </xf>
    <xf numFmtId="16" fontId="0" fillId="0" borderId="0" xfId="0" applyNumberFormat="1" applyFill="1" applyBorder="1" applyAlignment="1">
      <alignment vertical="top"/>
    </xf>
    <xf numFmtId="164" fontId="0" fillId="0" borderId="0" xfId="0" applyNumberFormat="1" applyFill="1" applyBorder="1" applyAlignment="1">
      <alignment horizontal="center" vertical="top" wrapText="1"/>
    </xf>
    <xf numFmtId="164" fontId="7" fillId="0" borderId="0" xfId="0" applyNumberFormat="1" applyFont="1" applyFill="1" applyBorder="1" applyAlignment="1">
      <alignment horizontal="center" vertical="top" wrapText="1"/>
    </xf>
    <xf numFmtId="0" fontId="12" fillId="0" borderId="0" xfId="2" applyFont="1" applyFill="1" applyBorder="1" applyAlignment="1" applyProtection="1">
      <alignment vertical="top" wrapText="1"/>
    </xf>
    <xf numFmtId="0" fontId="7" fillId="0" borderId="0" xfId="0" applyFont="1" applyAlignment="1">
      <alignment horizontal="left" vertical="top"/>
    </xf>
    <xf numFmtId="0" fontId="7" fillId="0" borderId="0" xfId="0" quotePrefix="1" applyFont="1" applyAlignment="1">
      <alignment vertical="top" wrapText="1"/>
    </xf>
    <xf numFmtId="165" fontId="2" fillId="0" borderId="0" xfId="0" applyNumberFormat="1" applyFont="1" applyAlignment="1">
      <alignment horizontal="center" vertical="top"/>
    </xf>
    <xf numFmtId="1" fontId="2" fillId="0" borderId="0" xfId="0" applyNumberFormat="1" applyFont="1" applyAlignment="1">
      <alignment horizontal="center" vertical="top"/>
    </xf>
    <xf numFmtId="0" fontId="13" fillId="0" borderId="0" xfId="0" applyFont="1" applyAlignment="1">
      <alignment vertical="center" wrapText="1"/>
    </xf>
    <xf numFmtId="0" fontId="12" fillId="0" borderId="0" xfId="2" applyFont="1" applyAlignment="1" applyProtection="1">
      <alignment vertical="center" wrapText="1"/>
    </xf>
    <xf numFmtId="16" fontId="2" fillId="0" borderId="0" xfId="0" applyNumberFormat="1" applyFont="1" applyAlignment="1">
      <alignment vertical="top"/>
    </xf>
    <xf numFmtId="18" fontId="2" fillId="0" borderId="0" xfId="0" applyNumberFormat="1" applyFont="1" applyAlignment="1">
      <alignment vertical="top"/>
    </xf>
    <xf numFmtId="164" fontId="2" fillId="0" borderId="0" xfId="0" applyNumberFormat="1" applyFont="1" applyAlignment="1">
      <alignment horizontal="center" vertical="top" wrapText="1"/>
    </xf>
    <xf numFmtId="0" fontId="2" fillId="0" borderId="0" xfId="0" applyFont="1" applyFill="1" applyAlignment="1">
      <alignment vertical="top" wrapText="1"/>
    </xf>
    <xf numFmtId="0" fontId="26" fillId="0" borderId="0" xfId="3" applyAlignment="1">
      <alignment vertical="top"/>
    </xf>
    <xf numFmtId="164" fontId="0" fillId="0" borderId="0" xfId="0" applyNumberFormat="1" applyFill="1" applyAlignment="1">
      <alignment horizontal="center" vertical="top" wrapText="1"/>
    </xf>
    <xf numFmtId="0" fontId="7" fillId="4" borderId="0" xfId="0" quotePrefix="1" applyFont="1" applyFill="1" applyAlignment="1">
      <alignment vertical="top" wrapText="1"/>
    </xf>
    <xf numFmtId="166" fontId="26" fillId="4" borderId="0" xfId="3" applyNumberFormat="1" applyFill="1" applyAlignment="1" applyProtection="1">
      <alignment vertical="top" wrapText="1"/>
    </xf>
    <xf numFmtId="0" fontId="11" fillId="4" borderId="0" xfId="2" applyFill="1" applyAlignment="1" applyProtection="1">
      <alignment vertical="top" wrapText="1"/>
    </xf>
    <xf numFmtId="0" fontId="26" fillId="0" borderId="0" xfId="3" applyFill="1" applyAlignment="1" applyProtection="1">
      <alignment vertical="top" wrapText="1"/>
    </xf>
    <xf numFmtId="0" fontId="17" fillId="4" borderId="0" xfId="0" applyFont="1" applyFill="1" applyAlignment="1">
      <alignment vertical="top"/>
    </xf>
    <xf numFmtId="0" fontId="2" fillId="4" borderId="0" xfId="0" applyFont="1" applyFill="1" applyAlignment="1">
      <alignment vertical="top" wrapText="1"/>
    </xf>
    <xf numFmtId="0" fontId="12" fillId="4" borderId="0" xfId="2" applyFont="1" applyFill="1" applyAlignment="1" applyProtection="1">
      <alignment vertical="top" wrapText="1"/>
    </xf>
    <xf numFmtId="164" fontId="0" fillId="4" borderId="0" xfId="0" applyNumberFormat="1" applyFill="1" applyAlignment="1">
      <alignment vertical="top"/>
    </xf>
    <xf numFmtId="0" fontId="3" fillId="0" borderId="0" xfId="0" applyFont="1" applyFill="1" applyBorder="1" applyAlignment="1">
      <alignment vertical="top" wrapText="1"/>
    </xf>
    <xf numFmtId="0" fontId="0" fillId="0" borderId="0" xfId="0" applyFont="1" applyFill="1" applyAlignment="1">
      <alignment horizontal="left" wrapText="1"/>
    </xf>
    <xf numFmtId="0" fontId="2" fillId="0" borderId="0" xfId="0" applyFont="1" applyAlignment="1">
      <alignment horizontal="left" vertical="top" wrapText="1"/>
    </xf>
    <xf numFmtId="165" fontId="7" fillId="0" borderId="0" xfId="0" applyNumberFormat="1" applyFont="1" applyFill="1" applyAlignment="1">
      <alignment horizontal="center" vertical="top"/>
    </xf>
    <xf numFmtId="1" fontId="7" fillId="0" borderId="0" xfId="0" applyNumberFormat="1" applyFont="1" applyFill="1" applyAlignment="1">
      <alignment horizontal="center" vertical="top"/>
    </xf>
    <xf numFmtId="0" fontId="0" fillId="0" borderId="0" xfId="0" applyFill="1" applyAlignment="1">
      <alignment vertical="top"/>
    </xf>
    <xf numFmtId="0" fontId="9" fillId="0" borderId="0" xfId="1" applyFont="1" applyFill="1" applyAlignment="1" applyProtection="1">
      <alignment horizontal="left" vertical="top" wrapText="1"/>
    </xf>
    <xf numFmtId="0" fontId="13" fillId="0" borderId="0" xfId="0" applyFont="1" applyFill="1" applyAlignment="1">
      <alignment vertical="top" wrapText="1"/>
    </xf>
    <xf numFmtId="0" fontId="28" fillId="0" borderId="0" xfId="1" applyFont="1" applyFill="1" applyAlignment="1" applyProtection="1">
      <alignment vertical="center" wrapText="1"/>
    </xf>
    <xf numFmtId="0" fontId="13" fillId="0" borderId="0" xfId="0" applyFont="1" applyFill="1" applyAlignment="1">
      <alignment horizontal="center" vertical="center" wrapText="1"/>
    </xf>
    <xf numFmtId="0" fontId="3" fillId="0" borderId="0" xfId="0" applyFont="1" applyFill="1" applyAlignment="1">
      <alignment vertical="top" wrapText="1"/>
    </xf>
    <xf numFmtId="0" fontId="7" fillId="0" borderId="0" xfId="0" applyFont="1" applyFill="1" applyAlignment="1">
      <alignment horizontal="left" vertical="top" wrapText="1"/>
    </xf>
    <xf numFmtId="0" fontId="23" fillId="0" borderId="0" xfId="1" applyFont="1" applyFill="1" applyAlignment="1" applyProtection="1">
      <alignment vertical="top" wrapText="1"/>
    </xf>
    <xf numFmtId="0" fontId="7" fillId="0" borderId="0" xfId="0" applyFont="1" applyFill="1" applyAlignment="1">
      <alignment horizontal="left" vertical="center" wrapText="1"/>
    </xf>
    <xf numFmtId="165" fontId="7" fillId="9" borderId="0" xfId="0" applyNumberFormat="1" applyFont="1" applyFill="1" applyAlignment="1">
      <alignment horizontal="center" vertical="top"/>
    </xf>
    <xf numFmtId="1" fontId="7" fillId="9" borderId="0" xfId="0" applyNumberFormat="1" applyFont="1" applyFill="1" applyAlignment="1">
      <alignment horizontal="center" vertical="top"/>
    </xf>
    <xf numFmtId="0" fontId="17" fillId="9" borderId="0" xfId="0" applyFont="1" applyFill="1" applyAlignment="1">
      <alignment vertical="top"/>
    </xf>
    <xf numFmtId="0" fontId="19" fillId="9" borderId="0" xfId="0" applyFont="1" applyFill="1" applyAlignment="1">
      <alignment vertical="center" wrapText="1"/>
    </xf>
    <xf numFmtId="0" fontId="20" fillId="9" borderId="0" xfId="0" applyFont="1" applyFill="1" applyAlignment="1">
      <alignment vertical="center" wrapText="1"/>
    </xf>
    <xf numFmtId="0" fontId="21" fillId="9" borderId="0" xfId="0" applyFont="1" applyFill="1" applyAlignment="1">
      <alignment vertical="center" wrapText="1"/>
    </xf>
    <xf numFmtId="0" fontId="0" fillId="9" borderId="0" xfId="0" applyFill="1" applyAlignment="1">
      <alignment vertical="top" wrapText="1"/>
    </xf>
    <xf numFmtId="16" fontId="0" fillId="9" borderId="0" xfId="0" applyNumberFormat="1" applyFill="1" applyAlignment="1">
      <alignment vertical="top"/>
    </xf>
    <xf numFmtId="18" fontId="0" fillId="9" borderId="0" xfId="0" applyNumberFormat="1" applyFill="1" applyAlignment="1">
      <alignment vertical="top"/>
    </xf>
    <xf numFmtId="164" fontId="0" fillId="9" borderId="0" xfId="0" applyNumberFormat="1" applyFill="1" applyAlignment="1">
      <alignment horizontal="center" vertical="top"/>
    </xf>
    <xf numFmtId="0" fontId="0" fillId="9" borderId="0" xfId="0" applyFill="1" applyAlignment="1">
      <alignment vertical="top"/>
    </xf>
    <xf numFmtId="0" fontId="3" fillId="9" borderId="0" xfId="0" applyFont="1" applyFill="1" applyAlignment="1">
      <alignment horizontal="left" vertical="top" wrapText="1"/>
    </xf>
    <xf numFmtId="0" fontId="7" fillId="9" borderId="0" xfId="0" applyFont="1" applyFill="1" applyAlignment="1">
      <alignment vertical="top" wrapText="1"/>
    </xf>
    <xf numFmtId="18" fontId="0" fillId="6" borderId="0" xfId="0" applyNumberFormat="1" applyFill="1" applyAlignment="1">
      <alignment vertical="top"/>
    </xf>
    <xf numFmtId="2" fontId="7" fillId="9" borderId="0" xfId="0" applyNumberFormat="1" applyFont="1" applyFill="1" applyAlignment="1">
      <alignment horizontal="center" vertical="top"/>
    </xf>
    <xf numFmtId="0" fontId="0" fillId="9" borderId="0" xfId="0" applyFill="1" applyAlignment="1">
      <alignment horizontal="left" vertical="top"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ill="1" applyBorder="1" applyAlignment="1">
      <alignment vertical="top"/>
    </xf>
    <xf numFmtId="166" fontId="26" fillId="0" borderId="0" xfId="3" applyNumberFormat="1" applyFill="1" applyBorder="1" applyAlignment="1" applyProtection="1">
      <alignment vertical="top" wrapText="1"/>
    </xf>
    <xf numFmtId="0" fontId="7" fillId="0" borderId="0" xfId="0" quotePrefix="1" applyFont="1" applyFill="1" applyBorder="1" applyAlignment="1">
      <alignment vertical="top" wrapText="1"/>
    </xf>
    <xf numFmtId="0" fontId="0" fillId="0" borderId="0" xfId="0"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Fill="1" applyBorder="1" applyAlignment="1">
      <alignment horizontal="left" vertical="top"/>
    </xf>
    <xf numFmtId="0" fontId="10" fillId="0" borderId="0" xfId="1" applyFont="1" applyFill="1" applyAlignment="1" applyProtection="1">
      <alignment vertical="top" wrapText="1"/>
    </xf>
    <xf numFmtId="0" fontId="17" fillId="0" borderId="0" xfId="0" applyFont="1" applyFill="1" applyAlignment="1">
      <alignment vertical="top"/>
    </xf>
    <xf numFmtId="0" fontId="19" fillId="0" borderId="0" xfId="0" applyFont="1" applyFill="1" applyAlignment="1">
      <alignment vertical="center" wrapText="1"/>
    </xf>
    <xf numFmtId="0" fontId="20" fillId="0" borderId="0" xfId="0" applyFont="1" applyFill="1" applyAlignment="1">
      <alignment vertical="center" wrapText="1"/>
    </xf>
    <xf numFmtId="0" fontId="21" fillId="0" borderId="0" xfId="0" applyFont="1" applyFill="1" applyAlignment="1">
      <alignment vertical="center" wrapText="1"/>
    </xf>
    <xf numFmtId="0" fontId="3" fillId="0" borderId="0" xfId="0" applyFont="1" applyFill="1" applyAlignment="1">
      <alignment horizontal="left" vertical="top" wrapText="1"/>
    </xf>
    <xf numFmtId="0" fontId="7" fillId="0" borderId="0" xfId="0" applyFont="1" applyFill="1" applyAlignment="1">
      <alignment vertical="top" wrapText="1"/>
    </xf>
    <xf numFmtId="20" fontId="0" fillId="0" borderId="0" xfId="0" applyNumberFormat="1" applyAlignment="1">
      <alignment vertical="top"/>
    </xf>
    <xf numFmtId="0" fontId="30" fillId="0" borderId="0" xfId="0" applyFont="1" applyAlignment="1">
      <alignment vertical="top" wrapText="1"/>
    </xf>
    <xf numFmtId="0" fontId="0" fillId="0" borderId="0" xfId="0" applyFont="1" applyFill="1" applyAlignment="1">
      <alignment horizontal="left" vertical="top" wrapText="1"/>
    </xf>
    <xf numFmtId="0" fontId="26" fillId="0" borderId="0" xfId="3" quotePrefix="1" applyAlignment="1">
      <alignment vertical="top" wrapText="1"/>
    </xf>
    <xf numFmtId="18" fontId="0" fillId="0" borderId="0" xfId="0" applyNumberFormat="1" applyAlignment="1">
      <alignment vertical="top" wrapText="1"/>
    </xf>
    <xf numFmtId="0" fontId="10" fillId="0" borderId="0" xfId="2" applyFont="1" applyAlignment="1" applyProtection="1">
      <alignment vertical="top" wrapText="1"/>
    </xf>
  </cellXfs>
  <cellStyles count="4">
    <cellStyle name="Hyperlink" xfId="3" builtinId="8"/>
    <cellStyle name="Hyperlink 2" xfId="1" xr:uid="{A1313E51-E5C5-4482-8A61-4E5C58633383}"/>
    <cellStyle name="Hyperlink 3" xfId="2" xr:uid="{8C9E9934-872D-4494-89F8-33CED39331BC}"/>
    <cellStyle name="Normal" xfId="0" builtinId="0"/>
  </cellStyles>
  <dxfs count="9443">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
      <fill>
        <patternFill>
          <bgColor theme="5" tint="0.79998168889431442"/>
        </patternFill>
      </fill>
    </dxf>
    <dxf>
      <fill>
        <patternFill patternType="none">
          <bgColor auto="1"/>
        </patternFill>
      </fill>
    </dxf>
    <dxf>
      <font>
        <b/>
        <i val="0"/>
      </font>
      <fill>
        <patternFill>
          <bgColor rgb="FFFFC000"/>
        </patternFill>
      </fill>
    </dxf>
    <dxf>
      <font>
        <b/>
        <i val="0"/>
        <color theme="0"/>
      </font>
      <fill>
        <patternFill>
          <bgColor theme="6" tint="-0.499984740745262"/>
        </patternFill>
      </fill>
    </dxf>
    <dxf>
      <fill>
        <patternFill>
          <bgColor theme="0" tint="-0.24994659260841701"/>
        </patternFill>
      </fill>
    </dxf>
    <dxf>
      <font>
        <b/>
        <i val="0"/>
      </font>
      <fill>
        <patternFill>
          <bgColor theme="5" tint="0.39994506668294322"/>
        </patternFill>
      </fill>
    </dxf>
    <dxf>
      <font>
        <b/>
        <i val="0"/>
      </font>
      <fill>
        <patternFill>
          <bgColor rgb="FFFF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PRESSL\Local%20Settings\Temporary%20Internet%20Files\Content.Outlook\57ND7PY4\LoadStatusReport%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sp.duke-energy.com/sites/FRE-Finance-IT/TMAN/Workplan/Offshore%20Weekly%20Handoff/Treasury%20ETL/Treasury%20ETL%20Dev%20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Report"/>
      <sheetName val="Issue Log"/>
    </sheetNames>
    <sheetDataSet>
      <sheetData sheetId="0">
        <row r="30">
          <cell r="A30" t="str">
            <v>Aborted</v>
          </cell>
          <cell r="B30" t="str">
            <v>DV3</v>
          </cell>
        </row>
        <row r="31">
          <cell r="B31" t="str">
            <v>DV4</v>
          </cell>
        </row>
        <row r="32">
          <cell r="B32" t="str">
            <v>ST3</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TL Tracker"/>
      <sheetName val="Name Lists"/>
    </sheetNames>
    <sheetDataSet>
      <sheetData sheetId="0" refreshError="1"/>
      <sheetData sheetId="1">
        <row r="2">
          <cell r="G2" t="str">
            <v>ODS - Long Term Debt/Tax Exempt Interest Load</v>
          </cell>
        </row>
        <row r="3">
          <cell r="G3" t="str">
            <v>ODS - Long Term Debt/Tax Exempt Interest Tie</v>
          </cell>
        </row>
        <row r="4">
          <cell r="G4" t="str">
            <v>DW - Long Term Debt/Tax Exempt Interest Load</v>
          </cell>
        </row>
        <row r="5">
          <cell r="G5" t="str">
            <v>DW - Long Term Debt/Tax Exempt Interest Tie</v>
          </cell>
        </row>
        <row r="6">
          <cell r="G6" t="str">
            <v>ODS - REPLICATION</v>
          </cell>
        </row>
        <row r="7">
          <cell r="G7" t="str">
            <v>DW - REPLICATION</v>
          </cell>
        </row>
        <row r="8">
          <cell r="G8" t="str">
            <v>ODS - Bank Transaction Load</v>
          </cell>
        </row>
        <row r="9">
          <cell r="G9" t="str">
            <v>ODS - Bank Transaction Tie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zz%20-%20Archive/Release%20Archive/Release%2021/R21%20-%20CALM%20Health%20Checks.xlsx" TargetMode="External"/><Relationship Id="rId13" Type="http://schemas.openxmlformats.org/officeDocument/2006/relationships/hyperlink" Target="../../Project%20Documents/Forms/AllItems.aspx?RootFolder=/sites/ppma/NERC%20CIP%20Cyber%20Asset%20Lifecycle%20Management/Project%20Documents/Deploy/DataFeed%20Netcool-Remedy%20Ticket%20Info&amp;FolderCTID=0x012000BB92A01E101E98439B05BACD3593EBDF&amp;View=%7b1C040FAB-858C-4CF4-96DF-2F21882F7611%7d" TargetMode="External"/><Relationship Id="rId18" Type="http://schemas.openxmlformats.org/officeDocument/2006/relationships/hyperlink" Target="R26%20-%20Manual%20Configurations.xlsx" TargetMode="External"/><Relationship Id="rId3" Type="http://schemas.openxmlformats.org/officeDocument/2006/relationships/hyperlink" Target="https://dukeenergy.sharepoint.com/sites/portal/our-company/NERC-CIP/Pages/CALM-Tool.aspx" TargetMode="External"/><Relationship Id="rId21" Type="http://schemas.openxmlformats.org/officeDocument/2006/relationships/hyperlink" Target="../../_layouts/15/start.aspx" TargetMode="External"/><Relationship Id="rId7" Type="http://schemas.openxmlformats.org/officeDocument/2006/relationships/hyperlink" Target="../zz%20-%20Archive/Release%20Archive/Release%2021/R21%20-%20CALM%20Health%20Checks.xlsx" TargetMode="External"/><Relationship Id="rId12" Type="http://schemas.openxmlformats.org/officeDocument/2006/relationships/hyperlink" Target="../zz%20-%20Archive/Release%20Archive/Release%2021/R21%20-%20CALM%20Health%20Checks.xlsx" TargetMode="External"/><Relationship Id="rId17" Type="http://schemas.openxmlformats.org/officeDocument/2006/relationships/hyperlink" Target="R26%20Scope%20Awareness%20Table.pptx" TargetMode="External"/><Relationship Id="rId2" Type="http://schemas.openxmlformats.org/officeDocument/2006/relationships/hyperlink" Target="mailto:netcoolcorpp@duke-energy.com" TargetMode="External"/><Relationship Id="rId16" Type="http://schemas.openxmlformats.org/officeDocument/2006/relationships/hyperlink" Target="https://dukeenergy.sharepoint.com/sites/portal/our-company/NERC-CIP/Pages/CALM-Tool.aspx" TargetMode="External"/><Relationship Id="rId20" Type="http://schemas.openxmlformats.org/officeDocument/2006/relationships/hyperlink" Target="../Release%2025/CALM%20R25%20Health%20Checks.xlsx" TargetMode="External"/><Relationship Id="rId1" Type="http://schemas.openxmlformats.org/officeDocument/2006/relationships/hyperlink" Target="https://dukeenergy.sharepoint.com/sites/portal/our-company/NERC-CIP/Pages/CALM-Tool.aspx" TargetMode="External"/><Relationship Id="rId6" Type="http://schemas.openxmlformats.org/officeDocument/2006/relationships/hyperlink" Target="https://dukeenergy.sharepoint.com/sites/portal/our-company/NERC-CIP/Pages/CALM-Tool.aspx" TargetMode="External"/><Relationship Id="rId11" Type="http://schemas.openxmlformats.org/officeDocument/2006/relationships/hyperlink" Target="../zz%20-%20Archive/Release%20Archive/Release%2021/R21%20-%20CALM%20Health%20Checks.xlsx" TargetMode="External"/><Relationship Id="rId5" Type="http://schemas.openxmlformats.org/officeDocument/2006/relationships/hyperlink" Target="../zz%20-%20Archive/Release%20Archive/Release%2021/R21%20-%20CALM%20Health%20Checks.xlsx" TargetMode="External"/><Relationship Id="rId15" Type="http://schemas.openxmlformats.org/officeDocument/2006/relationships/hyperlink" Target="http://ds.duke-energy.com/ADSecuritySearch/ADSearch.aspx" TargetMode="External"/><Relationship Id="rId23" Type="http://schemas.openxmlformats.org/officeDocument/2006/relationships/printerSettings" Target="../printerSettings/printerSettings1.bin"/><Relationship Id="rId10" Type="http://schemas.openxmlformats.org/officeDocument/2006/relationships/hyperlink" Target="../zz%20-%20Archive/Release%20Archive/Release%2021/R21%20-%20CALM%20Health%20Checks.xlsx" TargetMode="External"/><Relationship Id="rId19" Type="http://schemas.openxmlformats.org/officeDocument/2006/relationships/hyperlink" Target="../../_layouts/15/start.aspx" TargetMode="External"/><Relationship Id="rId4" Type="http://schemas.openxmlformats.org/officeDocument/2006/relationships/hyperlink" Target="../zz%20-%20Archive/Release%20Archive/Release%2021/R21%20-%20CALM%20Health%20Checks.xlsx" TargetMode="External"/><Relationship Id="rId9" Type="http://schemas.openxmlformats.org/officeDocument/2006/relationships/hyperlink" Target="../zz%20-%20Archive/Release%20Archive/Release%2021/R21%20-%20CALM%20Health%20Checks.xlsx" TargetMode="External"/><Relationship Id="rId14" Type="http://schemas.openxmlformats.org/officeDocument/2006/relationships/hyperlink" Target="../zz%20-%20Archive/Release%20Archive/Release%2021/R21%20Manual%20Config%20Reference%20Documents/CALM%20Deployment%20Contacts.xlsx" TargetMode="External"/><Relationship Id="rId22" Type="http://schemas.openxmlformats.org/officeDocument/2006/relationships/hyperlink" Target="https://coaction.duke-energy.com/sites/BESCSI_ECT/Tools1/BSG/March%20BSG%20Config%20Chang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zz%20-%20Archive/Release%20Archive/Release%2021/R21%20-%20CALM%20Health%20Checks.xlsx" TargetMode="External"/><Relationship Id="rId13" Type="http://schemas.openxmlformats.org/officeDocument/2006/relationships/hyperlink" Target="../../Project%20Documents/Forms/AllItems.aspx?RootFolder=/sites/ppma/NERC%20CIP%20Cyber%20Asset%20Lifecycle%20Management/Project%20Documents/Deploy/DataFeed%20Netcool-Remedy%20Ticket%20Info&amp;FolderCTID=0x012000BB92A01E101E98439B05BACD3593EBDF&amp;View=%7b1C040FAB-858C-4CF4-96DF-2F21882F7611%7d" TargetMode="External"/><Relationship Id="rId18" Type="http://schemas.openxmlformats.org/officeDocument/2006/relationships/hyperlink" Target="R26%20-%20Manual%20Configurations.xlsx" TargetMode="External"/><Relationship Id="rId3" Type="http://schemas.openxmlformats.org/officeDocument/2006/relationships/hyperlink" Target="https://dukeenergy.sharepoint.com/sites/portal/our-company/NERC-CIP/Pages/CALM-Tool.aspx" TargetMode="External"/><Relationship Id="rId21" Type="http://schemas.openxmlformats.org/officeDocument/2006/relationships/hyperlink" Target="../../_layouts/15/start.aspx" TargetMode="External"/><Relationship Id="rId7" Type="http://schemas.openxmlformats.org/officeDocument/2006/relationships/hyperlink" Target="../zz%20-%20Archive/Release%20Archive/Release%2021/R21%20-%20CALM%20Health%20Checks.xlsx" TargetMode="External"/><Relationship Id="rId12" Type="http://schemas.openxmlformats.org/officeDocument/2006/relationships/hyperlink" Target="../zz%20-%20Archive/Release%20Archive/Release%2021/R21%20-%20CALM%20Health%20Checks.xlsx" TargetMode="External"/><Relationship Id="rId17" Type="http://schemas.openxmlformats.org/officeDocument/2006/relationships/hyperlink" Target="R26%20Scope%20Awareness%20Table.pptx" TargetMode="External"/><Relationship Id="rId2" Type="http://schemas.openxmlformats.org/officeDocument/2006/relationships/hyperlink" Target="mailto:netcoolcorpp@duke-energy.com" TargetMode="External"/><Relationship Id="rId16" Type="http://schemas.openxmlformats.org/officeDocument/2006/relationships/hyperlink" Target="https://dukeenergy.sharepoint.com/sites/portal/our-company/NERC-CIP/Pages/CALM-Tool.aspx" TargetMode="External"/><Relationship Id="rId20" Type="http://schemas.openxmlformats.org/officeDocument/2006/relationships/hyperlink" Target="../Release%2025/CALM%20R25%20Health%20Checks.xlsx" TargetMode="External"/><Relationship Id="rId1" Type="http://schemas.openxmlformats.org/officeDocument/2006/relationships/hyperlink" Target="https://dukeenergy.sharepoint.com/sites/portal/our-company/NERC-CIP/Pages/CALM-Tool.aspx" TargetMode="External"/><Relationship Id="rId6" Type="http://schemas.openxmlformats.org/officeDocument/2006/relationships/hyperlink" Target="https://dukeenergy.sharepoint.com/sites/portal/our-company/NERC-CIP/Pages/CALM-Tool.aspx" TargetMode="External"/><Relationship Id="rId11" Type="http://schemas.openxmlformats.org/officeDocument/2006/relationships/hyperlink" Target="../zz%20-%20Archive/Release%20Archive/Release%2021/R21%20-%20CALM%20Health%20Checks.xlsx" TargetMode="External"/><Relationship Id="rId5" Type="http://schemas.openxmlformats.org/officeDocument/2006/relationships/hyperlink" Target="../zz%20-%20Archive/Release%20Archive/Release%2021/R21%20-%20CALM%20Health%20Checks.xlsx" TargetMode="External"/><Relationship Id="rId15" Type="http://schemas.openxmlformats.org/officeDocument/2006/relationships/hyperlink" Target="http://ds.duke-energy.com/ADSecuritySearch/ADSearch.aspx" TargetMode="External"/><Relationship Id="rId23" Type="http://schemas.openxmlformats.org/officeDocument/2006/relationships/printerSettings" Target="../printerSettings/printerSettings2.bin"/><Relationship Id="rId10" Type="http://schemas.openxmlformats.org/officeDocument/2006/relationships/hyperlink" Target="../zz%20-%20Archive/Release%20Archive/Release%2021/R21%20-%20CALM%20Health%20Checks.xlsx" TargetMode="External"/><Relationship Id="rId19" Type="http://schemas.openxmlformats.org/officeDocument/2006/relationships/hyperlink" Target="../../_layouts/15/start.aspx" TargetMode="External"/><Relationship Id="rId4" Type="http://schemas.openxmlformats.org/officeDocument/2006/relationships/hyperlink" Target="../zz%20-%20Archive/Release%20Archive/Release%2021/R21%20-%20CALM%20Health%20Checks.xlsx" TargetMode="External"/><Relationship Id="rId9" Type="http://schemas.openxmlformats.org/officeDocument/2006/relationships/hyperlink" Target="../zz%20-%20Archive/Release%20Archive/Release%2021/R21%20-%20CALM%20Health%20Checks.xlsx" TargetMode="External"/><Relationship Id="rId14" Type="http://schemas.openxmlformats.org/officeDocument/2006/relationships/hyperlink" Target="../zz%20-%20Archive/Release%20Archive/Release%2021/R21%20Manual%20Config%20Reference%20Documents/CALM%20Deployment%20Contacts.xlsx" TargetMode="External"/><Relationship Id="rId22" Type="http://schemas.openxmlformats.org/officeDocument/2006/relationships/hyperlink" Target="https://coaction.duke-energy.com/sites/BESCSI_ECT/Tools1/BSG/March%20BSG%20Config%20Chang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zz%20-%20Archive/Release%20Archive/Release%2021/R21%20-%20CALM%20Health%20Checks.xlsx" TargetMode="External"/><Relationship Id="rId13" Type="http://schemas.openxmlformats.org/officeDocument/2006/relationships/hyperlink" Target="../../Project%20Documents/Forms/AllItems.aspx?RootFolder=/sites/ppma/NERC%20CIP%20Cyber%20Asset%20Lifecycle%20Management/Project%20Documents/Deploy/DataFeed%20Netcool-Remedy%20Ticket%20Info&amp;FolderCTID=0x012000BB92A01E101E98439B05BACD3593EBDF&amp;View=%7b1C040FAB-858C-4CF4-96DF-2F21882F7611%7d" TargetMode="External"/><Relationship Id="rId18" Type="http://schemas.openxmlformats.org/officeDocument/2006/relationships/hyperlink" Target="R26%20-%20Manual%20Configurations.xlsx" TargetMode="External"/><Relationship Id="rId3" Type="http://schemas.openxmlformats.org/officeDocument/2006/relationships/hyperlink" Target="https://dukeenergy.sharepoint.com/sites/portal/our-company/NERC-CIP/Pages/CALM-Tool.aspx" TargetMode="External"/><Relationship Id="rId21" Type="http://schemas.openxmlformats.org/officeDocument/2006/relationships/hyperlink" Target="../Release%2025/CALM%20R25%20Health%20Checks.xlsx" TargetMode="External"/><Relationship Id="rId7" Type="http://schemas.openxmlformats.org/officeDocument/2006/relationships/hyperlink" Target="../zz%20-%20Archive/Release%20Archive/Release%2021/R21%20-%20CALM%20Health%20Checks.xlsx" TargetMode="External"/><Relationship Id="rId12" Type="http://schemas.openxmlformats.org/officeDocument/2006/relationships/hyperlink" Target="../zz%20-%20Archive/Release%20Archive/Release%2021/R21%20-%20CALM%20Health%20Checks.xlsx" TargetMode="External"/><Relationship Id="rId17" Type="http://schemas.openxmlformats.org/officeDocument/2006/relationships/hyperlink" Target="R26%20Scope%20Awareness%20Table.pptx" TargetMode="External"/><Relationship Id="rId2" Type="http://schemas.openxmlformats.org/officeDocument/2006/relationships/hyperlink" Target="mailto:netcoolcorpp@duke-energy.com" TargetMode="External"/><Relationship Id="rId16" Type="http://schemas.openxmlformats.org/officeDocument/2006/relationships/hyperlink" Target="https://dukeenergy.sharepoint.com/sites/portal/our-company/NERC-CIP/Pages/CALM-Tool.aspx" TargetMode="External"/><Relationship Id="rId20" Type="http://schemas.openxmlformats.org/officeDocument/2006/relationships/hyperlink" Target="https://coaction.duke-energy.com/sites/IT_BESCSI_NCTP/_layouts/15/start.aspx" TargetMode="External"/><Relationship Id="rId1" Type="http://schemas.openxmlformats.org/officeDocument/2006/relationships/hyperlink" Target="https://dukeenergy.sharepoint.com/sites/portal/our-company/NERC-CIP/Pages/CALM-Tool.aspx" TargetMode="External"/><Relationship Id="rId6" Type="http://schemas.openxmlformats.org/officeDocument/2006/relationships/hyperlink" Target="https://dukeenergy.sharepoint.com/sites/portal/our-company/NERC-CIP/Pages/CALM-Tool.aspx" TargetMode="External"/><Relationship Id="rId11" Type="http://schemas.openxmlformats.org/officeDocument/2006/relationships/hyperlink" Target="../zz%20-%20Archive/Release%20Archive/Release%2021/R21%20-%20CALM%20Health%20Checks.xlsx" TargetMode="External"/><Relationship Id="rId5" Type="http://schemas.openxmlformats.org/officeDocument/2006/relationships/hyperlink" Target="../zz%20-%20Archive/Release%20Archive/Release%2021/R21%20-%20CALM%20Health%20Checks.xlsx" TargetMode="External"/><Relationship Id="rId15" Type="http://schemas.openxmlformats.org/officeDocument/2006/relationships/hyperlink" Target="http://ds.duke-energy.com/ADSecuritySearch/ADSearch.aspx" TargetMode="External"/><Relationship Id="rId10" Type="http://schemas.openxmlformats.org/officeDocument/2006/relationships/hyperlink" Target="../zz%20-%20Archive/Release%20Archive/Release%2021/R21%20-%20CALM%20Health%20Checks.xlsx" TargetMode="External"/><Relationship Id="rId19" Type="http://schemas.openxmlformats.org/officeDocument/2006/relationships/hyperlink" Target="../../_layouts/15/start.aspx" TargetMode="External"/><Relationship Id="rId4" Type="http://schemas.openxmlformats.org/officeDocument/2006/relationships/hyperlink" Target="../zz%20-%20Archive/Release%20Archive/Release%2021/R21%20-%20CALM%20Health%20Checks.xlsx" TargetMode="External"/><Relationship Id="rId9" Type="http://schemas.openxmlformats.org/officeDocument/2006/relationships/hyperlink" Target="../zz%20-%20Archive/Release%20Archive/Release%2021/R21%20-%20CALM%20Health%20Checks.xlsx" TargetMode="External"/><Relationship Id="rId14" Type="http://schemas.openxmlformats.org/officeDocument/2006/relationships/hyperlink" Target="../zz%20-%20Archive/Release%20Archive/Release%2021/R21%20Manual%20Config%20Reference%20Documents/CALM%20Deployment%20Contacts.xlsx" TargetMode="External"/><Relationship Id="rId22" Type="http://schemas.openxmlformats.org/officeDocument/2006/relationships/hyperlink" Target="../../_layouts/15/start.asp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zz%20-%20Archive/Release%20Archive/Release%2021/R21%20-%20CALM%20Health%20Checks.xlsx" TargetMode="External"/><Relationship Id="rId13" Type="http://schemas.openxmlformats.org/officeDocument/2006/relationships/hyperlink" Target="../../Project%20Documents/Forms/AllItems.aspx?RootFolder=/sites/ppma/NERC%20CIP%20Cyber%20Asset%20Lifecycle%20Management/Project%20Documents/Deploy/DataFeed%20Netcool-Remedy%20Ticket%20Info&amp;FolderCTID=0x012000BB92A01E101E98439B05BACD3593EBDF&amp;View=%7b1C040FAB-858C-4CF4-96DF-2F21882F7611%7d" TargetMode="External"/><Relationship Id="rId18" Type="http://schemas.openxmlformats.org/officeDocument/2006/relationships/hyperlink" Target="R26%20-%20Manual%20Configurations.xlsx" TargetMode="External"/><Relationship Id="rId3" Type="http://schemas.openxmlformats.org/officeDocument/2006/relationships/hyperlink" Target="https://dukeenergy.sharepoint.com/sites/portal/our-company/NERC-CIP/Pages/CALM-Tool.aspx" TargetMode="External"/><Relationship Id="rId21" Type="http://schemas.openxmlformats.org/officeDocument/2006/relationships/hyperlink" Target="https://coaction.duke-energy.com/sites/IT_BESCSI_NCTP/_layouts/15/start.aspx" TargetMode="External"/><Relationship Id="rId7" Type="http://schemas.openxmlformats.org/officeDocument/2006/relationships/hyperlink" Target="../zz%20-%20Archive/Release%20Archive/Release%2021/R21%20-%20CALM%20Health%20Checks.xlsx" TargetMode="External"/><Relationship Id="rId12" Type="http://schemas.openxmlformats.org/officeDocument/2006/relationships/hyperlink" Target="../zz%20-%20Archive/Release%20Archive/Release%2021/R21%20-%20CALM%20Health%20Checks.xlsx" TargetMode="External"/><Relationship Id="rId17" Type="http://schemas.openxmlformats.org/officeDocument/2006/relationships/hyperlink" Target="R26%20Scope%20Awareness%20Table.pptx" TargetMode="External"/><Relationship Id="rId2" Type="http://schemas.openxmlformats.org/officeDocument/2006/relationships/hyperlink" Target="mailto:netcoolcorpp@duke-energy.com" TargetMode="External"/><Relationship Id="rId16" Type="http://schemas.openxmlformats.org/officeDocument/2006/relationships/hyperlink" Target="https://dukeenergy.sharepoint.com/sites/portal/our-company/NERC-CIP/Pages/CALM-Tool.aspx" TargetMode="External"/><Relationship Id="rId20" Type="http://schemas.openxmlformats.org/officeDocument/2006/relationships/hyperlink" Target="../../_layouts/15/start.aspx" TargetMode="External"/><Relationship Id="rId1" Type="http://schemas.openxmlformats.org/officeDocument/2006/relationships/hyperlink" Target="https://dukeenergy.sharepoint.com/sites/portal/our-company/NERC-CIP/Pages/CALM-Tool.aspx" TargetMode="External"/><Relationship Id="rId6" Type="http://schemas.openxmlformats.org/officeDocument/2006/relationships/hyperlink" Target="https://dukeenergy.sharepoint.com/sites/portal/our-company/NERC-CIP/Pages/CALM-Tool.aspx" TargetMode="External"/><Relationship Id="rId11" Type="http://schemas.openxmlformats.org/officeDocument/2006/relationships/hyperlink" Target="../zz%20-%20Archive/Release%20Archive/Release%2021/R21%20-%20CALM%20Health%20Checks.xlsx" TargetMode="External"/><Relationship Id="rId5" Type="http://schemas.openxmlformats.org/officeDocument/2006/relationships/hyperlink" Target="../zz%20-%20Archive/Release%20Archive/Release%2021/R21%20-%20CALM%20Health%20Checks.xlsx" TargetMode="External"/><Relationship Id="rId15" Type="http://schemas.openxmlformats.org/officeDocument/2006/relationships/hyperlink" Target="http://ds.duke-energy.com/ADSecuritySearch/ADSearch.aspx" TargetMode="External"/><Relationship Id="rId23" Type="http://schemas.openxmlformats.org/officeDocument/2006/relationships/printerSettings" Target="../printerSettings/printerSettings3.bin"/><Relationship Id="rId10" Type="http://schemas.openxmlformats.org/officeDocument/2006/relationships/hyperlink" Target="../zz%20-%20Archive/Release%20Archive/Release%2021/R21%20-%20CALM%20Health%20Checks.xlsx" TargetMode="External"/><Relationship Id="rId19" Type="http://schemas.openxmlformats.org/officeDocument/2006/relationships/hyperlink" Target="../../_layouts/15/start.aspx" TargetMode="External"/><Relationship Id="rId4" Type="http://schemas.openxmlformats.org/officeDocument/2006/relationships/hyperlink" Target="../zz%20-%20Archive/Release%20Archive/Release%2021/R21%20-%20CALM%20Health%20Checks.xlsx" TargetMode="External"/><Relationship Id="rId9" Type="http://schemas.openxmlformats.org/officeDocument/2006/relationships/hyperlink" Target="../zz%20-%20Archive/Release%20Archive/Release%2021/R21%20-%20CALM%20Health%20Checks.xlsx" TargetMode="External"/><Relationship Id="rId14" Type="http://schemas.openxmlformats.org/officeDocument/2006/relationships/hyperlink" Target="../zz%20-%20Archive/Release%20Archive/Release%2021/R21%20Manual%20Config%20Reference%20Documents/CALM%20Deployment%20Contacts.xlsx" TargetMode="External"/><Relationship Id="rId22" Type="http://schemas.openxmlformats.org/officeDocument/2006/relationships/hyperlink" Target="../Release%2025/CALM%20R25%20Health%20Checks.xlsx"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zz%20-%20Archive/Release%20Archive/Release%2021/R21%20-%20CALM%20Health%20Checks.xlsx" TargetMode="External"/><Relationship Id="rId13" Type="http://schemas.openxmlformats.org/officeDocument/2006/relationships/hyperlink" Target="../../Project%20Documents/Forms/AllItems.aspx?RootFolder=/sites/ppma/NERC%20CIP%20Cyber%20Asset%20Lifecycle%20Management/Project%20Documents/Deploy/DataFeed%20Netcool-Remedy%20Ticket%20Info&amp;FolderCTID=0x012000BB92A01E101E98439B05BACD3593EBDF&amp;View=%7b1C040FAB-858C-4CF4-96DF-2F21882F7611%7d" TargetMode="External"/><Relationship Id="rId18" Type="http://schemas.openxmlformats.org/officeDocument/2006/relationships/hyperlink" Target="R26%20-%20Manual%20Configurations.xlsx" TargetMode="External"/><Relationship Id="rId3" Type="http://schemas.openxmlformats.org/officeDocument/2006/relationships/hyperlink" Target="https://dukeenergy.sharepoint.com/sites/portal/our-company/NERC-CIP/Pages/CALM-Tool.aspx" TargetMode="External"/><Relationship Id="rId21" Type="http://schemas.openxmlformats.org/officeDocument/2006/relationships/hyperlink" Target="https://coaction.duke-energy.com/sites/IT_BESCSI_NCTP/_layouts/15/start.aspx" TargetMode="External"/><Relationship Id="rId7" Type="http://schemas.openxmlformats.org/officeDocument/2006/relationships/hyperlink" Target="../zz%20-%20Archive/Release%20Archive/Release%2021/R21%20-%20CALM%20Health%20Checks.xlsx" TargetMode="External"/><Relationship Id="rId12" Type="http://schemas.openxmlformats.org/officeDocument/2006/relationships/hyperlink" Target="../zz%20-%20Archive/Release%20Archive/Release%2021/R21%20-%20CALM%20Health%20Checks.xlsx" TargetMode="External"/><Relationship Id="rId17" Type="http://schemas.openxmlformats.org/officeDocument/2006/relationships/hyperlink" Target="R26%20Scope%20Awareness%20Table.pptx" TargetMode="External"/><Relationship Id="rId2" Type="http://schemas.openxmlformats.org/officeDocument/2006/relationships/hyperlink" Target="mailto:netcoolcorpp@duke-energy.com" TargetMode="External"/><Relationship Id="rId16" Type="http://schemas.openxmlformats.org/officeDocument/2006/relationships/hyperlink" Target="https://dukeenergy.sharepoint.com/sites/portal/our-company/NERC-CIP/Pages/CALM-Tool.aspx" TargetMode="External"/><Relationship Id="rId20" Type="http://schemas.openxmlformats.org/officeDocument/2006/relationships/hyperlink" Target="../../_layouts/15/start.aspx" TargetMode="External"/><Relationship Id="rId1" Type="http://schemas.openxmlformats.org/officeDocument/2006/relationships/hyperlink" Target="https://dukeenergy.sharepoint.com/sites/portal/our-company/NERC-CIP/Pages/CALM-Tool.aspx" TargetMode="External"/><Relationship Id="rId6" Type="http://schemas.openxmlformats.org/officeDocument/2006/relationships/hyperlink" Target="https://dukeenergy.sharepoint.com/sites/portal/our-company/NERC-CIP/Pages/CALM-Tool.aspx" TargetMode="External"/><Relationship Id="rId11" Type="http://schemas.openxmlformats.org/officeDocument/2006/relationships/hyperlink" Target="../zz%20-%20Archive/Release%20Archive/Release%2021/R21%20-%20CALM%20Health%20Checks.xlsx" TargetMode="External"/><Relationship Id="rId5" Type="http://schemas.openxmlformats.org/officeDocument/2006/relationships/hyperlink" Target="../zz%20-%20Archive/Release%20Archive/Release%2021/R21%20-%20CALM%20Health%20Checks.xlsx" TargetMode="External"/><Relationship Id="rId15" Type="http://schemas.openxmlformats.org/officeDocument/2006/relationships/hyperlink" Target="http://ds.duke-energy.com/ADSecuritySearch/ADSearch.aspx" TargetMode="External"/><Relationship Id="rId10" Type="http://schemas.openxmlformats.org/officeDocument/2006/relationships/hyperlink" Target="../zz%20-%20Archive/Release%20Archive/Release%2021/R21%20-%20CALM%20Health%20Checks.xlsx" TargetMode="External"/><Relationship Id="rId19" Type="http://schemas.openxmlformats.org/officeDocument/2006/relationships/hyperlink" Target="../../_layouts/15/start.aspx" TargetMode="External"/><Relationship Id="rId4" Type="http://schemas.openxmlformats.org/officeDocument/2006/relationships/hyperlink" Target="../zz%20-%20Archive/Release%20Archive/Release%2021/R21%20-%20CALM%20Health%20Checks.xlsx" TargetMode="External"/><Relationship Id="rId9" Type="http://schemas.openxmlformats.org/officeDocument/2006/relationships/hyperlink" Target="../zz%20-%20Archive/Release%20Archive/Release%2021/R21%20-%20CALM%20Health%20Checks.xlsx" TargetMode="External"/><Relationship Id="rId14" Type="http://schemas.openxmlformats.org/officeDocument/2006/relationships/hyperlink" Target="../zz%20-%20Archive/Release%20Archive/Release%2021/R21%20Manual%20Config%20Reference%20Documents/CALM%20Deployment%20Contacts.xlsx" TargetMode="External"/><Relationship Id="rId22" Type="http://schemas.openxmlformats.org/officeDocument/2006/relationships/hyperlink" Target="../Release%2025/CALM%20R25%20Health%20Checks.xlsx"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zz%20-%20Archive/Release%20Archive/Release%2021/R21%20-%20CALM%20Health%20Checks.xlsx" TargetMode="External"/><Relationship Id="rId13" Type="http://schemas.openxmlformats.org/officeDocument/2006/relationships/hyperlink" Target="../../Project%20Documents/Forms/AllItems.aspx?RootFolder=/sites/ppma/NERC%20CIP%20Cyber%20Asset%20Lifecycle%20Management/Project%20Documents/Deploy/DataFeed%20Netcool-Remedy%20Ticket%20Info&amp;FolderCTID=0x012000BB92A01E101E98439B05BACD3593EBDF&amp;View=%7b1C040FAB-858C-4CF4-96DF-2F21882F7611%7d" TargetMode="External"/><Relationship Id="rId18" Type="http://schemas.openxmlformats.org/officeDocument/2006/relationships/hyperlink" Target="../Release%2025/R25%20-%20Component%20List%20and%20Manual%20Configurations.xlsx" TargetMode="External"/><Relationship Id="rId3" Type="http://schemas.openxmlformats.org/officeDocument/2006/relationships/hyperlink" Target="https://dukeenergy.sharepoint.com/sites/portal/our-company/NERC-CIP/Pages/CALM-Tool.aspx" TargetMode="External"/><Relationship Id="rId21" Type="http://schemas.openxmlformats.org/officeDocument/2006/relationships/hyperlink" Target="https://coaction.duke-energy.com/sites/IT_BESCSI_NCTP/_layouts/15/start.aspx" TargetMode="External"/><Relationship Id="rId7" Type="http://schemas.openxmlformats.org/officeDocument/2006/relationships/hyperlink" Target="../zz%20-%20Archive/Release%20Archive/Release%2021/R21%20-%20CALM%20Health%20Checks.xlsx" TargetMode="External"/><Relationship Id="rId12" Type="http://schemas.openxmlformats.org/officeDocument/2006/relationships/hyperlink" Target="../zz%20-%20Archive/Release%20Archive/Release%2021/R21%20-%20CALM%20Health%20Checks.xlsx" TargetMode="External"/><Relationship Id="rId17" Type="http://schemas.openxmlformats.org/officeDocument/2006/relationships/hyperlink" Target="R26%20Scope%20Awareness%20Table.pptx" TargetMode="External"/><Relationship Id="rId2" Type="http://schemas.openxmlformats.org/officeDocument/2006/relationships/hyperlink" Target="mailto:netcoolcorpp@duke-energy.com" TargetMode="External"/><Relationship Id="rId16" Type="http://schemas.openxmlformats.org/officeDocument/2006/relationships/hyperlink" Target="https://dukeenergy.sharepoint.com/sites/portal/our-company/NERC-CIP/Pages/CALM-Tool.aspx" TargetMode="External"/><Relationship Id="rId20" Type="http://schemas.openxmlformats.org/officeDocument/2006/relationships/hyperlink" Target="../../_layouts/15/start.aspx" TargetMode="External"/><Relationship Id="rId1" Type="http://schemas.openxmlformats.org/officeDocument/2006/relationships/hyperlink" Target="https://dukeenergy.sharepoint.com/sites/portal/our-company/NERC-CIP/Pages/CALM-Tool.aspx" TargetMode="External"/><Relationship Id="rId6" Type="http://schemas.openxmlformats.org/officeDocument/2006/relationships/hyperlink" Target="https://dukeenergy.sharepoint.com/sites/portal/our-company/NERC-CIP/Pages/CALM-Tool.aspx" TargetMode="External"/><Relationship Id="rId11" Type="http://schemas.openxmlformats.org/officeDocument/2006/relationships/hyperlink" Target="../zz%20-%20Archive/Release%20Archive/Release%2021/R21%20-%20CALM%20Health%20Checks.xlsx" TargetMode="External"/><Relationship Id="rId5" Type="http://schemas.openxmlformats.org/officeDocument/2006/relationships/hyperlink" Target="../zz%20-%20Archive/Release%20Archive/Release%2021/R21%20-%20CALM%20Health%20Checks.xlsx" TargetMode="External"/><Relationship Id="rId15" Type="http://schemas.openxmlformats.org/officeDocument/2006/relationships/hyperlink" Target="http://ds.duke-energy.com/ADSecuritySearch/ADSearch.aspx" TargetMode="External"/><Relationship Id="rId23" Type="http://schemas.openxmlformats.org/officeDocument/2006/relationships/printerSettings" Target="../printerSettings/printerSettings4.bin"/><Relationship Id="rId10" Type="http://schemas.openxmlformats.org/officeDocument/2006/relationships/hyperlink" Target="../zz%20-%20Archive/Release%20Archive/Release%2021/R21%20-%20CALM%20Health%20Checks.xlsx" TargetMode="External"/><Relationship Id="rId19" Type="http://schemas.openxmlformats.org/officeDocument/2006/relationships/hyperlink" Target="../../_layouts/15/start.aspx" TargetMode="External"/><Relationship Id="rId4" Type="http://schemas.openxmlformats.org/officeDocument/2006/relationships/hyperlink" Target="../zz%20-%20Archive/Release%20Archive/Release%2021/R21%20-%20CALM%20Health%20Checks.xlsx" TargetMode="External"/><Relationship Id="rId9" Type="http://schemas.openxmlformats.org/officeDocument/2006/relationships/hyperlink" Target="../zz%20-%20Archive/Release%20Archive/Release%2021/R21%20-%20CALM%20Health%20Checks.xlsx" TargetMode="External"/><Relationship Id="rId14" Type="http://schemas.openxmlformats.org/officeDocument/2006/relationships/hyperlink" Target="../zz%20-%20Archive/Release%20Archive/Release%2021/R21%20Manual%20Config%20Reference%20Documents/CALM%20Deployment%20Contacts.xlsx" TargetMode="External"/><Relationship Id="rId22" Type="http://schemas.openxmlformats.org/officeDocument/2006/relationships/hyperlink" Target="../Release%2025/CALM%20R25%20Health%20Checks.xlsx"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zz%20-%20Archive/Release%20Archive/Release%2021/R21%20-%20CALM%20Health%20Checks.xlsx" TargetMode="External"/><Relationship Id="rId13" Type="http://schemas.openxmlformats.org/officeDocument/2006/relationships/hyperlink" Target="../../Project%20Documents/Forms/AllItems.aspx?RootFolder=/sites/ppma/NERC%20CIP%20Cyber%20Asset%20Lifecycle%20Management/Project%20Documents/Deploy/DataFeed%20Netcool-Remedy%20Ticket%20Info&amp;FolderCTID=0x012000BB92A01E101E98439B05BACD3593EBDF&amp;View=%7b1C040FAB-858C-4CF4-96DF-2F21882F7611%7d" TargetMode="External"/><Relationship Id="rId18" Type="http://schemas.openxmlformats.org/officeDocument/2006/relationships/hyperlink" Target="../Release%2025/R25%20-%20Component%20List%20and%20Manual%20Configurations.xlsx" TargetMode="External"/><Relationship Id="rId3" Type="http://schemas.openxmlformats.org/officeDocument/2006/relationships/hyperlink" Target="https://dukeenergy.sharepoint.com/sites/portal/our-company/NERC-CIP/Pages/CALM-Tool.aspx" TargetMode="External"/><Relationship Id="rId21" Type="http://schemas.openxmlformats.org/officeDocument/2006/relationships/hyperlink" Target="https://coaction.duke-energy.com/sites/IT_BESCSI_NCTP/_layouts/15/start.aspx" TargetMode="External"/><Relationship Id="rId7" Type="http://schemas.openxmlformats.org/officeDocument/2006/relationships/hyperlink" Target="../zz%20-%20Archive/Release%20Archive/Release%2021/R21%20-%20CALM%20Health%20Checks.xlsx" TargetMode="External"/><Relationship Id="rId12" Type="http://schemas.openxmlformats.org/officeDocument/2006/relationships/hyperlink" Target="../zz%20-%20Archive/Release%20Archive/Release%2021/R21%20-%20CALM%20Health%20Checks.xlsx" TargetMode="External"/><Relationship Id="rId17" Type="http://schemas.openxmlformats.org/officeDocument/2006/relationships/hyperlink" Target="R26%20Scope%20Awareness%20Table.pptx" TargetMode="External"/><Relationship Id="rId2" Type="http://schemas.openxmlformats.org/officeDocument/2006/relationships/hyperlink" Target="mailto:netcoolcorpp@duke-energy.com" TargetMode="External"/><Relationship Id="rId16" Type="http://schemas.openxmlformats.org/officeDocument/2006/relationships/hyperlink" Target="https://dukeenergy.sharepoint.com/sites/portal/our-company/NERC-CIP/Pages/CALM-Tool.aspx" TargetMode="External"/><Relationship Id="rId20" Type="http://schemas.openxmlformats.org/officeDocument/2006/relationships/hyperlink" Target="../../_layouts/15/start.aspx" TargetMode="External"/><Relationship Id="rId1" Type="http://schemas.openxmlformats.org/officeDocument/2006/relationships/hyperlink" Target="https://dukeenergy.sharepoint.com/sites/portal/our-company/NERC-CIP/Pages/CALM-Tool.aspx" TargetMode="External"/><Relationship Id="rId6" Type="http://schemas.openxmlformats.org/officeDocument/2006/relationships/hyperlink" Target="https://dukeenergy.sharepoint.com/sites/portal/our-company/NERC-CIP/Pages/CALM-Tool.aspx" TargetMode="External"/><Relationship Id="rId11" Type="http://schemas.openxmlformats.org/officeDocument/2006/relationships/hyperlink" Target="../zz%20-%20Archive/Release%20Archive/Release%2021/R21%20-%20CALM%20Health%20Checks.xlsx" TargetMode="External"/><Relationship Id="rId5" Type="http://schemas.openxmlformats.org/officeDocument/2006/relationships/hyperlink" Target="../zz%20-%20Archive/Release%20Archive/Release%2021/R21%20-%20CALM%20Health%20Checks.xlsx" TargetMode="External"/><Relationship Id="rId15" Type="http://schemas.openxmlformats.org/officeDocument/2006/relationships/hyperlink" Target="http://ds.duke-energy.com/ADSecuritySearch/ADSearch.aspx" TargetMode="External"/><Relationship Id="rId23" Type="http://schemas.openxmlformats.org/officeDocument/2006/relationships/printerSettings" Target="../printerSettings/printerSettings5.bin"/><Relationship Id="rId10" Type="http://schemas.openxmlformats.org/officeDocument/2006/relationships/hyperlink" Target="../zz%20-%20Archive/Release%20Archive/Release%2021/R21%20-%20CALM%20Health%20Checks.xlsx" TargetMode="External"/><Relationship Id="rId19" Type="http://schemas.openxmlformats.org/officeDocument/2006/relationships/hyperlink" Target="../../_layouts/15/start.aspx" TargetMode="External"/><Relationship Id="rId4" Type="http://schemas.openxmlformats.org/officeDocument/2006/relationships/hyperlink" Target="../zz%20-%20Archive/Release%20Archive/Release%2021/R21%20-%20CALM%20Health%20Checks.xlsx" TargetMode="External"/><Relationship Id="rId9" Type="http://schemas.openxmlformats.org/officeDocument/2006/relationships/hyperlink" Target="../zz%20-%20Archive/Release%20Archive/Release%2021/R21%20-%20CALM%20Health%20Checks.xlsx" TargetMode="External"/><Relationship Id="rId14" Type="http://schemas.openxmlformats.org/officeDocument/2006/relationships/hyperlink" Target="../zz%20-%20Archive/Release%20Archive/Release%2021/R21%20Manual%20Config%20Reference%20Documents/CALM%20Deployment%20Contacts.xlsx" TargetMode="External"/><Relationship Id="rId22" Type="http://schemas.openxmlformats.org/officeDocument/2006/relationships/hyperlink" Target="../Release%2025/CALM%20R25%20Health%20Checks.xls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29242-F77D-4FF0-A512-CEA64366CDA9}">
  <dimension ref="A1:T215"/>
  <sheetViews>
    <sheetView tabSelected="1" topLeftCell="A62" workbookViewId="0">
      <selection activeCell="E72" sqref="E72"/>
    </sheetView>
  </sheetViews>
  <sheetFormatPr defaultColWidth="9.44140625" defaultRowHeight="14.4" x14ac:dyDescent="0.3"/>
  <cols>
    <col min="1" max="1" width="5.6640625" style="26" bestFit="1" customWidth="1"/>
    <col min="2" max="2" width="5.44140625" style="26" customWidth="1"/>
    <col min="3" max="3" width="5.6640625" style="5" customWidth="1"/>
    <col min="4" max="4" width="70.44140625" style="21" customWidth="1"/>
    <col min="5" max="5" width="47.44140625" style="22" customWidth="1"/>
    <col min="6" max="6" width="38.6640625" style="22" customWidth="1"/>
    <col min="7" max="7" width="14.44140625" style="22" customWidth="1"/>
    <col min="8" max="8" width="22.44140625" style="22" bestFit="1" customWidth="1"/>
    <col min="9" max="9" width="14.6640625" style="22" customWidth="1"/>
    <col min="10" max="10" width="4.88671875" style="5" customWidth="1"/>
    <col min="11" max="11" width="8" style="5" bestFit="1" customWidth="1"/>
    <col min="12" max="12" width="10.5546875" style="5" customWidth="1"/>
    <col min="13" max="14" width="9.5546875" style="26" customWidth="1"/>
    <col min="15" max="15" width="57.5546875" style="22" bestFit="1" customWidth="1"/>
    <col min="16" max="16" width="10" style="5" customWidth="1"/>
    <col min="17" max="17" width="10.5546875" style="5" customWidth="1"/>
    <col min="18" max="18" width="9.44140625" style="5"/>
    <col min="19" max="19" width="13" style="5" customWidth="1"/>
    <col min="20" max="20" width="11.5546875" style="5" bestFit="1" customWidth="1"/>
    <col min="21" max="16384" width="9.44140625" style="5"/>
  </cols>
  <sheetData>
    <row r="1" spans="1:15" ht="46.95" customHeight="1" thickBot="1" x14ac:dyDescent="0.35">
      <c r="A1" s="1" t="s">
        <v>0</v>
      </c>
      <c r="B1" s="1" t="s">
        <v>1</v>
      </c>
      <c r="C1" s="2" t="s">
        <v>2</v>
      </c>
      <c r="D1" s="2" t="s">
        <v>3</v>
      </c>
      <c r="E1" s="3" t="s">
        <v>4</v>
      </c>
      <c r="F1" s="3" t="s">
        <v>5</v>
      </c>
      <c r="G1" s="3" t="s">
        <v>6</v>
      </c>
      <c r="H1" s="3" t="s">
        <v>7</v>
      </c>
      <c r="I1" s="3" t="s">
        <v>8</v>
      </c>
      <c r="J1" s="3" t="s">
        <v>9</v>
      </c>
      <c r="K1" s="3" t="s">
        <v>10</v>
      </c>
      <c r="L1" s="3" t="s">
        <v>11</v>
      </c>
      <c r="M1" s="1" t="s">
        <v>12</v>
      </c>
      <c r="N1" s="1" t="s">
        <v>13</v>
      </c>
      <c r="O1" s="4"/>
    </row>
    <row r="2" spans="1:15" s="12" customFormat="1" ht="24" thickBot="1" x14ac:dyDescent="0.35">
      <c r="A2" s="6">
        <v>1</v>
      </c>
      <c r="B2" s="7"/>
      <c r="C2" s="8" t="s">
        <v>14</v>
      </c>
      <c r="D2" s="9"/>
      <c r="E2" s="9"/>
      <c r="F2" s="9"/>
      <c r="G2" s="9"/>
      <c r="H2" s="9"/>
      <c r="I2" s="9"/>
      <c r="J2" s="8"/>
      <c r="K2" s="10">
        <v>44658</v>
      </c>
      <c r="L2" s="8"/>
      <c r="M2" s="11"/>
      <c r="N2" s="11"/>
      <c r="O2" s="9"/>
    </row>
    <row r="3" spans="1:15" s="15" customFormat="1" x14ac:dyDescent="0.3">
      <c r="A3" s="13">
        <v>1.1000000000000001</v>
      </c>
      <c r="B3" s="14"/>
      <c r="D3" s="16" t="s">
        <v>15</v>
      </c>
      <c r="E3" s="17"/>
      <c r="F3" s="17"/>
      <c r="G3" s="17"/>
      <c r="H3" s="17"/>
      <c r="I3" s="17"/>
      <c r="M3" s="18"/>
      <c r="N3" s="18"/>
      <c r="O3" s="17"/>
    </row>
    <row r="4" spans="1:15" ht="115.2" x14ac:dyDescent="0.3">
      <c r="A4" s="19" t="e">
        <f>#REF!</f>
        <v>#REF!</v>
      </c>
      <c r="B4" s="20" t="e">
        <f>#REF!+1</f>
        <v>#REF!</v>
      </c>
      <c r="C4" s="5" t="s">
        <v>29</v>
      </c>
      <c r="D4" s="21" t="s">
        <v>20</v>
      </c>
      <c r="E4" s="22" t="s">
        <v>21</v>
      </c>
      <c r="G4" s="22" t="s">
        <v>439</v>
      </c>
      <c r="H4" s="22" t="s">
        <v>18</v>
      </c>
      <c r="I4" s="22" t="s">
        <v>19</v>
      </c>
      <c r="K4" s="23">
        <f t="shared" ref="K4:K18" si="0">K$2-7</f>
        <v>44651</v>
      </c>
    </row>
    <row r="5" spans="1:15" ht="28.8" x14ac:dyDescent="0.3">
      <c r="A5" s="19" t="e">
        <f t="shared" ref="A5:A35" si="1">A4</f>
        <v>#REF!</v>
      </c>
      <c r="B5" s="20" t="e">
        <f>B4+1</f>
        <v>#REF!</v>
      </c>
      <c r="C5" s="5" t="s">
        <v>16</v>
      </c>
      <c r="D5" s="22" t="s">
        <v>22</v>
      </c>
      <c r="E5" s="27" t="s">
        <v>23</v>
      </c>
      <c r="F5" s="22" t="s">
        <v>353</v>
      </c>
      <c r="G5" s="22" t="s">
        <v>17</v>
      </c>
      <c r="H5" s="22" t="s">
        <v>24</v>
      </c>
      <c r="I5" s="22" t="s">
        <v>290</v>
      </c>
      <c r="J5" s="22"/>
      <c r="K5" s="23">
        <f t="shared" si="0"/>
        <v>44651</v>
      </c>
      <c r="M5" s="28"/>
      <c r="N5" s="28"/>
      <c r="O5" s="129"/>
    </row>
    <row r="6" spans="1:15" s="15" customFormat="1" x14ac:dyDescent="0.3">
      <c r="A6" s="13" t="e">
        <f>A5+0.1</f>
        <v>#REF!</v>
      </c>
      <c r="B6" s="14"/>
      <c r="D6" s="16" t="s">
        <v>25</v>
      </c>
      <c r="E6" s="17"/>
      <c r="F6" s="17"/>
      <c r="G6" s="17"/>
      <c r="H6" s="17"/>
      <c r="I6" s="17"/>
      <c r="M6" s="18"/>
      <c r="N6" s="18"/>
      <c r="O6" s="118"/>
    </row>
    <row r="7" spans="1:15" x14ac:dyDescent="0.3">
      <c r="A7" s="19" t="e">
        <f t="shared" si="1"/>
        <v>#REF!</v>
      </c>
      <c r="B7" s="20">
        <v>1</v>
      </c>
      <c r="C7" s="5" t="s">
        <v>16</v>
      </c>
      <c r="D7" s="21" t="s">
        <v>26</v>
      </c>
      <c r="E7" s="22" t="s">
        <v>490</v>
      </c>
      <c r="G7" s="22" t="s">
        <v>455</v>
      </c>
      <c r="H7" s="22" t="s">
        <v>27</v>
      </c>
      <c r="I7" s="22" t="s">
        <v>28</v>
      </c>
      <c r="J7" s="22"/>
      <c r="K7" s="23">
        <f t="shared" si="0"/>
        <v>44651</v>
      </c>
      <c r="M7" s="28"/>
      <c r="N7" s="28"/>
      <c r="O7" s="41"/>
    </row>
    <row r="8" spans="1:15" ht="144" x14ac:dyDescent="0.3">
      <c r="A8" s="19" t="e">
        <f t="shared" si="1"/>
        <v>#REF!</v>
      </c>
      <c r="B8" s="20">
        <f>B7+1</f>
        <v>2</v>
      </c>
      <c r="C8" s="5" t="s">
        <v>29</v>
      </c>
      <c r="D8" s="21" t="s">
        <v>30</v>
      </c>
      <c r="E8" s="22" t="s">
        <v>528</v>
      </c>
      <c r="F8" s="22" t="s">
        <v>31</v>
      </c>
      <c r="G8" s="22" t="s">
        <v>439</v>
      </c>
      <c r="H8" s="22" t="s">
        <v>27</v>
      </c>
      <c r="I8" s="22" t="s">
        <v>28</v>
      </c>
      <c r="J8" s="22"/>
      <c r="K8" s="23">
        <f t="shared" si="0"/>
        <v>44651</v>
      </c>
      <c r="M8" s="28"/>
      <c r="N8" s="28"/>
      <c r="O8" s="41"/>
    </row>
    <row r="9" spans="1:15" ht="28.8" x14ac:dyDescent="0.3">
      <c r="A9" s="19" t="e">
        <f t="shared" si="1"/>
        <v>#REF!</v>
      </c>
      <c r="B9" s="20">
        <f>B8+1</f>
        <v>3</v>
      </c>
      <c r="C9" s="5" t="s">
        <v>29</v>
      </c>
      <c r="D9" s="21" t="s">
        <v>343</v>
      </c>
      <c r="F9" s="22" t="s">
        <v>32</v>
      </c>
      <c r="G9" s="22" t="s">
        <v>17</v>
      </c>
      <c r="H9" s="22" t="s">
        <v>27</v>
      </c>
      <c r="I9" s="22" t="s">
        <v>28</v>
      </c>
      <c r="J9" s="22"/>
      <c r="K9" s="23">
        <f t="shared" si="0"/>
        <v>44651</v>
      </c>
      <c r="M9" s="28"/>
      <c r="N9" s="28"/>
      <c r="O9" s="41"/>
    </row>
    <row r="10" spans="1:15" s="15" customFormat="1" x14ac:dyDescent="0.3">
      <c r="A10" s="13" t="e">
        <f>A9+0.1</f>
        <v>#REF!</v>
      </c>
      <c r="B10" s="14"/>
      <c r="D10" s="16" t="s">
        <v>33</v>
      </c>
      <c r="E10" s="17"/>
      <c r="F10" s="17"/>
      <c r="G10" s="17"/>
      <c r="H10" s="17"/>
      <c r="I10" s="17"/>
      <c r="M10" s="18"/>
      <c r="N10" s="18"/>
      <c r="O10" s="118"/>
    </row>
    <row r="11" spans="1:15" ht="43.2" x14ac:dyDescent="0.3">
      <c r="A11" s="19" t="e">
        <f t="shared" si="1"/>
        <v>#REF!</v>
      </c>
      <c r="B11" s="20">
        <v>1</v>
      </c>
      <c r="C11" s="5" t="s">
        <v>29</v>
      </c>
      <c r="D11" s="21" t="s">
        <v>34</v>
      </c>
      <c r="E11" s="22" t="s">
        <v>35</v>
      </c>
      <c r="G11" s="22" t="s">
        <v>439</v>
      </c>
      <c r="H11" s="22" t="s">
        <v>36</v>
      </c>
      <c r="I11" s="22" t="s">
        <v>288</v>
      </c>
      <c r="J11" s="22"/>
      <c r="K11" s="23">
        <f t="shared" si="0"/>
        <v>44651</v>
      </c>
      <c r="M11" s="25"/>
      <c r="N11" s="25"/>
      <c r="O11" s="41"/>
    </row>
    <row r="12" spans="1:15" ht="43.2" x14ac:dyDescent="0.3">
      <c r="A12" s="19" t="e">
        <f t="shared" si="1"/>
        <v>#REF!</v>
      </c>
      <c r="B12" s="20">
        <f>B11+1</f>
        <v>2</v>
      </c>
      <c r="C12" s="5" t="s">
        <v>29</v>
      </c>
      <c r="D12" s="21" t="s">
        <v>37</v>
      </c>
      <c r="E12" s="22" t="s">
        <v>38</v>
      </c>
      <c r="G12" s="22" t="s">
        <v>439</v>
      </c>
      <c r="H12" s="22" t="s">
        <v>36</v>
      </c>
      <c r="I12" s="22" t="s">
        <v>288</v>
      </c>
      <c r="J12" s="22"/>
      <c r="K12" s="23">
        <f t="shared" si="0"/>
        <v>44651</v>
      </c>
      <c r="M12" s="25"/>
      <c r="N12" s="25"/>
      <c r="O12" s="41"/>
    </row>
    <row r="13" spans="1:15" ht="100.8" x14ac:dyDescent="0.3">
      <c r="A13" s="19" t="e">
        <f t="shared" si="1"/>
        <v>#REF!</v>
      </c>
      <c r="B13" s="20">
        <f t="shared" ref="B13:B35" si="2">B12+1</f>
        <v>3</v>
      </c>
      <c r="C13" s="5" t="s">
        <v>29</v>
      </c>
      <c r="D13" s="22" t="s">
        <v>39</v>
      </c>
      <c r="E13" s="22" t="s">
        <v>532</v>
      </c>
      <c r="F13" s="29" t="s">
        <v>431</v>
      </c>
      <c r="G13" s="22" t="s">
        <v>17</v>
      </c>
      <c r="H13" s="22" t="s">
        <v>36</v>
      </c>
      <c r="I13" s="22" t="s">
        <v>288</v>
      </c>
      <c r="J13" s="22"/>
      <c r="K13" s="23">
        <f t="shared" si="0"/>
        <v>44651</v>
      </c>
      <c r="L13" s="28"/>
      <c r="M13" s="28"/>
      <c r="N13" s="28"/>
      <c r="O13" s="41"/>
    </row>
    <row r="14" spans="1:15" ht="91.2" customHeight="1" x14ac:dyDescent="0.3">
      <c r="A14" s="19" t="e">
        <f t="shared" si="1"/>
        <v>#REF!</v>
      </c>
      <c r="B14" s="20">
        <f t="shared" si="2"/>
        <v>4</v>
      </c>
      <c r="C14" s="5" t="s">
        <v>16</v>
      </c>
      <c r="D14" s="21" t="s">
        <v>40</v>
      </c>
      <c r="F14" s="30" t="s">
        <v>41</v>
      </c>
      <c r="G14" s="22" t="s">
        <v>455</v>
      </c>
      <c r="H14" s="22" t="s">
        <v>42</v>
      </c>
      <c r="I14" s="22" t="s">
        <v>363</v>
      </c>
      <c r="J14" s="22"/>
      <c r="K14" s="23">
        <f t="shared" si="0"/>
        <v>44651</v>
      </c>
      <c r="M14" s="28"/>
      <c r="N14" s="28"/>
      <c r="O14" s="41"/>
    </row>
    <row r="15" spans="1:15" x14ac:dyDescent="0.3">
      <c r="A15" s="19" t="e">
        <f t="shared" si="1"/>
        <v>#REF!</v>
      </c>
      <c r="B15" s="20">
        <f t="shared" si="2"/>
        <v>5</v>
      </c>
      <c r="C15" s="5" t="s">
        <v>29</v>
      </c>
      <c r="D15" s="21" t="s">
        <v>43</v>
      </c>
      <c r="E15" s="22" t="s">
        <v>44</v>
      </c>
      <c r="F15" s="22" t="s">
        <v>351</v>
      </c>
      <c r="G15" s="22" t="s">
        <v>439</v>
      </c>
      <c r="H15" s="22" t="s">
        <v>45</v>
      </c>
      <c r="I15" s="22" t="s">
        <v>286</v>
      </c>
      <c r="J15" s="22"/>
      <c r="K15" s="23">
        <f t="shared" si="0"/>
        <v>44651</v>
      </c>
      <c r="M15" s="28"/>
      <c r="N15" s="28"/>
      <c r="O15" s="41"/>
    </row>
    <row r="16" spans="1:15" x14ac:dyDescent="0.3">
      <c r="A16" s="19" t="e">
        <f t="shared" si="1"/>
        <v>#REF!</v>
      </c>
      <c r="B16" s="20">
        <f t="shared" si="2"/>
        <v>6</v>
      </c>
      <c r="C16" s="5" t="s">
        <v>29</v>
      </c>
      <c r="D16" s="21" t="s">
        <v>46</v>
      </c>
      <c r="G16" s="22" t="s">
        <v>439</v>
      </c>
      <c r="H16" s="22" t="s">
        <v>47</v>
      </c>
      <c r="I16" s="22" t="s">
        <v>261</v>
      </c>
      <c r="J16" s="22"/>
      <c r="K16" s="23">
        <f t="shared" si="0"/>
        <v>44651</v>
      </c>
      <c r="M16" s="28"/>
      <c r="N16" s="28"/>
      <c r="O16" s="41"/>
    </row>
    <row r="17" spans="1:15" ht="43.2" x14ac:dyDescent="0.3">
      <c r="A17" s="19" t="e">
        <f t="shared" si="1"/>
        <v>#REF!</v>
      </c>
      <c r="B17" s="20">
        <f t="shared" si="2"/>
        <v>7</v>
      </c>
      <c r="C17" s="5" t="s">
        <v>29</v>
      </c>
      <c r="D17" s="21" t="s">
        <v>48</v>
      </c>
      <c r="E17" s="22" t="s">
        <v>49</v>
      </c>
      <c r="F17" s="22" t="s">
        <v>50</v>
      </c>
      <c r="G17" s="22" t="s">
        <v>439</v>
      </c>
      <c r="H17" s="22" t="s">
        <v>45</v>
      </c>
      <c r="I17" s="22" t="s">
        <v>286</v>
      </c>
      <c r="J17" s="22"/>
      <c r="K17" s="23">
        <f t="shared" si="0"/>
        <v>44651</v>
      </c>
      <c r="M17" s="28"/>
      <c r="N17" s="28"/>
      <c r="O17" s="41"/>
    </row>
    <row r="18" spans="1:15" ht="72" x14ac:dyDescent="0.3">
      <c r="A18" s="19" t="e">
        <f t="shared" si="1"/>
        <v>#REF!</v>
      </c>
      <c r="B18" s="20">
        <f t="shared" si="2"/>
        <v>8</v>
      </c>
      <c r="C18" s="5" t="s">
        <v>29</v>
      </c>
      <c r="D18" s="22" t="s">
        <v>51</v>
      </c>
      <c r="E18" s="27" t="s">
        <v>526</v>
      </c>
      <c r="F18" s="22" t="s">
        <v>494</v>
      </c>
      <c r="G18" s="22" t="s">
        <v>439</v>
      </c>
      <c r="H18" s="22" t="s">
        <v>45</v>
      </c>
      <c r="I18" s="22" t="s">
        <v>286</v>
      </c>
      <c r="J18" s="22"/>
      <c r="K18" s="23">
        <f t="shared" si="0"/>
        <v>44651</v>
      </c>
      <c r="M18" s="28"/>
      <c r="N18" s="28"/>
      <c r="O18" s="128"/>
    </row>
    <row r="19" spans="1:15" s="175" customFormat="1" ht="72" x14ac:dyDescent="0.3">
      <c r="A19" s="173" t="e">
        <f>A18</f>
        <v>#REF!</v>
      </c>
      <c r="B19" s="174">
        <f>B18+1</f>
        <v>9</v>
      </c>
      <c r="C19" s="175" t="s">
        <v>29</v>
      </c>
      <c r="D19" s="114" t="s">
        <v>52</v>
      </c>
      <c r="E19" s="176" t="s">
        <v>53</v>
      </c>
      <c r="F19" s="177" t="s">
        <v>432</v>
      </c>
      <c r="G19" s="114" t="s">
        <v>17</v>
      </c>
      <c r="H19" s="114" t="s">
        <v>287</v>
      </c>
      <c r="I19" s="114" t="s">
        <v>288</v>
      </c>
      <c r="J19" s="114"/>
      <c r="K19" s="139">
        <f>K$2-7</f>
        <v>44651</v>
      </c>
      <c r="M19" s="161"/>
      <c r="N19" s="161"/>
      <c r="O19" s="178"/>
    </row>
    <row r="20" spans="1:15" s="15" customFormat="1" x14ac:dyDescent="0.3">
      <c r="A20" s="13" t="e">
        <f>A19+0.1</f>
        <v>#REF!</v>
      </c>
      <c r="B20" s="14"/>
      <c r="D20" s="37" t="s">
        <v>55</v>
      </c>
      <c r="E20" s="17"/>
      <c r="F20" s="17"/>
      <c r="G20" s="17"/>
      <c r="H20" s="17"/>
      <c r="I20" s="17"/>
      <c r="M20" s="18"/>
      <c r="N20" s="18"/>
      <c r="O20" s="17"/>
    </row>
    <row r="21" spans="1:15" ht="40.200000000000003" customHeight="1" x14ac:dyDescent="0.3">
      <c r="A21" s="19" t="e">
        <f t="shared" si="1"/>
        <v>#REF!</v>
      </c>
      <c r="B21" s="20">
        <f t="shared" si="2"/>
        <v>1</v>
      </c>
      <c r="C21" s="5" t="s">
        <v>16</v>
      </c>
      <c r="D21" s="22" t="s">
        <v>344</v>
      </c>
      <c r="E21" s="83" t="s">
        <v>544</v>
      </c>
      <c r="F21" s="113" t="s">
        <v>524</v>
      </c>
      <c r="G21" s="22" t="s">
        <v>17</v>
      </c>
      <c r="H21" s="22" t="s">
        <v>56</v>
      </c>
      <c r="I21" s="22" t="s">
        <v>19</v>
      </c>
      <c r="J21" s="22"/>
      <c r="K21" s="23">
        <f t="shared" ref="K21:K24" si="3">K$2-7</f>
        <v>44651</v>
      </c>
      <c r="L21" s="28"/>
      <c r="M21" s="28"/>
      <c r="N21" s="28"/>
      <c r="O21" s="38"/>
    </row>
    <row r="22" spans="1:15" ht="100.8" x14ac:dyDescent="0.3">
      <c r="A22" s="19" t="e">
        <f t="shared" si="1"/>
        <v>#REF!</v>
      </c>
      <c r="B22" s="20">
        <f t="shared" si="2"/>
        <v>2</v>
      </c>
      <c r="C22" s="5" t="s">
        <v>16</v>
      </c>
      <c r="D22" s="21" t="s">
        <v>57</v>
      </c>
      <c r="E22" s="22" t="s">
        <v>58</v>
      </c>
      <c r="G22" s="22" t="s">
        <v>455</v>
      </c>
      <c r="H22" s="22" t="s">
        <v>59</v>
      </c>
      <c r="I22" s="22" t="s">
        <v>19</v>
      </c>
      <c r="J22" s="22"/>
      <c r="K22" s="23">
        <f t="shared" si="3"/>
        <v>44651</v>
      </c>
      <c r="M22" s="28"/>
      <c r="N22" s="28"/>
    </row>
    <row r="23" spans="1:15" ht="43.2" x14ac:dyDescent="0.3">
      <c r="A23" s="19" t="e">
        <f t="shared" si="1"/>
        <v>#REF!</v>
      </c>
      <c r="B23" s="20">
        <f t="shared" si="2"/>
        <v>3</v>
      </c>
      <c r="C23" s="5" t="s">
        <v>16</v>
      </c>
      <c r="D23" s="21" t="s">
        <v>60</v>
      </c>
      <c r="E23" s="22" t="s">
        <v>61</v>
      </c>
      <c r="F23" s="113" t="s">
        <v>524</v>
      </c>
      <c r="G23" s="22" t="s">
        <v>455</v>
      </c>
      <c r="H23" s="114" t="s">
        <v>18</v>
      </c>
      <c r="I23" s="22" t="s">
        <v>19</v>
      </c>
      <c r="J23" s="22"/>
      <c r="K23" s="23">
        <f t="shared" si="3"/>
        <v>44651</v>
      </c>
      <c r="M23" s="28"/>
      <c r="N23" s="28"/>
    </row>
    <row r="24" spans="1:15" ht="71.400000000000006" customHeight="1" x14ac:dyDescent="0.3">
      <c r="A24" s="19" t="e">
        <f>A23</f>
        <v>#REF!</v>
      </c>
      <c r="B24" s="20">
        <f>B23+1</f>
        <v>4</v>
      </c>
      <c r="C24" s="5" t="s">
        <v>16</v>
      </c>
      <c r="D24" s="21" t="s">
        <v>62</v>
      </c>
      <c r="G24" s="22" t="s">
        <v>439</v>
      </c>
      <c r="H24" s="22" t="s">
        <v>289</v>
      </c>
      <c r="I24" s="22" t="s">
        <v>364</v>
      </c>
      <c r="K24" s="23">
        <f t="shared" si="3"/>
        <v>44651</v>
      </c>
    </row>
    <row r="25" spans="1:15" s="15" customFormat="1" x14ac:dyDescent="0.3">
      <c r="A25" s="13" t="e">
        <f>A24+0.1</f>
        <v>#REF!</v>
      </c>
      <c r="B25" s="14"/>
      <c r="D25" s="16" t="s">
        <v>63</v>
      </c>
      <c r="E25" s="17"/>
      <c r="F25" s="17"/>
      <c r="G25" s="17"/>
      <c r="H25" s="17"/>
      <c r="I25" s="17"/>
      <c r="M25" s="18"/>
      <c r="N25" s="18"/>
      <c r="O25" s="17"/>
    </row>
    <row r="26" spans="1:15" ht="122.4" customHeight="1" x14ac:dyDescent="0.3">
      <c r="A26" s="19" t="e">
        <f>A25</f>
        <v>#REF!</v>
      </c>
      <c r="B26" s="20">
        <v>1</v>
      </c>
      <c r="C26" s="5" t="s">
        <v>29</v>
      </c>
      <c r="D26" s="112" t="s">
        <v>474</v>
      </c>
      <c r="E26" s="109" t="s">
        <v>534</v>
      </c>
      <c r="F26" s="160"/>
      <c r="G26" s="22" t="s">
        <v>271</v>
      </c>
      <c r="H26" s="22" t="s">
        <v>291</v>
      </c>
      <c r="I26" s="22" t="s">
        <v>354</v>
      </c>
      <c r="J26" s="22"/>
      <c r="K26" s="23">
        <f>K$2</f>
        <v>44658</v>
      </c>
      <c r="L26" s="28"/>
      <c r="M26" s="28"/>
      <c r="N26" s="28"/>
      <c r="O26" s="130"/>
    </row>
    <row r="27" spans="1:15" s="15" customFormat="1" x14ac:dyDescent="0.3">
      <c r="A27" s="13" t="e">
        <f>A26+0.1</f>
        <v>#REF!</v>
      </c>
      <c r="B27" s="14"/>
      <c r="D27" s="16" t="s">
        <v>401</v>
      </c>
      <c r="E27" s="17"/>
      <c r="F27" s="17"/>
      <c r="G27" s="17"/>
      <c r="H27" s="17"/>
      <c r="I27" s="17"/>
      <c r="M27" s="18"/>
      <c r="N27" s="18"/>
      <c r="O27" s="17"/>
    </row>
    <row r="28" spans="1:15" ht="122.4" customHeight="1" x14ac:dyDescent="0.3">
      <c r="A28" s="19" t="e">
        <f>A27</f>
        <v>#REF!</v>
      </c>
      <c r="B28" s="20">
        <v>1</v>
      </c>
      <c r="C28" s="5" t="s">
        <v>29</v>
      </c>
      <c r="D28" s="112" t="s">
        <v>403</v>
      </c>
      <c r="E28" s="109" t="s">
        <v>533</v>
      </c>
      <c r="F28" s="29" t="s">
        <v>431</v>
      </c>
      <c r="G28" s="22" t="s">
        <v>17</v>
      </c>
      <c r="H28" s="22" t="s">
        <v>291</v>
      </c>
      <c r="I28" s="22" t="s">
        <v>405</v>
      </c>
      <c r="J28" s="22"/>
      <c r="K28" s="23">
        <f>K$2</f>
        <v>44658</v>
      </c>
      <c r="L28" s="28"/>
      <c r="M28" s="28"/>
      <c r="N28" s="28"/>
      <c r="O28" s="130"/>
    </row>
    <row r="29" spans="1:15" s="15" customFormat="1" x14ac:dyDescent="0.3">
      <c r="A29" s="13" t="e">
        <f>A26+0.1</f>
        <v>#REF!</v>
      </c>
      <c r="B29" s="14"/>
      <c r="D29" s="16" t="s">
        <v>65</v>
      </c>
      <c r="E29" s="17"/>
      <c r="F29" s="17"/>
      <c r="G29" s="17"/>
      <c r="H29" s="17"/>
      <c r="I29" s="17"/>
      <c r="M29" s="18"/>
      <c r="N29" s="18"/>
      <c r="O29" s="17"/>
    </row>
    <row r="30" spans="1:15" x14ac:dyDescent="0.3">
      <c r="A30" s="19" t="e">
        <f t="shared" si="1"/>
        <v>#REF!</v>
      </c>
      <c r="B30" s="20">
        <f t="shared" si="2"/>
        <v>1</v>
      </c>
      <c r="C30" s="5" t="s">
        <v>16</v>
      </c>
      <c r="D30" s="21" t="s">
        <v>66</v>
      </c>
      <c r="E30" t="s">
        <v>423</v>
      </c>
      <c r="G30" s="22" t="s">
        <v>271</v>
      </c>
      <c r="H30" s="22" t="s">
        <v>56</v>
      </c>
      <c r="I30" s="22" t="s">
        <v>19</v>
      </c>
      <c r="J30" s="22"/>
      <c r="K30" s="23">
        <f>K$2</f>
        <v>44658</v>
      </c>
      <c r="L30" s="24">
        <v>0.35416666666666669</v>
      </c>
      <c r="M30" s="28"/>
      <c r="N30" s="28"/>
    </row>
    <row r="31" spans="1:15" ht="43.2" x14ac:dyDescent="0.3">
      <c r="A31" s="19" t="e">
        <f t="shared" si="1"/>
        <v>#REF!</v>
      </c>
      <c r="B31" s="20">
        <f t="shared" si="2"/>
        <v>2</v>
      </c>
      <c r="C31" s="5" t="s">
        <v>16</v>
      </c>
      <c r="D31" s="21" t="s">
        <v>67</v>
      </c>
      <c r="E31" s="22" t="s">
        <v>68</v>
      </c>
      <c r="F31" s="22" t="s">
        <v>69</v>
      </c>
      <c r="G31" s="22" t="s">
        <v>271</v>
      </c>
      <c r="H31" s="22" t="s">
        <v>70</v>
      </c>
      <c r="I31" s="22" t="s">
        <v>332</v>
      </c>
      <c r="J31" s="22"/>
      <c r="K31" s="23">
        <f t="shared" ref="K31:K35" si="4">K$2</f>
        <v>44658</v>
      </c>
      <c r="M31" s="28"/>
      <c r="N31" s="28"/>
    </row>
    <row r="32" spans="1:15" x14ac:dyDescent="0.3">
      <c r="A32" s="19" t="e">
        <f>A31</f>
        <v>#REF!</v>
      </c>
      <c r="B32" s="20">
        <f>B31+1</f>
        <v>3</v>
      </c>
      <c r="C32" s="5" t="s">
        <v>16</v>
      </c>
      <c r="D32" s="21" t="s">
        <v>71</v>
      </c>
      <c r="E32" s="22" t="s">
        <v>72</v>
      </c>
      <c r="G32" s="22" t="s">
        <v>271</v>
      </c>
      <c r="H32" s="22" t="s">
        <v>70</v>
      </c>
      <c r="I32" s="22" t="s">
        <v>332</v>
      </c>
      <c r="K32" s="23">
        <f t="shared" si="4"/>
        <v>44658</v>
      </c>
      <c r="M32" s="53"/>
      <c r="N32" s="53"/>
    </row>
    <row r="33" spans="1:15" ht="43.2" x14ac:dyDescent="0.3">
      <c r="A33" s="19" t="e">
        <f>A32</f>
        <v>#REF!</v>
      </c>
      <c r="B33" s="20">
        <f>B32+1</f>
        <v>4</v>
      </c>
      <c r="C33" s="5" t="s">
        <v>16</v>
      </c>
      <c r="D33" s="21" t="s">
        <v>73</v>
      </c>
      <c r="E33" s="22" t="s">
        <v>433</v>
      </c>
      <c r="F33" s="22" t="s">
        <v>74</v>
      </c>
      <c r="G33" s="22" t="s">
        <v>271</v>
      </c>
      <c r="H33" s="22" t="s">
        <v>70</v>
      </c>
      <c r="I33" s="22" t="s">
        <v>19</v>
      </c>
      <c r="J33" s="22"/>
      <c r="K33" s="23">
        <f t="shared" si="4"/>
        <v>44658</v>
      </c>
      <c r="M33" s="28"/>
      <c r="N33" s="28"/>
    </row>
    <row r="34" spans="1:15" ht="57.6" x14ac:dyDescent="0.3">
      <c r="A34" s="19" t="e">
        <f>A33</f>
        <v>#REF!</v>
      </c>
      <c r="B34" s="20">
        <f>B33+1</f>
        <v>5</v>
      </c>
      <c r="C34" s="5" t="s">
        <v>29</v>
      </c>
      <c r="D34" s="21" t="s">
        <v>75</v>
      </c>
      <c r="E34" s="39" t="s">
        <v>76</v>
      </c>
      <c r="F34" s="39" t="s">
        <v>77</v>
      </c>
      <c r="G34" s="22" t="s">
        <v>271</v>
      </c>
      <c r="H34" s="22" t="s">
        <v>27</v>
      </c>
      <c r="I34" s="22" t="s">
        <v>28</v>
      </c>
      <c r="J34" s="22" t="s">
        <v>78</v>
      </c>
      <c r="K34" s="23">
        <f t="shared" si="4"/>
        <v>44658</v>
      </c>
      <c r="L34" s="24"/>
      <c r="M34" s="24"/>
      <c r="N34" s="24"/>
    </row>
    <row r="35" spans="1:15" ht="58.2" thickBot="1" x14ac:dyDescent="0.35">
      <c r="A35" s="19" t="e">
        <f t="shared" si="1"/>
        <v>#REF!</v>
      </c>
      <c r="B35" s="20">
        <f t="shared" si="2"/>
        <v>6</v>
      </c>
      <c r="C35" s="5" t="s">
        <v>29</v>
      </c>
      <c r="D35" s="21" t="s">
        <v>79</v>
      </c>
      <c r="E35" s="22" t="s">
        <v>345</v>
      </c>
      <c r="F35" s="22" t="s">
        <v>80</v>
      </c>
      <c r="G35" s="22" t="s">
        <v>271</v>
      </c>
      <c r="H35" s="22" t="s">
        <v>27</v>
      </c>
      <c r="I35" s="22" t="s">
        <v>28</v>
      </c>
      <c r="J35" s="22"/>
      <c r="K35" s="23">
        <f t="shared" si="4"/>
        <v>44658</v>
      </c>
      <c r="L35" s="24"/>
      <c r="M35" s="28"/>
      <c r="N35" s="28"/>
    </row>
    <row r="36" spans="1:15" s="12" customFormat="1" ht="24" thickBot="1" x14ac:dyDescent="0.35">
      <c r="A36" s="6">
        <v>2</v>
      </c>
      <c r="B36" s="44"/>
      <c r="C36" s="8" t="s">
        <v>81</v>
      </c>
      <c r="D36" s="9"/>
      <c r="E36" s="9"/>
      <c r="F36" s="9"/>
      <c r="G36" s="45"/>
      <c r="H36" s="9"/>
      <c r="I36" s="9"/>
      <c r="J36" s="46"/>
      <c r="K36" s="8"/>
      <c r="L36" s="8"/>
      <c r="M36" s="11"/>
      <c r="N36" s="11"/>
      <c r="O36" s="9"/>
    </row>
    <row r="37" spans="1:15" x14ac:dyDescent="0.3">
      <c r="A37" s="13">
        <f>A36+0.1</f>
        <v>2.1</v>
      </c>
      <c r="B37" s="14"/>
      <c r="C37" s="15"/>
      <c r="D37" s="16" t="s">
        <v>82</v>
      </c>
      <c r="E37" s="17"/>
      <c r="F37" s="17"/>
      <c r="G37" s="17"/>
      <c r="H37" s="17"/>
      <c r="I37" s="17"/>
      <c r="J37" s="47" t="s">
        <v>78</v>
      </c>
      <c r="K37" s="48"/>
      <c r="L37" s="48"/>
      <c r="M37" s="49"/>
      <c r="N37" s="49"/>
      <c r="O37" s="17"/>
    </row>
    <row r="38" spans="1:15" ht="108" customHeight="1" x14ac:dyDescent="0.3">
      <c r="A38" s="19">
        <f t="shared" ref="A38:A42" si="5">A37</f>
        <v>2.1</v>
      </c>
      <c r="B38" s="20">
        <f t="shared" ref="B38:B58" si="6">B37+1</f>
        <v>1</v>
      </c>
      <c r="C38" s="5" t="s">
        <v>29</v>
      </c>
      <c r="D38" s="21" t="s">
        <v>83</v>
      </c>
      <c r="E38" s="22" t="s">
        <v>388</v>
      </c>
      <c r="F38" s="50" t="s">
        <v>84</v>
      </c>
      <c r="G38" s="22" t="s">
        <v>271</v>
      </c>
      <c r="H38" s="22" t="s">
        <v>18</v>
      </c>
      <c r="I38" s="22" t="s">
        <v>19</v>
      </c>
      <c r="J38" s="5">
        <v>5</v>
      </c>
      <c r="K38" s="23">
        <f t="shared" ref="K38:K105" si="7">K$2</f>
        <v>44658</v>
      </c>
      <c r="L38" s="24">
        <v>0.72916666666666663</v>
      </c>
      <c r="M38" s="25"/>
      <c r="N38" s="25"/>
      <c r="O38" s="22" t="s">
        <v>540</v>
      </c>
    </row>
    <row r="39" spans="1:15" ht="100.8" x14ac:dyDescent="0.3">
      <c r="A39" s="19">
        <f t="shared" si="5"/>
        <v>2.1</v>
      </c>
      <c r="B39" s="20">
        <f t="shared" si="6"/>
        <v>2</v>
      </c>
      <c r="C39" s="5" t="s">
        <v>29</v>
      </c>
      <c r="D39" s="51" t="s">
        <v>85</v>
      </c>
      <c r="E39" s="51" t="s">
        <v>86</v>
      </c>
      <c r="F39" s="22" t="s">
        <v>539</v>
      </c>
      <c r="G39" s="22" t="s">
        <v>271</v>
      </c>
      <c r="H39" s="22" t="s">
        <v>18</v>
      </c>
      <c r="I39" s="22" t="s">
        <v>19</v>
      </c>
      <c r="J39" s="22">
        <v>5</v>
      </c>
      <c r="K39" s="23">
        <f t="shared" si="7"/>
        <v>44658</v>
      </c>
      <c r="L39" s="24">
        <v>0.73263888888888884</v>
      </c>
      <c r="M39" s="25"/>
      <c r="N39" s="25"/>
    </row>
    <row r="40" spans="1:15" ht="28.8" x14ac:dyDescent="0.3">
      <c r="A40" s="19">
        <f t="shared" si="5"/>
        <v>2.1</v>
      </c>
      <c r="B40" s="20">
        <f t="shared" si="6"/>
        <v>3</v>
      </c>
      <c r="C40" s="5" t="s">
        <v>16</v>
      </c>
      <c r="D40" s="22" t="s">
        <v>87</v>
      </c>
      <c r="E40" s="27"/>
      <c r="F40" s="22" t="s">
        <v>88</v>
      </c>
      <c r="G40" s="22" t="s">
        <v>271</v>
      </c>
      <c r="H40" s="22" t="s">
        <v>18</v>
      </c>
      <c r="I40" s="22" t="s">
        <v>141</v>
      </c>
      <c r="J40" s="22">
        <v>5</v>
      </c>
      <c r="K40" s="23">
        <f t="shared" si="7"/>
        <v>44658</v>
      </c>
      <c r="L40" s="24"/>
      <c r="M40" s="28"/>
      <c r="N40" s="28"/>
      <c r="O40" s="31"/>
    </row>
    <row r="41" spans="1:15" ht="28.8" x14ac:dyDescent="0.3">
      <c r="A41" s="19">
        <f t="shared" si="5"/>
        <v>2.1</v>
      </c>
      <c r="B41" s="20">
        <f t="shared" si="6"/>
        <v>4</v>
      </c>
      <c r="C41" s="5" t="s">
        <v>16</v>
      </c>
      <c r="D41" s="21" t="s">
        <v>90</v>
      </c>
      <c r="E41" s="22" t="s">
        <v>91</v>
      </c>
      <c r="G41" s="22" t="s">
        <v>271</v>
      </c>
      <c r="H41" s="22" t="s">
        <v>27</v>
      </c>
      <c r="I41" s="22" t="s">
        <v>28</v>
      </c>
      <c r="J41" s="22">
        <v>1</v>
      </c>
      <c r="K41" s="23">
        <f t="shared" si="7"/>
        <v>44658</v>
      </c>
      <c r="L41" s="24"/>
      <c r="M41" s="25"/>
      <c r="N41" s="25"/>
    </row>
    <row r="42" spans="1:15" ht="28.8" x14ac:dyDescent="0.3">
      <c r="A42" s="19">
        <f t="shared" si="5"/>
        <v>2.1</v>
      </c>
      <c r="B42" s="20">
        <f t="shared" si="6"/>
        <v>5</v>
      </c>
      <c r="C42" s="5" t="s">
        <v>16</v>
      </c>
      <c r="D42" s="21" t="s">
        <v>92</v>
      </c>
      <c r="G42" s="22" t="s">
        <v>271</v>
      </c>
      <c r="H42" s="22" t="s">
        <v>93</v>
      </c>
      <c r="I42" s="22" t="s">
        <v>355</v>
      </c>
      <c r="J42" s="22">
        <v>1</v>
      </c>
      <c r="K42" s="23">
        <f t="shared" si="7"/>
        <v>44658</v>
      </c>
      <c r="L42" s="24"/>
      <c r="M42" s="25"/>
      <c r="N42" s="25"/>
    </row>
    <row r="43" spans="1:15" ht="28.8" x14ac:dyDescent="0.3">
      <c r="A43" s="19">
        <f>A40</f>
        <v>2.1</v>
      </c>
      <c r="B43" s="20">
        <f>B42+1</f>
        <v>6</v>
      </c>
      <c r="C43" s="5" t="s">
        <v>16</v>
      </c>
      <c r="D43" s="21" t="s">
        <v>346</v>
      </c>
      <c r="G43" s="22" t="s">
        <v>271</v>
      </c>
      <c r="H43" s="5" t="s">
        <v>27</v>
      </c>
      <c r="I43" s="5" t="s">
        <v>28</v>
      </c>
      <c r="J43" s="22"/>
      <c r="K43" s="23">
        <f t="shared" si="7"/>
        <v>44658</v>
      </c>
      <c r="L43" s="24">
        <v>0.75</v>
      </c>
      <c r="M43" s="25"/>
      <c r="N43" s="25"/>
    </row>
    <row r="44" spans="1:15" x14ac:dyDescent="0.3">
      <c r="A44" s="13">
        <f>A39+0.1</f>
        <v>2.2000000000000002</v>
      </c>
      <c r="B44" s="14"/>
      <c r="C44" s="15"/>
      <c r="D44" s="16" t="s">
        <v>89</v>
      </c>
      <c r="E44" s="17"/>
      <c r="F44" s="17"/>
      <c r="G44" s="17"/>
      <c r="H44" s="17"/>
      <c r="I44" s="17"/>
      <c r="J44" s="47" t="s">
        <v>78</v>
      </c>
      <c r="K44" s="48"/>
      <c r="L44" s="48"/>
      <c r="M44" s="49"/>
      <c r="N44" s="49"/>
      <c r="O44" s="17"/>
    </row>
    <row r="45" spans="1:15" ht="46.95" customHeight="1" x14ac:dyDescent="0.3">
      <c r="A45" s="19">
        <f>A44</f>
        <v>2.2000000000000002</v>
      </c>
      <c r="B45" s="20">
        <f>B44+1</f>
        <v>1</v>
      </c>
      <c r="C45" s="5" t="s">
        <v>16</v>
      </c>
      <c r="D45" s="21" t="s">
        <v>94</v>
      </c>
      <c r="E45" s="22" t="s">
        <v>95</v>
      </c>
      <c r="F45" s="22" t="s">
        <v>96</v>
      </c>
      <c r="G45" s="22" t="s">
        <v>271</v>
      </c>
      <c r="H45" s="22" t="s">
        <v>27</v>
      </c>
      <c r="I45" s="22" t="s">
        <v>28</v>
      </c>
      <c r="J45" s="22">
        <v>1</v>
      </c>
      <c r="K45" s="23">
        <f t="shared" si="7"/>
        <v>44658</v>
      </c>
      <c r="L45" s="24">
        <v>0.75</v>
      </c>
      <c r="M45" s="25"/>
      <c r="N45" s="25"/>
    </row>
    <row r="46" spans="1:15" ht="28.8" x14ac:dyDescent="0.3">
      <c r="A46" s="19">
        <f t="shared" ref="A46:A47" si="8">A45</f>
        <v>2.2000000000000002</v>
      </c>
      <c r="B46" s="20">
        <f t="shared" si="6"/>
        <v>2</v>
      </c>
      <c r="C46" s="5" t="s">
        <v>16</v>
      </c>
      <c r="D46" s="21" t="s">
        <v>97</v>
      </c>
      <c r="E46" s="52" t="s">
        <v>98</v>
      </c>
      <c r="G46" s="22" t="s">
        <v>271</v>
      </c>
      <c r="H46" s="22" t="s">
        <v>54</v>
      </c>
      <c r="I46" s="22" t="s">
        <v>99</v>
      </c>
      <c r="J46" s="22">
        <v>1</v>
      </c>
      <c r="K46" s="23">
        <f t="shared" si="7"/>
        <v>44658</v>
      </c>
      <c r="L46" s="24"/>
      <c r="M46" s="25"/>
      <c r="N46" s="25"/>
    </row>
    <row r="47" spans="1:15" s="43" customFormat="1" ht="91.2" customHeight="1" x14ac:dyDescent="0.3">
      <c r="A47" s="152">
        <f t="shared" si="8"/>
        <v>2.2000000000000002</v>
      </c>
      <c r="B47" s="153">
        <f t="shared" si="6"/>
        <v>3</v>
      </c>
      <c r="C47" s="43" t="s">
        <v>29</v>
      </c>
      <c r="D47" s="154" t="s">
        <v>283</v>
      </c>
      <c r="E47" s="155" t="s">
        <v>495</v>
      </c>
      <c r="F47" s="42"/>
      <c r="G47" s="22" t="s">
        <v>271</v>
      </c>
      <c r="H47" s="42" t="s">
        <v>70</v>
      </c>
      <c r="I47" s="42" t="s">
        <v>332</v>
      </c>
      <c r="J47" s="42">
        <v>2</v>
      </c>
      <c r="K47" s="156">
        <f t="shared" si="7"/>
        <v>44658</v>
      </c>
      <c r="L47" s="157">
        <v>0.75138888888888899</v>
      </c>
      <c r="M47" s="158"/>
      <c r="N47" s="158"/>
      <c r="O47" s="42"/>
    </row>
    <row r="48" spans="1:15" ht="409.6" x14ac:dyDescent="0.3">
      <c r="A48" s="19">
        <f>A46</f>
        <v>2.2000000000000002</v>
      </c>
      <c r="B48" s="20">
        <f t="shared" si="6"/>
        <v>4</v>
      </c>
      <c r="C48" s="5" t="s">
        <v>16</v>
      </c>
      <c r="D48" s="54" t="s">
        <v>101</v>
      </c>
      <c r="E48" s="29" t="s">
        <v>397</v>
      </c>
      <c r="F48" s="22" t="s">
        <v>103</v>
      </c>
      <c r="G48" s="22" t="s">
        <v>271</v>
      </c>
      <c r="H48" s="22" t="s">
        <v>294</v>
      </c>
      <c r="I48" s="22" t="s">
        <v>356</v>
      </c>
      <c r="J48" s="22">
        <v>8</v>
      </c>
      <c r="K48" s="23">
        <f t="shared" si="7"/>
        <v>44658</v>
      </c>
      <c r="L48" s="24"/>
      <c r="M48" s="28"/>
      <c r="N48" s="28"/>
      <c r="O48" s="52"/>
    </row>
    <row r="49" spans="1:15" x14ac:dyDescent="0.3">
      <c r="A49" s="13">
        <f>A48+0.1</f>
        <v>2.3000000000000003</v>
      </c>
      <c r="B49" s="14"/>
      <c r="C49" s="15"/>
      <c r="D49" s="55" t="s">
        <v>104</v>
      </c>
      <c r="E49" s="17"/>
      <c r="F49" s="17"/>
      <c r="G49" s="17"/>
      <c r="H49" s="17"/>
      <c r="I49" s="17"/>
      <c r="J49" s="47"/>
      <c r="K49" s="48"/>
      <c r="L49" s="48"/>
      <c r="M49" s="49"/>
      <c r="N49" s="49"/>
      <c r="O49" s="17"/>
    </row>
    <row r="50" spans="1:15" ht="28.8" x14ac:dyDescent="0.3">
      <c r="A50" s="19">
        <f t="shared" ref="A50:A56" si="9">A49</f>
        <v>2.3000000000000003</v>
      </c>
      <c r="B50" s="20">
        <f t="shared" si="6"/>
        <v>1</v>
      </c>
      <c r="C50" s="5" t="s">
        <v>29</v>
      </c>
      <c r="D50" s="21" t="s">
        <v>105</v>
      </c>
      <c r="E50" s="22" t="s">
        <v>106</v>
      </c>
      <c r="F50" s="22" t="s">
        <v>107</v>
      </c>
      <c r="G50" s="22" t="s">
        <v>271</v>
      </c>
      <c r="H50" s="22" t="s">
        <v>27</v>
      </c>
      <c r="I50" s="22" t="s">
        <v>28</v>
      </c>
      <c r="J50" s="22">
        <v>1</v>
      </c>
      <c r="K50" s="23">
        <f t="shared" si="7"/>
        <v>44658</v>
      </c>
      <c r="L50" s="24">
        <v>0.75694444444444453</v>
      </c>
      <c r="M50" s="24"/>
      <c r="N50" s="25"/>
    </row>
    <row r="51" spans="1:15" ht="43.2" x14ac:dyDescent="0.3">
      <c r="A51" s="19">
        <f t="shared" si="9"/>
        <v>2.3000000000000003</v>
      </c>
      <c r="B51" s="20">
        <f t="shared" si="6"/>
        <v>2</v>
      </c>
      <c r="C51" s="5" t="s">
        <v>29</v>
      </c>
      <c r="D51" s="21" t="s">
        <v>108</v>
      </c>
      <c r="E51" s="22" t="s">
        <v>109</v>
      </c>
      <c r="F51" s="22" t="s">
        <v>110</v>
      </c>
      <c r="G51" s="22" t="s">
        <v>271</v>
      </c>
      <c r="H51" s="22" t="s">
        <v>27</v>
      </c>
      <c r="I51" s="22" t="s">
        <v>295</v>
      </c>
      <c r="J51" s="22">
        <v>20</v>
      </c>
      <c r="K51" s="23">
        <f t="shared" si="7"/>
        <v>44658</v>
      </c>
      <c r="L51" s="24"/>
      <c r="M51" s="24"/>
      <c r="N51" s="24"/>
    </row>
    <row r="52" spans="1:15" ht="49.2" customHeight="1" x14ac:dyDescent="0.3">
      <c r="A52" s="19">
        <f t="shared" si="9"/>
        <v>2.3000000000000003</v>
      </c>
      <c r="B52" s="20">
        <f t="shared" si="6"/>
        <v>3</v>
      </c>
      <c r="C52" s="5" t="s">
        <v>111</v>
      </c>
      <c r="D52" s="56" t="s">
        <v>112</v>
      </c>
      <c r="E52" s="21" t="s">
        <v>113</v>
      </c>
      <c r="G52" s="22" t="s">
        <v>17</v>
      </c>
      <c r="H52" s="22" t="s">
        <v>27</v>
      </c>
      <c r="I52" s="22" t="s">
        <v>28</v>
      </c>
      <c r="J52" s="22"/>
      <c r="K52" s="23">
        <f t="shared" si="7"/>
        <v>44658</v>
      </c>
      <c r="L52" s="28"/>
      <c r="M52" s="28"/>
      <c r="N52" s="28"/>
    </row>
    <row r="53" spans="1:15" ht="28.8" x14ac:dyDescent="0.3">
      <c r="A53" s="19">
        <f t="shared" si="9"/>
        <v>2.3000000000000003</v>
      </c>
      <c r="B53" s="20">
        <f t="shared" si="6"/>
        <v>4</v>
      </c>
      <c r="C53" s="5" t="s">
        <v>111</v>
      </c>
      <c r="D53" s="56" t="s">
        <v>112</v>
      </c>
      <c r="E53" s="21" t="s">
        <v>114</v>
      </c>
      <c r="G53" s="22" t="s">
        <v>17</v>
      </c>
      <c r="H53" s="22" t="s">
        <v>27</v>
      </c>
      <c r="I53" s="22" t="s">
        <v>28</v>
      </c>
      <c r="J53" s="22"/>
      <c r="K53" s="23">
        <f t="shared" si="7"/>
        <v>44658</v>
      </c>
      <c r="M53" s="28"/>
      <c r="N53" s="28"/>
    </row>
    <row r="54" spans="1:15" ht="72" x14ac:dyDescent="0.3">
      <c r="A54" s="19">
        <f t="shared" si="9"/>
        <v>2.3000000000000003</v>
      </c>
      <c r="B54" s="20">
        <f t="shared" si="6"/>
        <v>5</v>
      </c>
      <c r="C54" s="5" t="s">
        <v>29</v>
      </c>
      <c r="D54" s="22" t="s">
        <v>115</v>
      </c>
      <c r="E54" s="22" t="s">
        <v>116</v>
      </c>
      <c r="F54" s="57" t="s">
        <v>117</v>
      </c>
      <c r="G54" s="22" t="s">
        <v>271</v>
      </c>
      <c r="H54" s="22" t="s">
        <v>27</v>
      </c>
      <c r="I54" s="22" t="s">
        <v>28</v>
      </c>
      <c r="J54" s="22">
        <v>10</v>
      </c>
      <c r="K54" s="23">
        <f t="shared" si="7"/>
        <v>44658</v>
      </c>
      <c r="L54" s="28"/>
      <c r="M54" s="28"/>
      <c r="N54" s="28"/>
      <c r="O54" s="29"/>
    </row>
    <row r="55" spans="1:15" x14ac:dyDescent="0.3">
      <c r="A55" s="19">
        <f t="shared" si="9"/>
        <v>2.3000000000000003</v>
      </c>
      <c r="B55" s="20">
        <f t="shared" si="6"/>
        <v>6</v>
      </c>
      <c r="C55" s="5" t="s">
        <v>29</v>
      </c>
      <c r="D55" s="22" t="s">
        <v>118</v>
      </c>
      <c r="E55" s="57" t="s">
        <v>349</v>
      </c>
      <c r="F55" s="140"/>
      <c r="G55" s="22" t="s">
        <v>271</v>
      </c>
      <c r="H55" s="22" t="s">
        <v>27</v>
      </c>
      <c r="I55" s="22" t="s">
        <v>28</v>
      </c>
      <c r="J55" s="22"/>
      <c r="K55" s="23">
        <f t="shared" si="7"/>
        <v>44658</v>
      </c>
      <c r="L55" s="24"/>
      <c r="M55" s="28"/>
      <c r="N55" s="28"/>
    </row>
    <row r="56" spans="1:15" ht="43.2" x14ac:dyDescent="0.3">
      <c r="A56" s="19">
        <f t="shared" si="9"/>
        <v>2.3000000000000003</v>
      </c>
      <c r="B56" s="20">
        <f t="shared" si="6"/>
        <v>7</v>
      </c>
      <c r="C56" s="5" t="s">
        <v>29</v>
      </c>
      <c r="D56" s="22" t="s">
        <v>119</v>
      </c>
      <c r="E56" s="22" t="s">
        <v>120</v>
      </c>
      <c r="F56" s="140"/>
      <c r="G56" s="22" t="s">
        <v>271</v>
      </c>
      <c r="H56" s="22" t="s">
        <v>70</v>
      </c>
      <c r="I56" s="22" t="s">
        <v>332</v>
      </c>
      <c r="J56" s="22">
        <v>1</v>
      </c>
      <c r="K56" s="23">
        <f t="shared" si="7"/>
        <v>44658</v>
      </c>
      <c r="L56" s="24"/>
      <c r="M56" s="25"/>
      <c r="N56" s="25"/>
    </row>
    <row r="57" spans="1:15" x14ac:dyDescent="0.3">
      <c r="A57" s="13">
        <f>A56+0.1</f>
        <v>2.4000000000000004</v>
      </c>
      <c r="B57" s="14"/>
      <c r="C57" s="15"/>
      <c r="D57" s="16" t="s">
        <v>347</v>
      </c>
      <c r="E57" s="17" t="s">
        <v>367</v>
      </c>
      <c r="F57" s="113"/>
      <c r="G57" s="17"/>
      <c r="H57" s="17"/>
      <c r="I57" s="17"/>
      <c r="J57" s="47"/>
      <c r="K57" s="48"/>
      <c r="L57" s="48"/>
      <c r="M57" s="49"/>
      <c r="N57" s="49"/>
      <c r="O57" s="17"/>
    </row>
    <row r="58" spans="1:15" s="143" customFormat="1" ht="28.8" x14ac:dyDescent="0.3">
      <c r="A58" s="141">
        <f>A57</f>
        <v>2.4000000000000004</v>
      </c>
      <c r="B58" s="142">
        <f t="shared" si="6"/>
        <v>1</v>
      </c>
      <c r="C58" s="143" t="s">
        <v>29</v>
      </c>
      <c r="D58" s="170" t="s">
        <v>407</v>
      </c>
      <c r="E58" s="144"/>
      <c r="F58" s="145"/>
      <c r="G58" s="22" t="s">
        <v>17</v>
      </c>
      <c r="H58" s="144" t="s">
        <v>70</v>
      </c>
      <c r="I58" s="144" t="s">
        <v>360</v>
      </c>
      <c r="J58" s="144">
        <v>6</v>
      </c>
      <c r="K58" s="146">
        <f t="shared" si="7"/>
        <v>44658</v>
      </c>
      <c r="L58" s="147"/>
      <c r="M58" s="148"/>
      <c r="N58" s="148"/>
      <c r="O58" s="149"/>
    </row>
    <row r="59" spans="1:15" s="15" customFormat="1" x14ac:dyDescent="0.3">
      <c r="A59" s="13" t="e">
        <f>#REF!+0.1</f>
        <v>#REF!</v>
      </c>
      <c r="B59" s="14"/>
      <c r="D59" s="16" t="s">
        <v>121</v>
      </c>
      <c r="E59" s="17"/>
      <c r="F59" s="17"/>
      <c r="G59" s="17"/>
      <c r="H59" s="17"/>
      <c r="I59" s="17"/>
      <c r="J59" s="47"/>
      <c r="K59" s="48"/>
      <c r="L59" s="48"/>
      <c r="M59" s="49"/>
      <c r="N59" s="49"/>
      <c r="O59" s="17"/>
    </row>
    <row r="60" spans="1:15" s="62" customFormat="1" ht="24" customHeight="1" x14ac:dyDescent="0.3">
      <c r="A60" s="19" t="e">
        <f t="shared" ref="A60:A65" si="10">A59</f>
        <v>#REF!</v>
      </c>
      <c r="B60" s="20">
        <v>1</v>
      </c>
      <c r="C60" s="62" t="s">
        <v>16</v>
      </c>
      <c r="D60" s="63" t="s">
        <v>122</v>
      </c>
      <c r="E60" s="64" t="s">
        <v>123</v>
      </c>
      <c r="F60" s="22"/>
      <c r="G60" s="22" t="s">
        <v>271</v>
      </c>
      <c r="H60" s="22" t="s">
        <v>27</v>
      </c>
      <c r="I60" s="22" t="s">
        <v>28</v>
      </c>
      <c r="J60" s="22">
        <v>3</v>
      </c>
      <c r="K60" s="23">
        <f t="shared" si="7"/>
        <v>44658</v>
      </c>
      <c r="L60" s="115"/>
      <c r="M60" s="116"/>
      <c r="N60" s="65"/>
      <c r="O60" s="64"/>
    </row>
    <row r="61" spans="1:15" ht="158.4" x14ac:dyDescent="0.3">
      <c r="A61" s="19" t="e">
        <f t="shared" si="10"/>
        <v>#REF!</v>
      </c>
      <c r="B61" s="20">
        <f t="shared" ref="B61:B67" si="11">B60+1</f>
        <v>2</v>
      </c>
      <c r="C61" s="5" t="s">
        <v>29</v>
      </c>
      <c r="D61" s="21" t="s">
        <v>124</v>
      </c>
      <c r="E61" s="22" t="s">
        <v>125</v>
      </c>
      <c r="F61" s="22" t="s">
        <v>126</v>
      </c>
      <c r="G61" s="22" t="s">
        <v>271</v>
      </c>
      <c r="H61" s="22" t="s">
        <v>27</v>
      </c>
      <c r="I61" s="22" t="s">
        <v>28</v>
      </c>
      <c r="J61" s="22">
        <v>10</v>
      </c>
      <c r="K61" s="139">
        <f t="shared" si="7"/>
        <v>44658</v>
      </c>
      <c r="L61" s="115">
        <v>0.77083333333333337</v>
      </c>
      <c r="M61" s="161"/>
      <c r="N61" s="28"/>
    </row>
    <row r="62" spans="1:15" ht="28.8" x14ac:dyDescent="0.3">
      <c r="A62" s="19" t="e">
        <f t="shared" si="10"/>
        <v>#REF!</v>
      </c>
      <c r="B62" s="20">
        <f t="shared" si="11"/>
        <v>3</v>
      </c>
      <c r="C62" s="5" t="s">
        <v>29</v>
      </c>
      <c r="D62" s="21" t="s">
        <v>127</v>
      </c>
      <c r="E62" s="22" t="s">
        <v>128</v>
      </c>
      <c r="F62" s="22" t="s">
        <v>129</v>
      </c>
      <c r="G62" s="22" t="s">
        <v>271</v>
      </c>
      <c r="H62" s="22" t="s">
        <v>27</v>
      </c>
      <c r="I62" s="22" t="s">
        <v>28</v>
      </c>
      <c r="J62" s="22"/>
      <c r="K62" s="23">
        <f t="shared" si="7"/>
        <v>44658</v>
      </c>
      <c r="L62" s="24"/>
      <c r="M62" s="28"/>
      <c r="N62" s="28"/>
    </row>
    <row r="63" spans="1:15" ht="33.6" customHeight="1" x14ac:dyDescent="0.3">
      <c r="A63" s="120" t="e">
        <f t="shared" si="10"/>
        <v>#REF!</v>
      </c>
      <c r="B63" s="20">
        <f t="shared" si="11"/>
        <v>4</v>
      </c>
      <c r="C63" s="5" t="s">
        <v>29</v>
      </c>
      <c r="D63" s="5" t="s">
        <v>392</v>
      </c>
      <c r="E63" s="22" t="s">
        <v>393</v>
      </c>
      <c r="G63" s="22" t="s">
        <v>271</v>
      </c>
      <c r="H63" s="22" t="s">
        <v>27</v>
      </c>
      <c r="I63" s="22" t="s">
        <v>28</v>
      </c>
      <c r="J63" s="22" t="s">
        <v>78</v>
      </c>
      <c r="K63" s="23">
        <f t="shared" ref="K63" si="12">K$2+2</f>
        <v>44660</v>
      </c>
      <c r="M63" s="28"/>
      <c r="N63" s="28"/>
    </row>
    <row r="64" spans="1:15" ht="28.8" x14ac:dyDescent="0.3">
      <c r="A64" s="19" t="e">
        <f>A62</f>
        <v>#REF!</v>
      </c>
      <c r="B64" s="20">
        <f>B62+1</f>
        <v>4</v>
      </c>
      <c r="C64" s="5" t="s">
        <v>29</v>
      </c>
      <c r="D64" s="22" t="s">
        <v>130</v>
      </c>
      <c r="E64" s="22" t="s">
        <v>131</v>
      </c>
      <c r="F64" s="29"/>
      <c r="G64" s="22" t="s">
        <v>271</v>
      </c>
      <c r="H64" s="22" t="s">
        <v>70</v>
      </c>
      <c r="I64" s="5" t="s">
        <v>332</v>
      </c>
      <c r="J64" s="22">
        <v>1</v>
      </c>
      <c r="K64" s="23">
        <f t="shared" si="7"/>
        <v>44658</v>
      </c>
      <c r="L64" s="24"/>
      <c r="M64" s="28"/>
      <c r="N64" s="28"/>
    </row>
    <row r="65" spans="1:15" ht="27" customHeight="1" x14ac:dyDescent="0.3">
      <c r="A65" s="19" t="e">
        <f t="shared" si="10"/>
        <v>#REF!</v>
      </c>
      <c r="B65" s="20">
        <f t="shared" si="11"/>
        <v>5</v>
      </c>
      <c r="C65" s="5" t="s">
        <v>29</v>
      </c>
      <c r="D65" s="21" t="s">
        <v>132</v>
      </c>
      <c r="E65" s="22" t="s">
        <v>133</v>
      </c>
      <c r="G65" s="22" t="s">
        <v>271</v>
      </c>
      <c r="H65" s="22" t="s">
        <v>70</v>
      </c>
      <c r="I65" s="5" t="s">
        <v>332</v>
      </c>
      <c r="J65" s="22">
        <v>1</v>
      </c>
      <c r="K65" s="23">
        <f t="shared" si="7"/>
        <v>44658</v>
      </c>
      <c r="L65" s="24"/>
      <c r="M65" s="28"/>
      <c r="N65" s="28"/>
    </row>
    <row r="66" spans="1:15" x14ac:dyDescent="0.3">
      <c r="A66" s="13" t="e">
        <f>A65+0.1</f>
        <v>#REF!</v>
      </c>
      <c r="B66" s="14"/>
      <c r="C66" s="15"/>
      <c r="D66" s="16" t="s">
        <v>134</v>
      </c>
      <c r="E66" s="17"/>
      <c r="F66" s="17"/>
      <c r="G66" s="17"/>
      <c r="H66" s="17"/>
      <c r="I66" s="17"/>
      <c r="J66" s="47"/>
      <c r="K66" s="48"/>
      <c r="L66" s="48"/>
      <c r="M66" s="49"/>
      <c r="N66" s="49"/>
      <c r="O66" s="17"/>
    </row>
    <row r="67" spans="1:15" s="34" customFormat="1" ht="57.6" x14ac:dyDescent="0.3">
      <c r="A67" s="32" t="e">
        <f t="shared" ref="A67" si="13">A66</f>
        <v>#REF!</v>
      </c>
      <c r="B67" s="33">
        <f t="shared" si="11"/>
        <v>1</v>
      </c>
      <c r="C67" s="34" t="s">
        <v>29</v>
      </c>
      <c r="D67" s="66" t="s">
        <v>434</v>
      </c>
      <c r="E67" s="36" t="s">
        <v>358</v>
      </c>
      <c r="F67" s="67" t="s">
        <v>135</v>
      </c>
      <c r="G67" s="22" t="s">
        <v>17</v>
      </c>
      <c r="H67" s="35" t="s">
        <v>136</v>
      </c>
      <c r="I67" s="35" t="s">
        <v>296</v>
      </c>
      <c r="J67" s="68"/>
      <c r="K67" s="23">
        <f t="shared" si="7"/>
        <v>44658</v>
      </c>
      <c r="L67" s="69"/>
      <c r="M67" s="70"/>
      <c r="N67" s="70"/>
      <c r="O67" s="35"/>
    </row>
    <row r="68" spans="1:15" s="73" customFormat="1" x14ac:dyDescent="0.3">
      <c r="A68" s="71" t="e">
        <f>A67+0.1</f>
        <v>#REF!</v>
      </c>
      <c r="B68" s="72"/>
      <c r="D68" s="74" t="s">
        <v>137</v>
      </c>
      <c r="E68" s="75"/>
      <c r="F68" s="76"/>
      <c r="G68" s="76"/>
      <c r="H68" s="76"/>
      <c r="I68" s="76"/>
      <c r="J68" s="77"/>
      <c r="K68" s="78"/>
      <c r="L68" s="78"/>
      <c r="M68" s="79"/>
      <c r="N68" s="79"/>
      <c r="O68" s="76"/>
    </row>
    <row r="69" spans="1:15" ht="28.8" x14ac:dyDescent="0.3">
      <c r="A69" s="19" t="e">
        <f t="shared" ref="A69" si="14">A68</f>
        <v>#REF!</v>
      </c>
      <c r="B69" s="20">
        <f t="shared" ref="B69:B106" si="15">B68+1</f>
        <v>1</v>
      </c>
      <c r="C69" s="5" t="s">
        <v>29</v>
      </c>
      <c r="D69" s="21" t="s">
        <v>138</v>
      </c>
      <c r="E69" s="22" t="s">
        <v>139</v>
      </c>
      <c r="F69" s="22" t="s">
        <v>140</v>
      </c>
      <c r="G69" s="22" t="s">
        <v>271</v>
      </c>
      <c r="H69" s="22" t="s">
        <v>54</v>
      </c>
      <c r="I69" s="22" t="s">
        <v>99</v>
      </c>
      <c r="J69" s="22">
        <v>1</v>
      </c>
      <c r="K69" s="23">
        <f t="shared" si="7"/>
        <v>44658</v>
      </c>
      <c r="L69" s="24">
        <v>0.77916666666666667</v>
      </c>
      <c r="M69" s="25"/>
      <c r="N69" s="25"/>
      <c r="O69" s="80"/>
    </row>
    <row r="70" spans="1:15" x14ac:dyDescent="0.3">
      <c r="A70" s="13" t="e">
        <f>A69+0.1</f>
        <v>#REF!</v>
      </c>
      <c r="B70" s="14"/>
      <c r="C70" s="15"/>
      <c r="D70" s="16" t="s">
        <v>142</v>
      </c>
      <c r="E70" s="17"/>
      <c r="F70" s="17"/>
      <c r="G70" s="17"/>
      <c r="H70" s="17"/>
      <c r="I70" s="17"/>
      <c r="J70" s="47"/>
      <c r="K70" s="48"/>
      <c r="L70" s="48"/>
      <c r="M70" s="49"/>
      <c r="N70" s="49"/>
      <c r="O70" s="17"/>
    </row>
    <row r="71" spans="1:15" ht="72" x14ac:dyDescent="0.3">
      <c r="A71" s="19" t="e">
        <f t="shared" ref="A71:A80" si="16">A70</f>
        <v>#REF!</v>
      </c>
      <c r="B71" s="20">
        <f t="shared" si="15"/>
        <v>1</v>
      </c>
      <c r="C71" s="81" t="s">
        <v>29</v>
      </c>
      <c r="D71" s="29" t="s">
        <v>143</v>
      </c>
      <c r="E71" s="27" t="s">
        <v>526</v>
      </c>
      <c r="F71" s="22" t="s">
        <v>494</v>
      </c>
      <c r="G71" s="22" t="s">
        <v>271</v>
      </c>
      <c r="H71" s="22" t="s">
        <v>70</v>
      </c>
      <c r="I71" s="22" t="s">
        <v>357</v>
      </c>
      <c r="J71" s="22">
        <v>1</v>
      </c>
      <c r="K71" s="23">
        <f t="shared" si="7"/>
        <v>44658</v>
      </c>
      <c r="L71" s="24">
        <v>0.77986111111111101</v>
      </c>
      <c r="M71" s="25"/>
      <c r="N71" s="25"/>
    </row>
    <row r="72" spans="1:15" ht="28.8" x14ac:dyDescent="0.3">
      <c r="A72" s="19" t="e">
        <f t="shared" si="16"/>
        <v>#REF!</v>
      </c>
      <c r="B72" s="20">
        <f t="shared" si="15"/>
        <v>2</v>
      </c>
      <c r="C72" s="5" t="s">
        <v>29</v>
      </c>
      <c r="D72" s="83"/>
      <c r="E72" s="21" t="s">
        <v>144</v>
      </c>
      <c r="G72" s="22" t="s">
        <v>271</v>
      </c>
      <c r="H72" s="22" t="s">
        <v>70</v>
      </c>
      <c r="I72" s="22" t="s">
        <v>357</v>
      </c>
      <c r="J72" s="22">
        <v>1</v>
      </c>
      <c r="K72" s="23">
        <f t="shared" si="7"/>
        <v>44658</v>
      </c>
      <c r="L72" s="24"/>
      <c r="M72" s="25"/>
      <c r="N72" s="25"/>
    </row>
    <row r="73" spans="1:15" ht="72" x14ac:dyDescent="0.3">
      <c r="A73" s="19" t="e">
        <f t="shared" si="16"/>
        <v>#REF!</v>
      </c>
      <c r="B73" s="20">
        <f t="shared" si="15"/>
        <v>3</v>
      </c>
      <c r="C73" s="5" t="s">
        <v>29</v>
      </c>
      <c r="D73" s="29" t="s">
        <v>371</v>
      </c>
      <c r="E73" s="22" t="s">
        <v>145</v>
      </c>
      <c r="F73" s="82" t="s">
        <v>146</v>
      </c>
      <c r="G73" s="22" t="s">
        <v>271</v>
      </c>
      <c r="H73" s="22" t="s">
        <v>70</v>
      </c>
      <c r="I73" s="22" t="s">
        <v>357</v>
      </c>
      <c r="J73" s="22">
        <v>30</v>
      </c>
      <c r="K73" s="23">
        <f t="shared" si="7"/>
        <v>44658</v>
      </c>
      <c r="L73" s="24"/>
      <c r="M73" s="24"/>
      <c r="N73" s="25"/>
      <c r="O73" s="127"/>
    </row>
    <row r="74" spans="1:15" ht="28.8" x14ac:dyDescent="0.3">
      <c r="A74" s="19" t="e">
        <f t="shared" si="16"/>
        <v>#REF!</v>
      </c>
      <c r="B74" s="20">
        <f t="shared" si="15"/>
        <v>4</v>
      </c>
      <c r="C74" s="5" t="s">
        <v>29</v>
      </c>
      <c r="D74" s="56"/>
      <c r="E74" s="22" t="s">
        <v>147</v>
      </c>
      <c r="F74" s="52"/>
      <c r="G74" s="22" t="s">
        <v>271</v>
      </c>
      <c r="H74" s="22" t="s">
        <v>70</v>
      </c>
      <c r="I74" s="22" t="s">
        <v>357</v>
      </c>
      <c r="J74" s="22">
        <v>1</v>
      </c>
      <c r="K74" s="23">
        <f t="shared" si="7"/>
        <v>44658</v>
      </c>
      <c r="L74" s="24">
        <v>0.80208333333333337</v>
      </c>
      <c r="M74" s="25"/>
      <c r="N74" s="25"/>
      <c r="O74" s="42"/>
    </row>
    <row r="75" spans="1:15" ht="15.6" x14ac:dyDescent="0.3">
      <c r="A75" s="19" t="e">
        <f t="shared" si="16"/>
        <v>#REF!</v>
      </c>
      <c r="B75" s="20">
        <f t="shared" si="15"/>
        <v>5</v>
      </c>
      <c r="C75" s="81" t="s">
        <v>29</v>
      </c>
      <c r="D75" s="56" t="s">
        <v>148</v>
      </c>
      <c r="F75" s="52"/>
      <c r="G75" s="22" t="s">
        <v>271</v>
      </c>
      <c r="J75" s="22"/>
      <c r="K75" s="23">
        <f t="shared" si="7"/>
        <v>44658</v>
      </c>
      <c r="L75" s="24"/>
      <c r="M75" s="25"/>
      <c r="N75" s="25"/>
    </row>
    <row r="76" spans="1:15" ht="28.8" x14ac:dyDescent="0.3">
      <c r="A76" s="19" t="e">
        <f t="shared" si="16"/>
        <v>#REF!</v>
      </c>
      <c r="B76" s="20">
        <f t="shared" si="15"/>
        <v>6</v>
      </c>
      <c r="C76" s="5" t="s">
        <v>29</v>
      </c>
      <c r="D76" s="56"/>
      <c r="E76" s="22" t="s">
        <v>149</v>
      </c>
      <c r="F76" s="84" t="s">
        <v>150</v>
      </c>
      <c r="G76" s="22" t="s">
        <v>271</v>
      </c>
      <c r="H76" s="22" t="s">
        <v>70</v>
      </c>
      <c r="I76" s="22" t="s">
        <v>357</v>
      </c>
      <c r="J76" s="22">
        <v>1</v>
      </c>
      <c r="K76" s="23">
        <f t="shared" si="7"/>
        <v>44658</v>
      </c>
      <c r="L76" s="24"/>
      <c r="M76" s="25"/>
      <c r="N76" s="25"/>
    </row>
    <row r="77" spans="1:15" ht="28.8" x14ac:dyDescent="0.3">
      <c r="A77" s="19" t="e">
        <f t="shared" si="16"/>
        <v>#REF!</v>
      </c>
      <c r="B77" s="20">
        <f t="shared" si="15"/>
        <v>7</v>
      </c>
      <c r="C77" s="5" t="s">
        <v>29</v>
      </c>
      <c r="D77" s="56"/>
      <c r="E77" s="22" t="s">
        <v>151</v>
      </c>
      <c r="G77" s="22" t="s">
        <v>271</v>
      </c>
      <c r="H77" s="22" t="s">
        <v>70</v>
      </c>
      <c r="I77" s="22" t="s">
        <v>357</v>
      </c>
      <c r="J77" s="22"/>
      <c r="K77" s="23">
        <f t="shared" si="7"/>
        <v>44658</v>
      </c>
      <c r="L77" s="24"/>
      <c r="M77" s="25"/>
      <c r="N77" s="25"/>
    </row>
    <row r="78" spans="1:15" ht="78" customHeight="1" x14ac:dyDescent="0.3">
      <c r="A78" s="19" t="e">
        <f t="shared" si="16"/>
        <v>#REF!</v>
      </c>
      <c r="B78" s="20">
        <f t="shared" si="15"/>
        <v>8</v>
      </c>
      <c r="C78" s="5" t="s">
        <v>29</v>
      </c>
      <c r="D78" s="56" t="s">
        <v>152</v>
      </c>
      <c r="E78" s="22" t="s">
        <v>153</v>
      </c>
      <c r="G78" s="22" t="s">
        <v>271</v>
      </c>
      <c r="H78" s="22" t="s">
        <v>70</v>
      </c>
      <c r="I78" s="22" t="s">
        <v>357</v>
      </c>
      <c r="J78" s="22">
        <v>2</v>
      </c>
      <c r="K78" s="23">
        <f t="shared" si="7"/>
        <v>44658</v>
      </c>
      <c r="L78" s="24"/>
      <c r="M78" s="25"/>
      <c r="N78" s="25"/>
      <c r="O78" s="219"/>
    </row>
    <row r="79" spans="1:15" ht="28.8" x14ac:dyDescent="0.3">
      <c r="A79" s="19" t="e">
        <f t="shared" si="16"/>
        <v>#REF!</v>
      </c>
      <c r="B79" s="20">
        <f t="shared" si="15"/>
        <v>9</v>
      </c>
      <c r="C79" s="5" t="s">
        <v>29</v>
      </c>
      <c r="D79" s="56" t="s">
        <v>154</v>
      </c>
      <c r="E79" s="21" t="s">
        <v>155</v>
      </c>
      <c r="G79" s="22" t="s">
        <v>271</v>
      </c>
      <c r="H79" s="22" t="s">
        <v>70</v>
      </c>
      <c r="I79" s="22" t="s">
        <v>357</v>
      </c>
      <c r="J79" s="22">
        <v>20</v>
      </c>
      <c r="K79" s="23">
        <f t="shared" si="7"/>
        <v>44658</v>
      </c>
      <c r="L79" s="24">
        <v>0.8041666666666667</v>
      </c>
      <c r="M79" s="25"/>
      <c r="N79" s="25"/>
      <c r="O79" s="126"/>
    </row>
    <row r="80" spans="1:15" ht="28.8" x14ac:dyDescent="0.3">
      <c r="A80" s="19" t="e">
        <f t="shared" si="16"/>
        <v>#REF!</v>
      </c>
      <c r="B80" s="20">
        <f t="shared" si="15"/>
        <v>10</v>
      </c>
      <c r="C80" s="5" t="s">
        <v>29</v>
      </c>
      <c r="D80" s="56" t="s">
        <v>156</v>
      </c>
      <c r="E80" s="21" t="s">
        <v>157</v>
      </c>
      <c r="F80" s="21" t="s">
        <v>158</v>
      </c>
      <c r="G80" s="22" t="s">
        <v>271</v>
      </c>
      <c r="H80" s="22" t="s">
        <v>70</v>
      </c>
      <c r="I80" s="22" t="s">
        <v>357</v>
      </c>
      <c r="J80" s="22"/>
      <c r="K80" s="23">
        <f t="shared" si="7"/>
        <v>44658</v>
      </c>
      <c r="L80" s="24"/>
      <c r="M80" s="25"/>
      <c r="N80" s="25"/>
      <c r="O80" s="85"/>
    </row>
    <row r="81" spans="1:15" x14ac:dyDescent="0.3">
      <c r="A81" s="13" t="e">
        <f>A80+0.1</f>
        <v>#REF!</v>
      </c>
      <c r="B81" s="14"/>
      <c r="C81" s="15"/>
      <c r="D81" s="16" t="s">
        <v>159</v>
      </c>
      <c r="E81" s="17"/>
      <c r="F81" s="17"/>
      <c r="G81" s="17"/>
      <c r="H81" s="17"/>
      <c r="I81" s="17"/>
      <c r="J81" s="47"/>
      <c r="K81" s="48"/>
      <c r="L81" s="48"/>
      <c r="M81" s="49"/>
      <c r="N81" s="49"/>
      <c r="O81" s="17"/>
    </row>
    <row r="82" spans="1:15" ht="28.8" x14ac:dyDescent="0.3">
      <c r="A82" s="19" t="e">
        <f t="shared" ref="A82:A87" si="17">A81</f>
        <v>#REF!</v>
      </c>
      <c r="B82" s="20">
        <f t="shared" ref="B82:B87" si="18">B81+1</f>
        <v>1</v>
      </c>
      <c r="C82" s="5" t="s">
        <v>29</v>
      </c>
      <c r="D82" s="86" t="s">
        <v>160</v>
      </c>
      <c r="E82" s="21" t="s">
        <v>161</v>
      </c>
      <c r="G82" s="22" t="s">
        <v>271</v>
      </c>
      <c r="H82" s="22" t="s">
        <v>70</v>
      </c>
      <c r="I82" s="22" t="s">
        <v>357</v>
      </c>
      <c r="J82" s="22">
        <v>2</v>
      </c>
      <c r="K82" s="23">
        <f t="shared" si="7"/>
        <v>44658</v>
      </c>
      <c r="L82" s="24">
        <v>0.81805555555555554</v>
      </c>
      <c r="M82" s="25"/>
      <c r="N82" s="25"/>
      <c r="O82" s="42"/>
    </row>
    <row r="83" spans="1:15" ht="28.8" x14ac:dyDescent="0.3">
      <c r="A83" s="19" t="e">
        <f t="shared" si="17"/>
        <v>#REF!</v>
      </c>
      <c r="B83" s="20">
        <f t="shared" si="18"/>
        <v>2</v>
      </c>
      <c r="C83" s="5" t="s">
        <v>29</v>
      </c>
      <c r="D83" s="83"/>
      <c r="E83" s="21" t="s">
        <v>162</v>
      </c>
      <c r="F83" s="22" t="s">
        <v>163</v>
      </c>
      <c r="G83" s="22" t="s">
        <v>271</v>
      </c>
      <c r="H83" s="22" t="s">
        <v>70</v>
      </c>
      <c r="I83" s="22" t="s">
        <v>357</v>
      </c>
      <c r="J83" s="22"/>
      <c r="K83" s="23">
        <f t="shared" si="7"/>
        <v>44658</v>
      </c>
      <c r="L83" s="24"/>
      <c r="M83" s="25"/>
      <c r="N83" s="25"/>
    </row>
    <row r="84" spans="1:15" ht="57.6" x14ac:dyDescent="0.3">
      <c r="A84" s="19" t="e">
        <f t="shared" si="17"/>
        <v>#REF!</v>
      </c>
      <c r="B84" s="20">
        <f t="shared" si="18"/>
        <v>3</v>
      </c>
      <c r="C84" s="5" t="s">
        <v>29</v>
      </c>
      <c r="D84" s="83"/>
      <c r="E84" s="21" t="s">
        <v>164</v>
      </c>
      <c r="G84" s="22" t="s">
        <v>271</v>
      </c>
      <c r="H84" s="22" t="s">
        <v>47</v>
      </c>
      <c r="I84" s="22" t="s">
        <v>261</v>
      </c>
      <c r="J84" s="22">
        <v>5</v>
      </c>
      <c r="K84" s="23">
        <f t="shared" si="7"/>
        <v>44658</v>
      </c>
      <c r="L84" s="24"/>
      <c r="M84" s="25"/>
      <c r="N84" s="25"/>
      <c r="O84" s="87" t="s">
        <v>542</v>
      </c>
    </row>
    <row r="85" spans="1:15" ht="28.8" x14ac:dyDescent="0.3">
      <c r="A85" s="19" t="e">
        <f t="shared" si="17"/>
        <v>#REF!</v>
      </c>
      <c r="B85" s="20">
        <f t="shared" si="18"/>
        <v>4</v>
      </c>
      <c r="C85" s="5" t="s">
        <v>29</v>
      </c>
      <c r="D85" s="83"/>
      <c r="E85" s="22" t="s">
        <v>165</v>
      </c>
      <c r="F85" s="57" t="s">
        <v>166</v>
      </c>
      <c r="G85" s="22" t="s">
        <v>271</v>
      </c>
      <c r="H85" s="22" t="s">
        <v>70</v>
      </c>
      <c r="I85" s="22" t="s">
        <v>357</v>
      </c>
      <c r="J85" s="22"/>
      <c r="K85" s="23">
        <f t="shared" si="7"/>
        <v>44658</v>
      </c>
      <c r="L85" s="24"/>
      <c r="M85" s="25"/>
      <c r="N85" s="25"/>
      <c r="O85" s="41"/>
    </row>
    <row r="86" spans="1:15" x14ac:dyDescent="0.3">
      <c r="A86" s="19" t="e">
        <f t="shared" si="17"/>
        <v>#REF!</v>
      </c>
      <c r="B86" s="20">
        <f t="shared" si="18"/>
        <v>5</v>
      </c>
      <c r="C86" s="5" t="s">
        <v>29</v>
      </c>
      <c r="D86" s="83"/>
      <c r="E86" s="21" t="s">
        <v>167</v>
      </c>
      <c r="F86" s="57"/>
      <c r="G86" s="22" t="s">
        <v>271</v>
      </c>
      <c r="H86" s="22" t="s">
        <v>47</v>
      </c>
      <c r="I86" s="22" t="s">
        <v>261</v>
      </c>
      <c r="J86" s="22"/>
      <c r="K86" s="23">
        <f t="shared" si="7"/>
        <v>44658</v>
      </c>
      <c r="L86" s="24"/>
      <c r="M86" s="25"/>
      <c r="N86" s="25"/>
    </row>
    <row r="87" spans="1:15" ht="28.8" x14ac:dyDescent="0.3">
      <c r="A87" s="19" t="e">
        <f t="shared" si="17"/>
        <v>#REF!</v>
      </c>
      <c r="B87" s="20">
        <f t="shared" si="18"/>
        <v>6</v>
      </c>
      <c r="C87" s="5" t="s">
        <v>29</v>
      </c>
      <c r="D87" s="83"/>
      <c r="E87" s="21" t="s">
        <v>168</v>
      </c>
      <c r="F87" s="22" t="s">
        <v>169</v>
      </c>
      <c r="G87" s="22" t="s">
        <v>271</v>
      </c>
      <c r="H87" s="22" t="s">
        <v>27</v>
      </c>
      <c r="I87" s="22" t="s">
        <v>297</v>
      </c>
      <c r="J87" s="22"/>
      <c r="K87" s="23">
        <f t="shared" si="7"/>
        <v>44658</v>
      </c>
      <c r="L87" s="24"/>
      <c r="M87" s="25"/>
      <c r="N87" s="25"/>
    </row>
    <row r="88" spans="1:15" s="15" customFormat="1" x14ac:dyDescent="0.3">
      <c r="A88" s="13"/>
      <c r="B88" s="14"/>
      <c r="D88" s="107" t="s">
        <v>496</v>
      </c>
      <c r="E88" s="110"/>
      <c r="F88" s="17"/>
      <c r="G88" s="17"/>
      <c r="H88" s="17"/>
      <c r="I88" s="17"/>
      <c r="J88" s="17"/>
      <c r="K88" s="94"/>
      <c r="L88" s="48"/>
      <c r="M88" s="49"/>
      <c r="N88" s="49"/>
      <c r="O88" s="17"/>
    </row>
    <row r="89" spans="1:15" ht="15.6" x14ac:dyDescent="0.3">
      <c r="A89" s="19" t="e">
        <f>A87</f>
        <v>#REF!</v>
      </c>
      <c r="B89" s="20">
        <f>B87+1</f>
        <v>7</v>
      </c>
      <c r="C89" s="81" t="s">
        <v>29</v>
      </c>
      <c r="D89" s="56" t="s">
        <v>148</v>
      </c>
      <c r="F89" s="52"/>
      <c r="J89" s="22"/>
      <c r="K89" s="23">
        <f t="shared" si="7"/>
        <v>44658</v>
      </c>
      <c r="L89" s="24"/>
      <c r="M89" s="25"/>
      <c r="N89" s="25"/>
    </row>
    <row r="90" spans="1:15" ht="28.8" x14ac:dyDescent="0.3">
      <c r="A90" s="19" t="e">
        <f>A89</f>
        <v>#REF!</v>
      </c>
      <c r="B90" s="20">
        <f>B89+1</f>
        <v>8</v>
      </c>
      <c r="C90" s="5" t="s">
        <v>29</v>
      </c>
      <c r="D90" s="56"/>
      <c r="E90" s="22" t="s">
        <v>149</v>
      </c>
      <c r="F90" s="84" t="s">
        <v>150</v>
      </c>
      <c r="G90" s="22" t="s">
        <v>271</v>
      </c>
      <c r="H90" s="22" t="s">
        <v>70</v>
      </c>
      <c r="I90" s="22" t="s">
        <v>357</v>
      </c>
      <c r="J90" s="22">
        <v>1</v>
      </c>
      <c r="K90" s="23">
        <f t="shared" si="7"/>
        <v>44658</v>
      </c>
      <c r="L90" s="24">
        <v>0.82291666666666663</v>
      </c>
      <c r="M90" s="25"/>
      <c r="N90" s="25"/>
    </row>
    <row r="91" spans="1:15" ht="28.8" x14ac:dyDescent="0.3">
      <c r="A91" s="19" t="e">
        <f>A90</f>
        <v>#REF!</v>
      </c>
      <c r="B91" s="20">
        <f>B90+1</f>
        <v>9</v>
      </c>
      <c r="C91" s="5" t="s">
        <v>29</v>
      </c>
      <c r="D91" s="56"/>
      <c r="E91" s="22" t="s">
        <v>151</v>
      </c>
      <c r="G91" s="22" t="s">
        <v>271</v>
      </c>
      <c r="H91" s="22" t="s">
        <v>70</v>
      </c>
      <c r="I91" s="22" t="s">
        <v>357</v>
      </c>
      <c r="J91" s="22"/>
      <c r="K91" s="23">
        <f t="shared" si="7"/>
        <v>44658</v>
      </c>
      <c r="L91" s="24"/>
      <c r="M91" s="25"/>
      <c r="N91" s="25"/>
    </row>
    <row r="92" spans="1:15" ht="78" customHeight="1" x14ac:dyDescent="0.3">
      <c r="A92" s="19" t="e">
        <f>A91</f>
        <v>#REF!</v>
      </c>
      <c r="B92" s="20">
        <f>B91+1</f>
        <v>10</v>
      </c>
      <c r="C92" s="5" t="s">
        <v>29</v>
      </c>
      <c r="D92" s="56" t="s">
        <v>152</v>
      </c>
      <c r="E92" s="22" t="s">
        <v>153</v>
      </c>
      <c r="G92" s="22" t="s">
        <v>271</v>
      </c>
      <c r="H92" s="22" t="s">
        <v>70</v>
      </c>
      <c r="I92" s="22" t="s">
        <v>357</v>
      </c>
      <c r="J92" s="22">
        <v>2</v>
      </c>
      <c r="K92" s="23">
        <f t="shared" si="7"/>
        <v>44658</v>
      </c>
      <c r="L92" s="24"/>
      <c r="M92" s="25"/>
      <c r="N92" s="25"/>
    </row>
    <row r="93" spans="1:15" ht="28.8" x14ac:dyDescent="0.3">
      <c r="A93" s="19" t="e">
        <f>A92</f>
        <v>#REF!</v>
      </c>
      <c r="B93" s="20">
        <f>B92+1</f>
        <v>11</v>
      </c>
      <c r="C93" s="5" t="s">
        <v>29</v>
      </c>
      <c r="D93" s="56" t="s">
        <v>154</v>
      </c>
      <c r="E93" s="21" t="s">
        <v>155</v>
      </c>
      <c r="G93" s="22" t="s">
        <v>271</v>
      </c>
      <c r="H93" s="22" t="s">
        <v>70</v>
      </c>
      <c r="I93" s="22" t="s">
        <v>357</v>
      </c>
      <c r="J93" s="22">
        <v>15</v>
      </c>
      <c r="K93" s="23">
        <f t="shared" si="7"/>
        <v>44658</v>
      </c>
      <c r="L93" s="24"/>
      <c r="M93" s="25"/>
      <c r="N93" s="25"/>
      <c r="O93" s="126"/>
    </row>
    <row r="94" spans="1:15" ht="28.8" x14ac:dyDescent="0.3">
      <c r="A94" s="19" t="e">
        <f>A93</f>
        <v>#REF!</v>
      </c>
      <c r="B94" s="20">
        <f>B93+1</f>
        <v>12</v>
      </c>
      <c r="C94" s="5" t="s">
        <v>29</v>
      </c>
      <c r="D94" s="56" t="s">
        <v>156</v>
      </c>
      <c r="E94" s="21" t="s">
        <v>157</v>
      </c>
      <c r="F94" s="21" t="s">
        <v>158</v>
      </c>
      <c r="G94" s="22" t="s">
        <v>271</v>
      </c>
      <c r="H94" s="22" t="s">
        <v>70</v>
      </c>
      <c r="I94" s="22" t="s">
        <v>357</v>
      </c>
      <c r="J94" s="22"/>
      <c r="K94" s="23">
        <f t="shared" si="7"/>
        <v>44658</v>
      </c>
      <c r="L94" s="24"/>
      <c r="M94" s="25"/>
      <c r="N94" s="25"/>
      <c r="O94" s="85"/>
    </row>
    <row r="95" spans="1:15" x14ac:dyDescent="0.3">
      <c r="A95" s="13" t="e">
        <f>A94+0.1</f>
        <v>#REF!</v>
      </c>
      <c r="B95" s="14"/>
      <c r="C95" s="15"/>
      <c r="D95" s="16" t="s">
        <v>497</v>
      </c>
      <c r="E95" s="17"/>
      <c r="F95" s="17"/>
      <c r="G95" s="17"/>
      <c r="H95" s="17"/>
      <c r="I95" s="17"/>
      <c r="J95" s="47"/>
      <c r="K95" s="48"/>
      <c r="L95" s="48"/>
      <c r="M95" s="49"/>
      <c r="N95" s="49"/>
      <c r="O95" s="17"/>
    </row>
    <row r="96" spans="1:15" ht="28.8" x14ac:dyDescent="0.3">
      <c r="A96" s="19" t="e">
        <f t="shared" ref="A96:A101" si="19">A95</f>
        <v>#REF!</v>
      </c>
      <c r="B96" s="20">
        <f t="shared" ref="B96:B101" si="20">B95+1</f>
        <v>1</v>
      </c>
      <c r="C96" s="5" t="s">
        <v>29</v>
      </c>
      <c r="D96" s="86" t="s">
        <v>160</v>
      </c>
      <c r="E96" s="21" t="s">
        <v>161</v>
      </c>
      <c r="G96" s="22" t="s">
        <v>271</v>
      </c>
      <c r="H96" s="22" t="s">
        <v>70</v>
      </c>
      <c r="I96" s="22" t="s">
        <v>357</v>
      </c>
      <c r="J96" s="22">
        <v>2</v>
      </c>
      <c r="K96" s="23">
        <f t="shared" si="7"/>
        <v>44658</v>
      </c>
      <c r="L96" s="24">
        <v>0.83333333333333337</v>
      </c>
      <c r="M96" s="25"/>
      <c r="N96" s="25"/>
      <c r="O96" s="42"/>
    </row>
    <row r="97" spans="1:20" ht="28.8" x14ac:dyDescent="0.3">
      <c r="A97" s="19" t="e">
        <f t="shared" si="19"/>
        <v>#REF!</v>
      </c>
      <c r="B97" s="20">
        <f t="shared" si="20"/>
        <v>2</v>
      </c>
      <c r="C97" s="5" t="s">
        <v>29</v>
      </c>
      <c r="D97" s="83"/>
      <c r="E97" s="21" t="s">
        <v>162</v>
      </c>
      <c r="F97" s="22" t="s">
        <v>163</v>
      </c>
      <c r="G97" s="22" t="s">
        <v>271</v>
      </c>
      <c r="H97" s="22" t="s">
        <v>70</v>
      </c>
      <c r="I97" s="22" t="s">
        <v>357</v>
      </c>
      <c r="J97" s="22"/>
      <c r="K97" s="23">
        <f t="shared" si="7"/>
        <v>44658</v>
      </c>
      <c r="L97" s="24"/>
      <c r="M97" s="25"/>
      <c r="N97" s="25"/>
    </row>
    <row r="98" spans="1:20" ht="28.8" x14ac:dyDescent="0.3">
      <c r="A98" s="19" t="e">
        <f t="shared" si="19"/>
        <v>#REF!</v>
      </c>
      <c r="B98" s="20">
        <f t="shared" si="20"/>
        <v>3</v>
      </c>
      <c r="C98" s="5" t="s">
        <v>29</v>
      </c>
      <c r="D98" s="83"/>
      <c r="E98" s="21" t="s">
        <v>164</v>
      </c>
      <c r="G98" s="22" t="s">
        <v>271</v>
      </c>
      <c r="H98" s="22" t="s">
        <v>47</v>
      </c>
      <c r="I98" s="22" t="s">
        <v>261</v>
      </c>
      <c r="J98" s="22">
        <v>5</v>
      </c>
      <c r="K98" s="23">
        <f t="shared" si="7"/>
        <v>44658</v>
      </c>
      <c r="L98" s="24"/>
      <c r="M98" s="25"/>
      <c r="N98" s="25"/>
      <c r="O98" s="87" t="s">
        <v>512</v>
      </c>
    </row>
    <row r="99" spans="1:20" ht="28.8" x14ac:dyDescent="0.3">
      <c r="A99" s="19" t="e">
        <f t="shared" si="19"/>
        <v>#REF!</v>
      </c>
      <c r="B99" s="20">
        <f t="shared" si="20"/>
        <v>4</v>
      </c>
      <c r="C99" s="5" t="s">
        <v>29</v>
      </c>
      <c r="D99" s="83"/>
      <c r="E99" s="22" t="s">
        <v>165</v>
      </c>
      <c r="F99" s="57" t="s">
        <v>166</v>
      </c>
      <c r="G99" s="22" t="s">
        <v>271</v>
      </c>
      <c r="H99" s="22" t="s">
        <v>70</v>
      </c>
      <c r="I99" s="22" t="s">
        <v>357</v>
      </c>
      <c r="J99" s="22"/>
      <c r="K99" s="23">
        <f t="shared" si="7"/>
        <v>44658</v>
      </c>
      <c r="L99" s="24"/>
      <c r="M99" s="25"/>
      <c r="N99" s="25"/>
      <c r="O99" s="41"/>
    </row>
    <row r="100" spans="1:20" x14ac:dyDescent="0.3">
      <c r="A100" s="19" t="e">
        <f t="shared" si="19"/>
        <v>#REF!</v>
      </c>
      <c r="B100" s="20">
        <f t="shared" si="20"/>
        <v>5</v>
      </c>
      <c r="C100" s="5" t="s">
        <v>29</v>
      </c>
      <c r="D100" s="83"/>
      <c r="E100" s="21" t="s">
        <v>167</v>
      </c>
      <c r="F100" s="57"/>
      <c r="G100" s="22" t="s">
        <v>271</v>
      </c>
      <c r="H100" s="22" t="s">
        <v>47</v>
      </c>
      <c r="I100" s="22" t="s">
        <v>261</v>
      </c>
      <c r="J100" s="22"/>
      <c r="K100" s="23">
        <f t="shared" si="7"/>
        <v>44658</v>
      </c>
      <c r="L100" s="24"/>
      <c r="M100" s="25"/>
      <c r="N100" s="25"/>
    </row>
    <row r="101" spans="1:20" ht="28.8" x14ac:dyDescent="0.3">
      <c r="A101" s="19" t="e">
        <f t="shared" si="19"/>
        <v>#REF!</v>
      </c>
      <c r="B101" s="20">
        <f t="shared" si="20"/>
        <v>6</v>
      </c>
      <c r="C101" s="5" t="s">
        <v>29</v>
      </c>
      <c r="D101" s="83"/>
      <c r="E101" s="21" t="s">
        <v>168</v>
      </c>
      <c r="F101" s="22" t="s">
        <v>169</v>
      </c>
      <c r="G101" s="22" t="s">
        <v>271</v>
      </c>
      <c r="H101" s="22" t="s">
        <v>27</v>
      </c>
      <c r="I101" s="22" t="s">
        <v>297</v>
      </c>
      <c r="J101" s="22"/>
      <c r="K101" s="23">
        <f t="shared" si="7"/>
        <v>44658</v>
      </c>
      <c r="L101" s="24"/>
      <c r="M101" s="25"/>
      <c r="N101" s="25"/>
    </row>
    <row r="102" spans="1:20" s="81" customFormat="1" ht="57.6" x14ac:dyDescent="0.3">
      <c r="A102" s="19" t="e">
        <f>A87</f>
        <v>#REF!</v>
      </c>
      <c r="B102" s="20">
        <f>B87+1</f>
        <v>7</v>
      </c>
      <c r="C102" s="81" t="s">
        <v>29</v>
      </c>
      <c r="D102" s="86" t="s">
        <v>170</v>
      </c>
      <c r="E102" s="22" t="s">
        <v>171</v>
      </c>
      <c r="F102" s="22" t="s">
        <v>172</v>
      </c>
      <c r="G102" s="22" t="s">
        <v>271</v>
      </c>
      <c r="H102" s="22" t="s">
        <v>70</v>
      </c>
      <c r="I102" s="22" t="s">
        <v>332</v>
      </c>
      <c r="J102" s="22">
        <v>1</v>
      </c>
      <c r="K102" s="23">
        <f t="shared" si="7"/>
        <v>44658</v>
      </c>
      <c r="L102" s="24"/>
      <c r="M102" s="25"/>
      <c r="N102" s="25"/>
      <c r="O102" s="85"/>
      <c r="P102" s="5"/>
      <c r="Q102" s="5"/>
    </row>
    <row r="103" spans="1:20" ht="28.8" x14ac:dyDescent="0.3">
      <c r="A103" s="19" t="e">
        <f t="shared" ref="A103:A106" si="21">A102</f>
        <v>#REF!</v>
      </c>
      <c r="B103" s="20">
        <f t="shared" si="15"/>
        <v>8</v>
      </c>
      <c r="C103" s="81" t="s">
        <v>16</v>
      </c>
      <c r="D103" s="56" t="s">
        <v>173</v>
      </c>
      <c r="E103" s="22" t="s">
        <v>174</v>
      </c>
      <c r="F103" s="42" t="s">
        <v>175</v>
      </c>
      <c r="G103" s="22" t="s">
        <v>271</v>
      </c>
      <c r="H103" s="22" t="s">
        <v>70</v>
      </c>
      <c r="I103" s="22" t="s">
        <v>332</v>
      </c>
      <c r="J103" s="22"/>
      <c r="K103" s="23">
        <f t="shared" si="7"/>
        <v>44658</v>
      </c>
      <c r="L103" s="24"/>
      <c r="M103" s="25"/>
      <c r="N103" s="25"/>
    </row>
    <row r="104" spans="1:20" s="175" customFormat="1" ht="55.95" customHeight="1" x14ac:dyDescent="0.3">
      <c r="A104" s="173" t="e">
        <f t="shared" si="21"/>
        <v>#REF!</v>
      </c>
      <c r="B104" s="174">
        <f t="shared" si="15"/>
        <v>9</v>
      </c>
      <c r="C104" s="209" t="s">
        <v>29</v>
      </c>
      <c r="D104" s="210" t="s">
        <v>281</v>
      </c>
      <c r="E104" s="211" t="s">
        <v>282</v>
      </c>
      <c r="F104" s="212" t="s">
        <v>176</v>
      </c>
      <c r="G104" s="22" t="s">
        <v>17</v>
      </c>
      <c r="H104" s="114" t="s">
        <v>70</v>
      </c>
      <c r="I104" s="114" t="s">
        <v>357</v>
      </c>
      <c r="J104" s="114">
        <v>1</v>
      </c>
      <c r="K104" s="139">
        <f t="shared" si="7"/>
        <v>44658</v>
      </c>
      <c r="L104" s="115"/>
      <c r="M104" s="116"/>
      <c r="N104" s="116"/>
      <c r="O104" s="114"/>
    </row>
    <row r="105" spans="1:20" s="175" customFormat="1" ht="204.6" customHeight="1" x14ac:dyDescent="0.3">
      <c r="A105" s="173" t="e">
        <f t="shared" si="21"/>
        <v>#REF!</v>
      </c>
      <c r="B105" s="174">
        <f t="shared" si="15"/>
        <v>10</v>
      </c>
      <c r="C105" s="209" t="s">
        <v>29</v>
      </c>
      <c r="D105" s="213" t="s">
        <v>177</v>
      </c>
      <c r="E105" s="114" t="s">
        <v>178</v>
      </c>
      <c r="F105" s="214" t="s">
        <v>179</v>
      </c>
      <c r="G105" s="114" t="s">
        <v>17</v>
      </c>
      <c r="H105" s="114" t="s">
        <v>70</v>
      </c>
      <c r="I105" s="114" t="s">
        <v>180</v>
      </c>
      <c r="J105" s="114"/>
      <c r="K105" s="139">
        <f t="shared" si="7"/>
        <v>44658</v>
      </c>
      <c r="L105" s="115"/>
      <c r="M105" s="116"/>
      <c r="N105" s="116"/>
      <c r="O105" s="114" t="s">
        <v>462</v>
      </c>
    </row>
    <row r="106" spans="1:20" s="15" customFormat="1" ht="15.6" x14ac:dyDescent="0.3">
      <c r="A106" s="13" t="e">
        <f t="shared" si="21"/>
        <v>#REF!</v>
      </c>
      <c r="B106" s="14">
        <f t="shared" si="15"/>
        <v>11</v>
      </c>
      <c r="C106" s="166" t="s">
        <v>29</v>
      </c>
      <c r="D106" s="37" t="s">
        <v>181</v>
      </c>
      <c r="E106" s="167"/>
      <c r="F106" s="168"/>
      <c r="G106" s="17"/>
      <c r="H106" s="17"/>
      <c r="I106" s="17"/>
      <c r="J106" s="17"/>
      <c r="K106" s="94"/>
      <c r="L106" s="169"/>
      <c r="M106" s="49"/>
      <c r="N106" s="49"/>
      <c r="O106" s="104"/>
    </row>
    <row r="107" spans="1:20" ht="280.95" customHeight="1" x14ac:dyDescent="0.3">
      <c r="A107" s="19"/>
      <c r="B107" s="20"/>
      <c r="C107" s="81"/>
      <c r="D107" s="183" t="s">
        <v>513</v>
      </c>
      <c r="E107" s="159" t="s">
        <v>457</v>
      </c>
      <c r="F107" s="165"/>
      <c r="G107" s="22" t="s">
        <v>271</v>
      </c>
      <c r="H107" s="22" t="s">
        <v>70</v>
      </c>
      <c r="I107" s="22" t="s">
        <v>357</v>
      </c>
      <c r="J107" s="22">
        <v>10</v>
      </c>
      <c r="K107" s="23"/>
      <c r="L107" s="24">
        <v>0.83819444444444446</v>
      </c>
      <c r="M107" s="91"/>
      <c r="N107" s="25"/>
      <c r="O107" s="92"/>
    </row>
    <row r="108" spans="1:20" s="15" customFormat="1" x14ac:dyDescent="0.3">
      <c r="A108" s="93">
        <v>2.1</v>
      </c>
      <c r="B108" s="14"/>
      <c r="D108" s="37" t="s">
        <v>182</v>
      </c>
      <c r="E108" s="17"/>
      <c r="F108" s="17"/>
      <c r="G108" s="17"/>
      <c r="H108" s="17"/>
      <c r="I108" s="17"/>
      <c r="J108" s="17"/>
      <c r="K108" s="94"/>
      <c r="L108" s="48"/>
      <c r="M108" s="49"/>
      <c r="N108" s="49"/>
      <c r="O108" s="17"/>
    </row>
    <row r="109" spans="1:20" ht="115.2" x14ac:dyDescent="0.3">
      <c r="A109" s="95">
        <f>A108</f>
        <v>2.1</v>
      </c>
      <c r="B109" s="20">
        <v>1</v>
      </c>
      <c r="C109" s="81" t="s">
        <v>29</v>
      </c>
      <c r="D109" s="29" t="s">
        <v>183</v>
      </c>
      <c r="E109" s="29" t="s">
        <v>184</v>
      </c>
      <c r="F109" s="172" t="s">
        <v>460</v>
      </c>
      <c r="G109" s="22" t="s">
        <v>271</v>
      </c>
      <c r="H109" s="22" t="s">
        <v>70</v>
      </c>
      <c r="I109" s="22" t="s">
        <v>357</v>
      </c>
      <c r="J109" s="22">
        <v>5</v>
      </c>
      <c r="K109" s="23">
        <f t="shared" ref="K109:K122" si="22">K$2</f>
        <v>44658</v>
      </c>
      <c r="L109" s="24">
        <v>0.84513888888888899</v>
      </c>
      <c r="M109" s="25"/>
      <c r="N109" s="25"/>
      <c r="S109" s="83" t="s">
        <v>185</v>
      </c>
      <c r="T109" s="83" t="s">
        <v>186</v>
      </c>
    </row>
    <row r="110" spans="1:20" ht="144" x14ac:dyDescent="0.3">
      <c r="A110" s="95">
        <f>A109</f>
        <v>2.1</v>
      </c>
      <c r="B110" s="20">
        <f>B109+1</f>
        <v>2</v>
      </c>
      <c r="C110" s="81" t="s">
        <v>29</v>
      </c>
      <c r="D110" s="29" t="s">
        <v>187</v>
      </c>
      <c r="E110" s="29" t="s">
        <v>272</v>
      </c>
      <c r="F110" s="172" t="s">
        <v>461</v>
      </c>
      <c r="G110" s="22" t="s">
        <v>271</v>
      </c>
      <c r="H110" s="22" t="s">
        <v>70</v>
      </c>
      <c r="I110" s="22" t="s">
        <v>357</v>
      </c>
      <c r="J110" s="22">
        <v>6</v>
      </c>
      <c r="K110" s="23">
        <f t="shared" si="22"/>
        <v>44658</v>
      </c>
      <c r="L110" s="24"/>
      <c r="M110" s="25"/>
      <c r="N110" s="25"/>
      <c r="S110" s="83" t="s">
        <v>185</v>
      </c>
      <c r="T110" s="83" t="s">
        <v>186</v>
      </c>
    </row>
    <row r="111" spans="1:20" ht="86.4" x14ac:dyDescent="0.3">
      <c r="A111" s="95"/>
      <c r="B111" s="20"/>
      <c r="C111" s="81" t="s">
        <v>16</v>
      </c>
      <c r="D111" s="180" t="s">
        <v>389</v>
      </c>
      <c r="E111" s="180" t="s">
        <v>459</v>
      </c>
      <c r="F111" s="181"/>
      <c r="G111" s="22" t="s">
        <v>17</v>
      </c>
      <c r="H111" s="22" t="s">
        <v>70</v>
      </c>
      <c r="I111" s="22" t="s">
        <v>357</v>
      </c>
      <c r="J111" s="22"/>
      <c r="K111" s="23"/>
      <c r="L111" s="24"/>
      <c r="M111" s="25"/>
      <c r="N111" s="25"/>
      <c r="S111" s="83"/>
      <c r="T111" s="83"/>
    </row>
    <row r="112" spans="1:20" ht="47.4" customHeight="1" x14ac:dyDescent="0.3">
      <c r="A112" s="95">
        <f>A110</f>
        <v>2.1</v>
      </c>
      <c r="B112" s="20">
        <f>B110+1</f>
        <v>3</v>
      </c>
      <c r="C112" s="5" t="s">
        <v>29</v>
      </c>
      <c r="D112" s="29" t="s">
        <v>188</v>
      </c>
      <c r="E112" s="22" t="s">
        <v>189</v>
      </c>
      <c r="F112" s="160" t="s">
        <v>492</v>
      </c>
      <c r="G112" s="22" t="s">
        <v>271</v>
      </c>
      <c r="H112" s="22" t="s">
        <v>70</v>
      </c>
      <c r="I112" s="22" t="s">
        <v>357</v>
      </c>
      <c r="J112" s="22">
        <v>45</v>
      </c>
      <c r="K112" s="23">
        <f t="shared" si="22"/>
        <v>44658</v>
      </c>
      <c r="L112" s="24">
        <v>0.85277777777777775</v>
      </c>
      <c r="M112" s="24"/>
      <c r="N112" s="25"/>
      <c r="O112" s="87"/>
      <c r="S112" s="5">
        <f>90+130</f>
        <v>220</v>
      </c>
      <c r="T112" s="5">
        <f>S112/60</f>
        <v>3.6666666666666665</v>
      </c>
    </row>
    <row r="113" spans="1:15" ht="28.8" x14ac:dyDescent="0.3">
      <c r="A113" s="95">
        <f t="shared" ref="A113:A118" si="23">A112</f>
        <v>2.1</v>
      </c>
      <c r="B113" s="20">
        <f t="shared" ref="B113:B118" si="24">B112+1</f>
        <v>4</v>
      </c>
      <c r="C113" s="5" t="s">
        <v>29</v>
      </c>
      <c r="D113" s="29" t="s">
        <v>190</v>
      </c>
      <c r="E113" s="22" t="s">
        <v>191</v>
      </c>
      <c r="F113" s="97"/>
      <c r="G113" s="22" t="s">
        <v>271</v>
      </c>
      <c r="H113" s="22" t="s">
        <v>47</v>
      </c>
      <c r="I113" s="22" t="s">
        <v>261</v>
      </c>
      <c r="J113" s="22"/>
      <c r="K113" s="23">
        <f t="shared" si="22"/>
        <v>44658</v>
      </c>
      <c r="L113" s="24"/>
      <c r="M113" s="24"/>
      <c r="N113" s="25"/>
    </row>
    <row r="114" spans="1:15" ht="198.6" customHeight="1" x14ac:dyDescent="0.3">
      <c r="A114" s="95">
        <f t="shared" si="23"/>
        <v>2.1</v>
      </c>
      <c r="B114" s="20">
        <f t="shared" si="24"/>
        <v>5</v>
      </c>
      <c r="C114" s="81" t="s">
        <v>16</v>
      </c>
      <c r="D114" s="56" t="s">
        <v>192</v>
      </c>
      <c r="E114" s="22" t="s">
        <v>193</v>
      </c>
      <c r="F114" s="52" t="s">
        <v>194</v>
      </c>
      <c r="G114" s="22" t="s">
        <v>271</v>
      </c>
      <c r="H114" s="22" t="s">
        <v>70</v>
      </c>
      <c r="I114" s="22" t="s">
        <v>357</v>
      </c>
      <c r="J114" s="22"/>
      <c r="K114" s="23">
        <f t="shared" si="22"/>
        <v>44658</v>
      </c>
      <c r="L114" s="24"/>
      <c r="M114" s="25"/>
      <c r="N114" s="25"/>
    </row>
    <row r="115" spans="1:15" ht="72" x14ac:dyDescent="0.3">
      <c r="A115" s="95">
        <f t="shared" si="23"/>
        <v>2.1</v>
      </c>
      <c r="B115" s="20">
        <f t="shared" si="24"/>
        <v>6</v>
      </c>
      <c r="C115" s="81" t="s">
        <v>16</v>
      </c>
      <c r="D115" s="56" t="s">
        <v>195</v>
      </c>
      <c r="E115" s="22" t="s">
        <v>196</v>
      </c>
      <c r="F115" s="182" t="s">
        <v>424</v>
      </c>
      <c r="G115" s="22" t="s">
        <v>271</v>
      </c>
      <c r="H115" s="22" t="s">
        <v>298</v>
      </c>
      <c r="I115" s="22" t="s">
        <v>359</v>
      </c>
      <c r="J115" s="22">
        <v>3</v>
      </c>
      <c r="K115" s="23">
        <f t="shared" si="22"/>
        <v>44658</v>
      </c>
      <c r="L115" s="24">
        <v>0.88402777777777775</v>
      </c>
      <c r="M115" s="25"/>
      <c r="N115" s="25"/>
    </row>
    <row r="116" spans="1:15" ht="57.6" x14ac:dyDescent="0.3">
      <c r="A116" s="95">
        <f t="shared" si="23"/>
        <v>2.1</v>
      </c>
      <c r="B116" s="20">
        <f t="shared" si="24"/>
        <v>7</v>
      </c>
      <c r="C116" s="5" t="s">
        <v>29</v>
      </c>
      <c r="D116" s="56" t="s">
        <v>279</v>
      </c>
      <c r="E116" s="21" t="s">
        <v>529</v>
      </c>
      <c r="F116" s="22" t="s">
        <v>285</v>
      </c>
      <c r="G116" s="22" t="s">
        <v>17</v>
      </c>
      <c r="H116" s="22" t="s">
        <v>70</v>
      </c>
      <c r="I116" s="22" t="s">
        <v>357</v>
      </c>
      <c r="J116" s="5">
        <v>10</v>
      </c>
      <c r="K116" s="23">
        <f t="shared" si="22"/>
        <v>44658</v>
      </c>
      <c r="L116" s="24"/>
      <c r="M116" s="25"/>
      <c r="N116" s="25"/>
    </row>
    <row r="117" spans="1:15" ht="92.4" customHeight="1" x14ac:dyDescent="0.3">
      <c r="A117" s="95">
        <f t="shared" si="23"/>
        <v>2.1</v>
      </c>
      <c r="B117" s="20">
        <f t="shared" si="24"/>
        <v>8</v>
      </c>
      <c r="C117" s="5" t="s">
        <v>29</v>
      </c>
      <c r="D117" s="56" t="s">
        <v>278</v>
      </c>
      <c r="E117" s="21" t="s">
        <v>530</v>
      </c>
      <c r="F117" s="22" t="s">
        <v>280</v>
      </c>
      <c r="G117" s="22" t="s">
        <v>17</v>
      </c>
      <c r="H117" s="22" t="s">
        <v>70</v>
      </c>
      <c r="I117" s="22" t="s">
        <v>357</v>
      </c>
      <c r="K117" s="23">
        <f t="shared" si="22"/>
        <v>44658</v>
      </c>
      <c r="L117" s="24"/>
      <c r="M117" s="25"/>
      <c r="N117" s="25"/>
    </row>
    <row r="118" spans="1:15" s="194" customFormat="1" ht="187.2" x14ac:dyDescent="0.3">
      <c r="A118" s="198">
        <f t="shared" si="23"/>
        <v>2.1</v>
      </c>
      <c r="B118" s="185">
        <f t="shared" si="24"/>
        <v>9</v>
      </c>
      <c r="C118" s="194" t="s">
        <v>29</v>
      </c>
      <c r="D118" s="199" t="s">
        <v>198</v>
      </c>
      <c r="E118" s="199" t="s">
        <v>531</v>
      </c>
      <c r="F118" s="199" t="s">
        <v>284</v>
      </c>
      <c r="G118" s="190" t="s">
        <v>17</v>
      </c>
      <c r="H118" s="190" t="s">
        <v>100</v>
      </c>
      <c r="I118" s="190" t="s">
        <v>357</v>
      </c>
      <c r="J118" s="194">
        <v>5</v>
      </c>
      <c r="K118" s="191">
        <f t="shared" si="22"/>
        <v>44658</v>
      </c>
      <c r="L118" s="192"/>
      <c r="M118" s="193"/>
      <c r="N118" s="193"/>
      <c r="O118" s="190" t="s">
        <v>463</v>
      </c>
    </row>
    <row r="119" spans="1:15" s="15" customFormat="1" x14ac:dyDescent="0.3">
      <c r="A119" s="93">
        <f>A118+0.01</f>
        <v>2.11</v>
      </c>
      <c r="B119" s="14"/>
      <c r="D119" s="55" t="s">
        <v>276</v>
      </c>
      <c r="E119" s="110"/>
      <c r="F119" s="110"/>
      <c r="G119" s="17"/>
      <c r="H119" s="17"/>
      <c r="I119" s="17"/>
      <c r="K119" s="94"/>
      <c r="L119" s="48"/>
      <c r="M119" s="49"/>
      <c r="N119" s="49"/>
      <c r="O119" s="17"/>
    </row>
    <row r="120" spans="1:15" s="58" customFormat="1" ht="202.95" customHeight="1" x14ac:dyDescent="0.3">
      <c r="A120" s="95">
        <f>A119</f>
        <v>2.11</v>
      </c>
      <c r="B120" s="20">
        <f>B119+1</f>
        <v>1</v>
      </c>
      <c r="C120" s="58" t="s">
        <v>29</v>
      </c>
      <c r="D120" s="22" t="s">
        <v>406</v>
      </c>
      <c r="E120" s="59"/>
      <c r="F120" s="117" t="s">
        <v>277</v>
      </c>
      <c r="G120" s="22" t="s">
        <v>17</v>
      </c>
      <c r="H120" s="22" t="s">
        <v>100</v>
      </c>
      <c r="I120" s="22" t="s">
        <v>360</v>
      </c>
      <c r="J120" s="41">
        <v>3</v>
      </c>
      <c r="K120" s="23">
        <f t="shared" si="22"/>
        <v>44658</v>
      </c>
      <c r="L120" s="60"/>
      <c r="M120" s="61"/>
      <c r="N120" s="61"/>
      <c r="O120" s="50"/>
    </row>
    <row r="121" spans="1:15" s="15" customFormat="1" x14ac:dyDescent="0.3">
      <c r="A121" s="93" t="e">
        <f>#REF!+0.01</f>
        <v>#REF!</v>
      </c>
      <c r="B121" s="14"/>
      <c r="D121" s="16" t="s">
        <v>200</v>
      </c>
      <c r="E121" s="17"/>
      <c r="F121" s="17"/>
      <c r="G121" s="17"/>
      <c r="H121" s="17"/>
      <c r="I121" s="17"/>
      <c r="M121" s="18"/>
      <c r="N121" s="18"/>
      <c r="O121" s="17"/>
    </row>
    <row r="122" spans="1:15" ht="43.8" thickBot="1" x14ac:dyDescent="0.35">
      <c r="A122" s="95" t="e">
        <f t="shared" ref="A122" si="25">A121</f>
        <v>#REF!</v>
      </c>
      <c r="B122" s="20">
        <v>1</v>
      </c>
      <c r="C122" s="5" t="s">
        <v>29</v>
      </c>
      <c r="D122" s="96" t="s">
        <v>108</v>
      </c>
      <c r="E122" s="22" t="s">
        <v>109</v>
      </c>
      <c r="F122" s="29" t="s">
        <v>350</v>
      </c>
      <c r="G122" s="22" t="s">
        <v>271</v>
      </c>
      <c r="H122" s="22" t="s">
        <v>27</v>
      </c>
      <c r="I122" s="22" t="s">
        <v>299</v>
      </c>
      <c r="J122" s="22">
        <v>30</v>
      </c>
      <c r="K122" s="23">
        <f t="shared" si="22"/>
        <v>44658</v>
      </c>
      <c r="L122" s="24">
        <v>0.88541666666666663</v>
      </c>
      <c r="M122" s="24"/>
      <c r="N122" s="24"/>
    </row>
    <row r="123" spans="1:15" s="12" customFormat="1" ht="24" thickBot="1" x14ac:dyDescent="0.35">
      <c r="A123" s="71">
        <v>3</v>
      </c>
      <c r="B123" s="72"/>
      <c r="C123" s="8" t="s">
        <v>202</v>
      </c>
      <c r="D123" s="9"/>
      <c r="E123" s="9"/>
      <c r="F123" s="9"/>
      <c r="G123" s="45"/>
      <c r="H123" s="9"/>
      <c r="I123" s="9"/>
      <c r="J123" s="46"/>
      <c r="K123" s="8"/>
      <c r="L123" s="8"/>
      <c r="M123" s="11"/>
      <c r="N123" s="11"/>
      <c r="O123" s="9"/>
    </row>
    <row r="124" spans="1:15" x14ac:dyDescent="0.3">
      <c r="A124" s="13" t="e">
        <f>#REF!+0.1</f>
        <v>#REF!</v>
      </c>
      <c r="B124" s="14"/>
      <c r="C124" s="15" t="s">
        <v>29</v>
      </c>
      <c r="D124" s="55" t="s">
        <v>465</v>
      </c>
      <c r="E124" s="17"/>
      <c r="F124" s="17"/>
      <c r="G124" s="17"/>
      <c r="H124" s="17"/>
      <c r="I124" s="17"/>
      <c r="J124" s="47"/>
      <c r="K124" s="48"/>
      <c r="L124" s="48"/>
      <c r="M124" s="49"/>
      <c r="N124" s="49"/>
      <c r="O124" s="17"/>
    </row>
    <row r="125" spans="1:15" ht="184.95" customHeight="1" x14ac:dyDescent="0.3">
      <c r="A125" s="19" t="e">
        <f>A124</f>
        <v>#REF!</v>
      </c>
      <c r="B125" s="20">
        <f>B124+1</f>
        <v>1</v>
      </c>
      <c r="C125" s="5" t="s">
        <v>29</v>
      </c>
      <c r="D125" s="96" t="s">
        <v>467</v>
      </c>
      <c r="E125" s="41" t="s">
        <v>466</v>
      </c>
      <c r="F125" s="111" t="s">
        <v>479</v>
      </c>
      <c r="G125" s="22" t="s">
        <v>271</v>
      </c>
      <c r="H125" s="22" t="s">
        <v>70</v>
      </c>
      <c r="I125" s="22" t="s">
        <v>361</v>
      </c>
      <c r="J125" s="22">
        <v>10</v>
      </c>
      <c r="K125" s="23">
        <v>44495</v>
      </c>
      <c r="L125" s="24">
        <v>0.90625</v>
      </c>
      <c r="M125" s="25"/>
      <c r="N125" s="25"/>
      <c r="O125" s="92"/>
    </row>
    <row r="126" spans="1:15" ht="259.2" x14ac:dyDescent="0.3">
      <c r="A126" s="19" t="e">
        <f>A125</f>
        <v>#REF!</v>
      </c>
      <c r="B126" s="20">
        <f t="shared" ref="B126" si="26">B125+1</f>
        <v>2</v>
      </c>
      <c r="C126" s="5" t="s">
        <v>29</v>
      </c>
      <c r="D126" s="150" t="s">
        <v>203</v>
      </c>
      <c r="E126" s="151" t="s">
        <v>486</v>
      </c>
      <c r="F126" s="111"/>
      <c r="G126" s="22" t="s">
        <v>271</v>
      </c>
      <c r="H126" s="22" t="s">
        <v>70</v>
      </c>
      <c r="I126" s="22" t="s">
        <v>361</v>
      </c>
      <c r="J126" s="22">
        <v>5</v>
      </c>
      <c r="K126" s="23">
        <v>44495</v>
      </c>
      <c r="L126" s="24">
        <v>0.65277777777777779</v>
      </c>
      <c r="M126" s="25"/>
      <c r="N126" s="25"/>
      <c r="O126" s="220" t="s">
        <v>543</v>
      </c>
    </row>
    <row r="127" spans="1:15" s="15" customFormat="1" x14ac:dyDescent="0.3">
      <c r="A127" s="13">
        <v>4.1699999999999982</v>
      </c>
      <c r="B127" s="14"/>
      <c r="D127" s="98" t="s">
        <v>369</v>
      </c>
      <c r="E127" s="162"/>
      <c r="F127" s="163"/>
      <c r="G127" s="17"/>
      <c r="H127" s="17"/>
      <c r="I127" s="17"/>
      <c r="J127" s="17"/>
      <c r="K127" s="94"/>
      <c r="L127" s="48"/>
      <c r="M127" s="49"/>
      <c r="N127" s="49"/>
      <c r="O127" s="164"/>
    </row>
    <row r="128" spans="1:15" ht="57.6" x14ac:dyDescent="0.3">
      <c r="A128" s="19">
        <v>4.1699999999999982</v>
      </c>
      <c r="B128" s="20">
        <v>1</v>
      </c>
      <c r="C128" s="5" t="s">
        <v>29</v>
      </c>
      <c r="D128" s="150" t="s">
        <v>370</v>
      </c>
      <c r="E128" s="151" t="s">
        <v>504</v>
      </c>
      <c r="F128" s="111"/>
      <c r="G128" s="22" t="s">
        <v>271</v>
      </c>
      <c r="H128" s="22" t="s">
        <v>100</v>
      </c>
      <c r="I128" s="22" t="s">
        <v>357</v>
      </c>
      <c r="J128" s="22">
        <v>3</v>
      </c>
      <c r="K128" s="23">
        <v>44295</v>
      </c>
      <c r="L128" s="24">
        <v>0.91666666666666663</v>
      </c>
      <c r="M128" s="25"/>
      <c r="N128" s="25"/>
      <c r="O128" s="50"/>
    </row>
    <row r="129" spans="1:15" s="15" customFormat="1" x14ac:dyDescent="0.3">
      <c r="A129" s="13">
        <v>4.1699999999999982</v>
      </c>
      <c r="B129" s="14"/>
      <c r="D129" s="98" t="s">
        <v>535</v>
      </c>
      <c r="E129" s="162"/>
      <c r="F129" s="163"/>
      <c r="G129" s="17"/>
      <c r="H129" s="17"/>
      <c r="I129" s="17"/>
      <c r="J129" s="17"/>
      <c r="K129" s="94"/>
      <c r="L129" s="48"/>
      <c r="M129" s="49"/>
      <c r="N129" s="49"/>
      <c r="O129" s="164"/>
    </row>
    <row r="130" spans="1:15" ht="57.6" x14ac:dyDescent="0.3">
      <c r="A130" s="19">
        <v>4.1699999999999982</v>
      </c>
      <c r="B130" s="20">
        <v>1</v>
      </c>
      <c r="C130" s="5" t="s">
        <v>29</v>
      </c>
      <c r="D130" s="150" t="s">
        <v>537</v>
      </c>
      <c r="E130" s="218" t="s">
        <v>541</v>
      </c>
      <c r="F130" s="111"/>
      <c r="G130" s="22" t="s">
        <v>271</v>
      </c>
      <c r="H130" s="22" t="s">
        <v>100</v>
      </c>
      <c r="I130" s="22" t="s">
        <v>536</v>
      </c>
      <c r="J130" s="22">
        <v>55</v>
      </c>
      <c r="K130" s="23">
        <v>44295</v>
      </c>
      <c r="L130" s="24">
        <v>0.91875000000000007</v>
      </c>
      <c r="M130" s="25"/>
      <c r="N130" s="25"/>
      <c r="O130" s="50"/>
    </row>
    <row r="131" spans="1:15" x14ac:dyDescent="0.3">
      <c r="A131" s="121" t="e">
        <f>#REF!+0.1</f>
        <v>#REF!</v>
      </c>
      <c r="B131" s="14"/>
      <c r="C131" s="15"/>
      <c r="D131" s="98" t="s">
        <v>273</v>
      </c>
      <c r="E131" s="17"/>
      <c r="F131" s="17"/>
      <c r="G131" s="17"/>
      <c r="H131" s="17"/>
      <c r="I131" s="17"/>
      <c r="J131" s="47"/>
      <c r="K131" s="48"/>
      <c r="L131" s="48"/>
      <c r="M131" s="49"/>
      <c r="N131" s="49"/>
      <c r="O131" s="17"/>
    </row>
    <row r="132" spans="1:15" ht="43.2" x14ac:dyDescent="0.3">
      <c r="A132" s="120" t="e">
        <f t="shared" ref="A132" si="27">A131</f>
        <v>#REF!</v>
      </c>
      <c r="B132" s="20">
        <f t="shared" ref="B132" si="28">B131+1</f>
        <v>1</v>
      </c>
      <c r="C132" s="5" t="s">
        <v>29</v>
      </c>
      <c r="D132" s="96" t="s">
        <v>108</v>
      </c>
      <c r="E132" s="22" t="s">
        <v>109</v>
      </c>
      <c r="F132" s="29" t="s">
        <v>201</v>
      </c>
      <c r="G132" s="22" t="s">
        <v>271</v>
      </c>
      <c r="H132" s="22" t="s">
        <v>27</v>
      </c>
      <c r="I132" s="22" t="s">
        <v>299</v>
      </c>
      <c r="J132" s="22">
        <v>20</v>
      </c>
      <c r="K132" s="23">
        <f t="shared" ref="K132:K151" si="29">K$2+1</f>
        <v>44659</v>
      </c>
      <c r="L132" s="24">
        <v>0.95833333333333337</v>
      </c>
      <c r="M132" s="24"/>
      <c r="N132" s="24"/>
    </row>
    <row r="133" spans="1:15" s="133" customFormat="1" x14ac:dyDescent="0.3">
      <c r="A133" s="131"/>
      <c r="B133" s="132"/>
      <c r="D133" s="138" t="s">
        <v>348</v>
      </c>
      <c r="E133" s="134"/>
      <c r="F133" s="135"/>
      <c r="G133" s="134"/>
      <c r="H133" s="134"/>
      <c r="I133" s="134"/>
      <c r="J133" s="134"/>
      <c r="K133" s="136"/>
      <c r="L133" s="137"/>
      <c r="M133" s="137"/>
      <c r="N133" s="137"/>
      <c r="O133" s="134"/>
    </row>
    <row r="134" spans="1:15" x14ac:dyDescent="0.3">
      <c r="A134" s="121" t="e">
        <f>A132+0.1</f>
        <v>#REF!</v>
      </c>
      <c r="B134" s="14"/>
      <c r="C134" s="15"/>
      <c r="D134" s="16" t="s">
        <v>204</v>
      </c>
      <c r="E134" s="17"/>
      <c r="F134" s="17"/>
      <c r="G134" s="17"/>
      <c r="H134" s="17"/>
      <c r="I134" s="17"/>
      <c r="J134" s="47"/>
      <c r="K134" s="48"/>
      <c r="L134" s="48"/>
      <c r="M134" s="49"/>
      <c r="N134" s="49"/>
      <c r="O134" s="17"/>
    </row>
    <row r="135" spans="1:15" ht="57.6" x14ac:dyDescent="0.3">
      <c r="A135" s="120" t="e">
        <f>A134</f>
        <v>#REF!</v>
      </c>
      <c r="B135" s="20">
        <f>B134+1</f>
        <v>1</v>
      </c>
      <c r="C135" s="5" t="s">
        <v>29</v>
      </c>
      <c r="D135" s="21" t="s">
        <v>420</v>
      </c>
      <c r="E135" s="113" t="s">
        <v>391</v>
      </c>
      <c r="F135" s="50"/>
      <c r="G135" s="22" t="s">
        <v>271</v>
      </c>
      <c r="H135" s="22" t="s">
        <v>300</v>
      </c>
      <c r="I135" s="22" t="s">
        <v>373</v>
      </c>
      <c r="J135" s="5">
        <v>30</v>
      </c>
      <c r="K135" s="23">
        <f t="shared" si="29"/>
        <v>44659</v>
      </c>
      <c r="L135" s="24">
        <v>0.35416666666666669</v>
      </c>
      <c r="M135" s="53"/>
      <c r="N135" s="53"/>
    </row>
    <row r="136" spans="1:15" x14ac:dyDescent="0.3">
      <c r="A136" s="121" t="e">
        <f>A135+0.1</f>
        <v>#REF!</v>
      </c>
      <c r="B136" s="14"/>
      <c r="C136" s="15"/>
      <c r="D136" s="55" t="s">
        <v>206</v>
      </c>
      <c r="E136" s="17"/>
      <c r="F136" s="17"/>
      <c r="G136" s="17"/>
      <c r="H136" s="17"/>
      <c r="I136" s="17"/>
      <c r="J136" s="47"/>
      <c r="K136" s="48"/>
      <c r="L136" s="48"/>
      <c r="M136" s="49"/>
      <c r="N136" s="49"/>
      <c r="O136" s="17"/>
    </row>
    <row r="137" spans="1:15" ht="35.4" customHeight="1" x14ac:dyDescent="0.3">
      <c r="A137" s="120" t="e">
        <f t="shared" ref="A137:A138" si="30">A136</f>
        <v>#REF!</v>
      </c>
      <c r="B137" s="20">
        <f t="shared" ref="B137:B138" si="31">B136+1</f>
        <v>1</v>
      </c>
      <c r="C137" s="5" t="s">
        <v>29</v>
      </c>
      <c r="D137" s="56" t="s">
        <v>207</v>
      </c>
      <c r="F137" s="50"/>
      <c r="G137" s="22" t="s">
        <v>271</v>
      </c>
      <c r="H137" s="22" t="s">
        <v>301</v>
      </c>
      <c r="I137" s="22" t="s">
        <v>99</v>
      </c>
      <c r="J137" s="22">
        <v>1</v>
      </c>
      <c r="K137" s="23">
        <f t="shared" si="29"/>
        <v>44659</v>
      </c>
      <c r="L137" s="24"/>
      <c r="M137" s="24"/>
      <c r="N137" s="25"/>
    </row>
    <row r="138" spans="1:15" ht="28.8" x14ac:dyDescent="0.3">
      <c r="A138" s="120" t="e">
        <f t="shared" si="30"/>
        <v>#REF!</v>
      </c>
      <c r="B138" s="20">
        <f t="shared" si="31"/>
        <v>2</v>
      </c>
      <c r="C138" s="81" t="s">
        <v>29</v>
      </c>
      <c r="D138" s="22" t="s">
        <v>208</v>
      </c>
      <c r="F138" s="96"/>
      <c r="G138" s="22" t="s">
        <v>271</v>
      </c>
      <c r="H138" s="22" t="s">
        <v>274</v>
      </c>
      <c r="I138" s="22" t="s">
        <v>99</v>
      </c>
      <c r="J138" s="22">
        <v>1</v>
      </c>
      <c r="K138" s="23">
        <f t="shared" si="29"/>
        <v>44659</v>
      </c>
      <c r="L138" s="24"/>
      <c r="M138" s="25"/>
      <c r="N138" s="25"/>
    </row>
    <row r="139" spans="1:15" x14ac:dyDescent="0.3">
      <c r="A139" s="121" t="e">
        <f>A138+0.1</f>
        <v>#REF!</v>
      </c>
      <c r="B139" s="14"/>
      <c r="C139" s="15"/>
      <c r="D139" s="16" t="s">
        <v>209</v>
      </c>
      <c r="E139" s="17"/>
      <c r="F139" s="17"/>
      <c r="G139" s="17"/>
      <c r="H139" s="17"/>
      <c r="I139" s="17"/>
      <c r="J139" s="47"/>
      <c r="K139" s="48"/>
      <c r="L139" s="48"/>
      <c r="M139" s="49"/>
      <c r="N139" s="49"/>
      <c r="O139" s="17"/>
    </row>
    <row r="140" spans="1:15" ht="28.8" x14ac:dyDescent="0.3">
      <c r="A140" s="120" t="e">
        <f t="shared" ref="A140:A146" si="32">A139</f>
        <v>#REF!</v>
      </c>
      <c r="B140" s="20">
        <f t="shared" ref="B140:B146" si="33">B139+1</f>
        <v>1</v>
      </c>
      <c r="C140" s="22" t="s">
        <v>16</v>
      </c>
      <c r="D140" s="56" t="s">
        <v>210</v>
      </c>
      <c r="E140" s="82" t="s">
        <v>211</v>
      </c>
      <c r="F140" s="42" t="s">
        <v>212</v>
      </c>
      <c r="G140" s="22" t="s">
        <v>271</v>
      </c>
      <c r="H140" s="22" t="s">
        <v>27</v>
      </c>
      <c r="I140" s="22" t="s">
        <v>28</v>
      </c>
      <c r="J140" s="22">
        <v>2</v>
      </c>
      <c r="K140" s="23">
        <f t="shared" si="29"/>
        <v>44659</v>
      </c>
      <c r="L140" s="24"/>
      <c r="M140" s="25"/>
      <c r="N140" s="25"/>
    </row>
    <row r="141" spans="1:15" ht="15.6" x14ac:dyDescent="0.3">
      <c r="A141" s="120" t="e">
        <f t="shared" si="32"/>
        <v>#REF!</v>
      </c>
      <c r="B141" s="20">
        <f t="shared" si="33"/>
        <v>2</v>
      </c>
      <c r="C141" s="81" t="s">
        <v>29</v>
      </c>
      <c r="D141" s="56" t="s">
        <v>213</v>
      </c>
      <c r="G141" s="22" t="s">
        <v>271</v>
      </c>
      <c r="H141" s="22" t="s">
        <v>70</v>
      </c>
      <c r="I141" s="22" t="s">
        <v>332</v>
      </c>
      <c r="J141" s="22">
        <v>2</v>
      </c>
      <c r="K141" s="23">
        <f t="shared" si="29"/>
        <v>44659</v>
      </c>
      <c r="L141" s="24">
        <v>0.375</v>
      </c>
      <c r="M141" s="25"/>
      <c r="N141" s="25"/>
    </row>
    <row r="142" spans="1:15" ht="158.4" x14ac:dyDescent="0.3">
      <c r="A142" s="120" t="e">
        <f t="shared" si="32"/>
        <v>#REF!</v>
      </c>
      <c r="B142" s="20">
        <f t="shared" si="33"/>
        <v>3</v>
      </c>
      <c r="C142" s="5" t="s">
        <v>29</v>
      </c>
      <c r="D142" s="56" t="s">
        <v>214</v>
      </c>
      <c r="E142" s="22" t="s">
        <v>78</v>
      </c>
      <c r="F142" s="22" t="s">
        <v>126</v>
      </c>
      <c r="G142" s="22" t="s">
        <v>271</v>
      </c>
      <c r="H142" s="22" t="s">
        <v>27</v>
      </c>
      <c r="I142" s="22" t="s">
        <v>28</v>
      </c>
      <c r="J142" s="22">
        <v>10</v>
      </c>
      <c r="K142" s="23">
        <f t="shared" si="29"/>
        <v>44659</v>
      </c>
      <c r="L142" s="24"/>
      <c r="M142" s="25"/>
      <c r="N142" s="25"/>
    </row>
    <row r="143" spans="1:15" ht="43.2" x14ac:dyDescent="0.3">
      <c r="A143" s="120" t="e">
        <f t="shared" si="32"/>
        <v>#REF!</v>
      </c>
      <c r="B143" s="20">
        <f t="shared" si="33"/>
        <v>4</v>
      </c>
      <c r="C143" s="5" t="s">
        <v>29</v>
      </c>
      <c r="D143" s="56" t="s">
        <v>215</v>
      </c>
      <c r="E143" s="22" t="s">
        <v>216</v>
      </c>
      <c r="F143" s="22" t="s">
        <v>217</v>
      </c>
      <c r="G143" s="22" t="s">
        <v>271</v>
      </c>
      <c r="H143" s="22" t="s">
        <v>27</v>
      </c>
      <c r="I143" s="22" t="s">
        <v>28</v>
      </c>
      <c r="J143" s="22" t="s">
        <v>78</v>
      </c>
      <c r="K143" s="23">
        <f t="shared" si="29"/>
        <v>44659</v>
      </c>
      <c r="M143" s="25"/>
      <c r="N143" s="25"/>
    </row>
    <row r="144" spans="1:15" ht="28.8" x14ac:dyDescent="0.3">
      <c r="A144" s="120" t="e">
        <f t="shared" si="32"/>
        <v>#REF!</v>
      </c>
      <c r="B144" s="20">
        <f t="shared" si="33"/>
        <v>5</v>
      </c>
      <c r="C144" s="5" t="s">
        <v>29</v>
      </c>
      <c r="D144" s="5" t="s">
        <v>392</v>
      </c>
      <c r="E144" s="22" t="s">
        <v>393</v>
      </c>
      <c r="G144" s="22" t="s">
        <v>271</v>
      </c>
      <c r="H144" s="22" t="s">
        <v>27</v>
      </c>
      <c r="I144" s="22" t="s">
        <v>28</v>
      </c>
      <c r="J144" s="22" t="s">
        <v>78</v>
      </c>
      <c r="K144" s="23">
        <f t="shared" ref="K144" si="34">K$2+2</f>
        <v>44660</v>
      </c>
      <c r="M144" s="28"/>
      <c r="N144" s="28"/>
    </row>
    <row r="145" spans="1:15" ht="28.8" x14ac:dyDescent="0.3">
      <c r="A145" s="120" t="e">
        <f>A143</f>
        <v>#REF!</v>
      </c>
      <c r="B145" s="20">
        <f>B143+1</f>
        <v>5</v>
      </c>
      <c r="C145" s="5" t="s">
        <v>29</v>
      </c>
      <c r="D145" s="22" t="s">
        <v>130</v>
      </c>
      <c r="E145" s="22" t="s">
        <v>131</v>
      </c>
      <c r="F145" s="29"/>
      <c r="G145" s="22" t="s">
        <v>271</v>
      </c>
      <c r="H145" s="22" t="s">
        <v>70</v>
      </c>
      <c r="I145" s="22" t="s">
        <v>332</v>
      </c>
      <c r="J145" s="22">
        <v>1</v>
      </c>
      <c r="K145" s="23">
        <f t="shared" si="29"/>
        <v>44659</v>
      </c>
      <c r="L145" s="24"/>
      <c r="M145" s="28"/>
      <c r="N145" s="28"/>
    </row>
    <row r="146" spans="1:15" x14ac:dyDescent="0.3">
      <c r="A146" s="120" t="e">
        <f t="shared" si="32"/>
        <v>#REF!</v>
      </c>
      <c r="B146" s="20">
        <f t="shared" si="33"/>
        <v>6</v>
      </c>
      <c r="C146" s="5" t="s">
        <v>29</v>
      </c>
      <c r="D146" s="21" t="s">
        <v>132</v>
      </c>
      <c r="E146" s="22" t="s">
        <v>133</v>
      </c>
      <c r="G146" s="22" t="s">
        <v>271</v>
      </c>
      <c r="H146" s="22" t="s">
        <v>70</v>
      </c>
      <c r="I146" s="22" t="s">
        <v>332</v>
      </c>
      <c r="J146" s="22">
        <v>1</v>
      </c>
      <c r="K146" s="23">
        <f t="shared" si="29"/>
        <v>44659</v>
      </c>
      <c r="L146" s="24"/>
      <c r="M146" s="28"/>
      <c r="N146" s="28"/>
    </row>
    <row r="147" spans="1:15" x14ac:dyDescent="0.3">
      <c r="A147" s="121" t="e">
        <f>A146+0.1</f>
        <v>#REF!</v>
      </c>
      <c r="B147" s="14"/>
      <c r="C147" s="15"/>
      <c r="D147" s="16" t="s">
        <v>275</v>
      </c>
      <c r="E147" s="17"/>
      <c r="F147" s="17"/>
      <c r="G147" s="17"/>
      <c r="H147" s="17"/>
      <c r="I147" s="17"/>
      <c r="J147" s="47" t="s">
        <v>78</v>
      </c>
      <c r="K147" s="48"/>
      <c r="L147" s="48"/>
      <c r="M147" s="49"/>
      <c r="N147" s="49"/>
      <c r="O147" s="17"/>
    </row>
    <row r="148" spans="1:15" ht="30" customHeight="1" x14ac:dyDescent="0.3">
      <c r="A148" s="120" t="e">
        <f>A147</f>
        <v>#REF!</v>
      </c>
      <c r="B148" s="20">
        <f>B147+1</f>
        <v>1</v>
      </c>
      <c r="C148" s="5" t="s">
        <v>16</v>
      </c>
      <c r="D148" s="41" t="s">
        <v>421</v>
      </c>
      <c r="G148" s="22" t="s">
        <v>17</v>
      </c>
      <c r="H148" s="22" t="s">
        <v>70</v>
      </c>
      <c r="I148" s="22" t="s">
        <v>332</v>
      </c>
      <c r="J148" s="22"/>
      <c r="K148" s="23">
        <f t="shared" si="29"/>
        <v>44659</v>
      </c>
      <c r="L148" s="24"/>
      <c r="M148" s="28"/>
      <c r="N148" s="28"/>
    </row>
    <row r="149" spans="1:15" x14ac:dyDescent="0.3">
      <c r="A149" s="93">
        <v>3.1</v>
      </c>
      <c r="B149" s="14"/>
      <c r="C149" s="15"/>
      <c r="D149" s="16" t="s">
        <v>218</v>
      </c>
      <c r="E149" s="17"/>
      <c r="F149" s="17"/>
      <c r="G149" s="17"/>
      <c r="H149" s="17"/>
      <c r="I149" s="17"/>
      <c r="J149" s="47"/>
      <c r="K149" s="48"/>
      <c r="L149" s="48"/>
      <c r="M149" s="49"/>
      <c r="N149" s="49"/>
      <c r="O149" s="17"/>
    </row>
    <row r="150" spans="1:15" ht="43.2" x14ac:dyDescent="0.3">
      <c r="A150" s="95">
        <f t="shared" ref="A150:A151" si="35">A149</f>
        <v>3.1</v>
      </c>
      <c r="B150" s="20">
        <f t="shared" ref="B150:B151" si="36">B149+1</f>
        <v>1</v>
      </c>
      <c r="C150" s="81" t="s">
        <v>16</v>
      </c>
      <c r="D150" s="56" t="s">
        <v>219</v>
      </c>
      <c r="E150" s="22" t="s">
        <v>95</v>
      </c>
      <c r="F150" s="22" t="s">
        <v>220</v>
      </c>
      <c r="G150" s="22" t="s">
        <v>17</v>
      </c>
      <c r="H150" s="22" t="s">
        <v>27</v>
      </c>
      <c r="I150" s="22" t="s">
        <v>28</v>
      </c>
      <c r="J150" s="22">
        <v>5</v>
      </c>
      <c r="K150" s="23">
        <f t="shared" si="29"/>
        <v>44659</v>
      </c>
      <c r="L150" s="24">
        <v>0.53125</v>
      </c>
      <c r="M150" s="24"/>
      <c r="N150" s="25"/>
    </row>
    <row r="151" spans="1:15" ht="90.6" customHeight="1" thickBot="1" x14ac:dyDescent="0.35">
      <c r="A151" s="95">
        <f t="shared" si="35"/>
        <v>3.1</v>
      </c>
      <c r="B151" s="20">
        <f t="shared" si="36"/>
        <v>2</v>
      </c>
      <c r="C151" s="81" t="s">
        <v>16</v>
      </c>
      <c r="D151" s="56" t="s">
        <v>221</v>
      </c>
      <c r="E151" s="52" t="s">
        <v>98</v>
      </c>
      <c r="F151" s="22" t="s">
        <v>222</v>
      </c>
      <c r="G151" s="22" t="s">
        <v>17</v>
      </c>
      <c r="H151" s="22" t="s">
        <v>70</v>
      </c>
      <c r="I151" s="22" t="s">
        <v>332</v>
      </c>
      <c r="J151" s="22">
        <v>1</v>
      </c>
      <c r="K151" s="23">
        <f t="shared" si="29"/>
        <v>44659</v>
      </c>
      <c r="L151" s="24"/>
      <c r="M151" s="25"/>
      <c r="N151" s="25"/>
    </row>
    <row r="152" spans="1:15" s="12" customFormat="1" ht="24" thickBot="1" x14ac:dyDescent="0.35">
      <c r="A152" s="122">
        <v>4</v>
      </c>
      <c r="B152" s="72"/>
      <c r="C152" s="8" t="s">
        <v>422</v>
      </c>
      <c r="D152" s="9"/>
      <c r="E152" s="9"/>
      <c r="F152" s="9"/>
      <c r="G152" s="45"/>
      <c r="H152" s="9"/>
      <c r="I152" s="9"/>
      <c r="J152" s="46"/>
      <c r="K152" s="8"/>
      <c r="L152" s="8"/>
      <c r="M152" s="11"/>
      <c r="N152" s="11"/>
      <c r="O152" s="9"/>
    </row>
    <row r="153" spans="1:15" x14ac:dyDescent="0.3">
      <c r="A153" s="121">
        <f>A152+0.1</f>
        <v>4.0999999999999996</v>
      </c>
      <c r="B153" s="14"/>
      <c r="C153" s="15"/>
      <c r="D153" s="16" t="s">
        <v>223</v>
      </c>
      <c r="E153" s="17"/>
      <c r="F153" s="17"/>
      <c r="G153" s="17"/>
      <c r="H153" s="17"/>
      <c r="I153" s="17"/>
      <c r="J153" s="47"/>
      <c r="K153" s="48"/>
      <c r="L153" s="48"/>
      <c r="M153" s="49"/>
      <c r="N153" s="49"/>
      <c r="O153" s="17"/>
    </row>
    <row r="154" spans="1:15" ht="43.2" x14ac:dyDescent="0.3">
      <c r="A154" s="120">
        <f>A153</f>
        <v>4.0999999999999996</v>
      </c>
      <c r="B154" s="20">
        <f t="shared" ref="B154:B157" si="37">B153+1</f>
        <v>1</v>
      </c>
      <c r="C154" s="81" t="s">
        <v>29</v>
      </c>
      <c r="D154" s="56" t="s">
        <v>224</v>
      </c>
      <c r="E154" s="22" t="s">
        <v>225</v>
      </c>
      <c r="G154" s="22" t="s">
        <v>271</v>
      </c>
      <c r="H154" s="22" t="s">
        <v>18</v>
      </c>
      <c r="I154" s="22" t="s">
        <v>141</v>
      </c>
      <c r="J154" s="22">
        <v>1</v>
      </c>
      <c r="K154" s="23">
        <f t="shared" ref="K154:K158" si="38">K$2+1</f>
        <v>44659</v>
      </c>
      <c r="L154" s="24">
        <v>0.54166666666666663</v>
      </c>
      <c r="M154" s="25"/>
      <c r="N154" s="25"/>
    </row>
    <row r="155" spans="1:15" ht="43.2" x14ac:dyDescent="0.3">
      <c r="A155" s="120">
        <f t="shared" ref="A155:A157" si="39">A154</f>
        <v>4.0999999999999996</v>
      </c>
      <c r="B155" s="20">
        <f t="shared" si="37"/>
        <v>2</v>
      </c>
      <c r="C155" s="81" t="s">
        <v>29</v>
      </c>
      <c r="D155" s="119" t="s">
        <v>302</v>
      </c>
      <c r="E155" s="29" t="s">
        <v>383</v>
      </c>
      <c r="F155" s="99" t="s">
        <v>380</v>
      </c>
      <c r="G155" s="22" t="s">
        <v>271</v>
      </c>
      <c r="H155" s="22" t="s">
        <v>303</v>
      </c>
      <c r="I155" s="99" t="s">
        <v>387</v>
      </c>
      <c r="J155" s="22">
        <v>60</v>
      </c>
      <c r="K155" s="23">
        <f t="shared" si="38"/>
        <v>44659</v>
      </c>
      <c r="L155" s="24">
        <v>0.54166666666666663</v>
      </c>
      <c r="M155" s="24"/>
      <c r="N155" s="25"/>
    </row>
    <row r="156" spans="1:15" ht="15.6" x14ac:dyDescent="0.3">
      <c r="A156" s="120">
        <f t="shared" si="39"/>
        <v>4.0999999999999996</v>
      </c>
      <c r="B156" s="20">
        <f t="shared" si="37"/>
        <v>3</v>
      </c>
      <c r="C156" s="81" t="s">
        <v>29</v>
      </c>
      <c r="D156" s="108"/>
      <c r="E156" s="29" t="s">
        <v>384</v>
      </c>
      <c r="F156" s="22" t="s">
        <v>377</v>
      </c>
      <c r="G156" s="22" t="s">
        <v>271</v>
      </c>
      <c r="H156" s="22" t="s">
        <v>303</v>
      </c>
      <c r="I156" s="22" t="s">
        <v>227</v>
      </c>
      <c r="J156" s="22"/>
      <c r="K156" s="23">
        <f t="shared" si="38"/>
        <v>44659</v>
      </c>
      <c r="L156" s="24"/>
      <c r="M156" s="24"/>
      <c r="N156" s="25"/>
    </row>
    <row r="157" spans="1:15" ht="15.6" x14ac:dyDescent="0.3">
      <c r="A157" s="120">
        <f t="shared" si="39"/>
        <v>4.0999999999999996</v>
      </c>
      <c r="B157" s="20">
        <f t="shared" si="37"/>
        <v>4</v>
      </c>
      <c r="C157" s="81" t="s">
        <v>29</v>
      </c>
      <c r="D157" s="108"/>
      <c r="E157" s="29" t="s">
        <v>385</v>
      </c>
      <c r="F157" s="22" t="s">
        <v>378</v>
      </c>
      <c r="G157" s="22" t="s">
        <v>271</v>
      </c>
      <c r="H157" s="22" t="s">
        <v>303</v>
      </c>
      <c r="I157" s="22" t="s">
        <v>379</v>
      </c>
      <c r="J157" s="22"/>
      <c r="K157" s="23">
        <f t="shared" si="38"/>
        <v>44659</v>
      </c>
      <c r="L157" s="24"/>
      <c r="M157" s="24"/>
      <c r="N157" s="25"/>
    </row>
    <row r="158" spans="1:15" ht="15.6" x14ac:dyDescent="0.3">
      <c r="A158" s="120">
        <f>A156</f>
        <v>4.0999999999999996</v>
      </c>
      <c r="B158" s="20">
        <f>B156+1</f>
        <v>4</v>
      </c>
      <c r="C158" s="81" t="s">
        <v>29</v>
      </c>
      <c r="D158" s="108"/>
      <c r="E158" s="29" t="s">
        <v>386</v>
      </c>
      <c r="F158" s="22" t="s">
        <v>381</v>
      </c>
      <c r="G158" s="22" t="s">
        <v>271</v>
      </c>
      <c r="H158" s="22" t="s">
        <v>303</v>
      </c>
      <c r="I158" s="22" t="s">
        <v>382</v>
      </c>
      <c r="J158" s="22"/>
      <c r="K158" s="23">
        <f t="shared" si="38"/>
        <v>44659</v>
      </c>
      <c r="L158" s="24"/>
      <c r="M158" s="24"/>
      <c r="N158" s="25"/>
    </row>
    <row r="159" spans="1:15" x14ac:dyDescent="0.3">
      <c r="A159" s="121">
        <f>A158+0.1</f>
        <v>4.1999999999999993</v>
      </c>
      <c r="B159" s="14"/>
      <c r="C159" s="15"/>
      <c r="D159" s="55" t="s">
        <v>228</v>
      </c>
      <c r="E159" s="17"/>
      <c r="F159" s="17"/>
      <c r="G159" s="17"/>
      <c r="H159" s="17"/>
      <c r="I159" s="17"/>
      <c r="J159" s="47"/>
      <c r="K159" s="48"/>
      <c r="L159" s="48"/>
      <c r="M159" s="49"/>
      <c r="N159" s="49"/>
      <c r="O159" s="17"/>
    </row>
    <row r="160" spans="1:15" x14ac:dyDescent="0.3">
      <c r="A160" s="120">
        <f t="shared" ref="A160" si="40">A159</f>
        <v>4.1999999999999993</v>
      </c>
      <c r="B160" s="20">
        <f t="shared" ref="B160" si="41">B159+1</f>
        <v>1</v>
      </c>
      <c r="C160" s="5" t="s">
        <v>29</v>
      </c>
      <c r="D160" s="56" t="s">
        <v>229</v>
      </c>
      <c r="E160" s="41"/>
      <c r="G160" s="22" t="s">
        <v>271</v>
      </c>
      <c r="H160" s="22" t="s">
        <v>18</v>
      </c>
      <c r="I160" s="22" t="s">
        <v>141</v>
      </c>
      <c r="J160" s="22">
        <v>1</v>
      </c>
      <c r="K160" s="23">
        <f t="shared" ref="K160" si="42">K$2+1</f>
        <v>44659</v>
      </c>
      <c r="L160" s="24">
        <v>0.58333333333333337</v>
      </c>
      <c r="M160" s="25"/>
      <c r="N160" s="25"/>
      <c r="O160" s="40"/>
    </row>
    <row r="161" spans="1:15" x14ac:dyDescent="0.3">
      <c r="A161" s="121">
        <f>A160+0.1</f>
        <v>4.2999999999999989</v>
      </c>
      <c r="B161" s="14"/>
      <c r="C161" s="15"/>
      <c r="D161" s="16" t="s">
        <v>89</v>
      </c>
      <c r="E161" s="17"/>
      <c r="F161" s="17"/>
      <c r="G161" s="17"/>
      <c r="H161" s="17"/>
      <c r="I161" s="17"/>
      <c r="J161" s="47" t="s">
        <v>78</v>
      </c>
      <c r="K161" s="48"/>
      <c r="L161" s="48"/>
      <c r="M161" s="49"/>
      <c r="N161" s="49"/>
      <c r="O161" s="17"/>
    </row>
    <row r="162" spans="1:15" ht="28.8" x14ac:dyDescent="0.3">
      <c r="A162" s="120">
        <f t="shared" ref="A162:A166" si="43">A161</f>
        <v>4.2999999999999989</v>
      </c>
      <c r="B162" s="20">
        <f t="shared" ref="B162:B166" si="44">B161+1</f>
        <v>1</v>
      </c>
      <c r="C162" s="5" t="s">
        <v>16</v>
      </c>
      <c r="D162" s="21" t="s">
        <v>90</v>
      </c>
      <c r="E162" s="22" t="s">
        <v>91</v>
      </c>
      <c r="G162" s="22" t="s">
        <v>271</v>
      </c>
      <c r="H162" s="22" t="s">
        <v>27</v>
      </c>
      <c r="I162" s="22" t="s">
        <v>293</v>
      </c>
      <c r="J162" s="22">
        <v>1</v>
      </c>
      <c r="K162" s="23">
        <f t="shared" ref="K162:K166" si="45">K$2+1</f>
        <v>44659</v>
      </c>
      <c r="L162" s="24">
        <v>0.58333333333333337</v>
      </c>
      <c r="M162" s="25"/>
      <c r="N162" s="25"/>
    </row>
    <row r="163" spans="1:15" ht="28.8" x14ac:dyDescent="0.3">
      <c r="A163" s="120">
        <f t="shared" si="43"/>
        <v>4.2999999999999989</v>
      </c>
      <c r="B163" s="20">
        <f t="shared" si="44"/>
        <v>2</v>
      </c>
      <c r="C163" s="5" t="s">
        <v>16</v>
      </c>
      <c r="D163" s="21" t="s">
        <v>92</v>
      </c>
      <c r="G163" s="22" t="s">
        <v>271</v>
      </c>
      <c r="H163" s="22" t="s">
        <v>93</v>
      </c>
      <c r="I163" s="22" t="s">
        <v>375</v>
      </c>
      <c r="J163" s="22">
        <v>1</v>
      </c>
      <c r="K163" s="23">
        <f t="shared" si="45"/>
        <v>44659</v>
      </c>
      <c r="L163" s="24"/>
      <c r="M163" s="25"/>
      <c r="N163" s="25"/>
    </row>
    <row r="164" spans="1:15" ht="28.8" x14ac:dyDescent="0.3">
      <c r="A164" s="120">
        <f t="shared" si="43"/>
        <v>4.2999999999999989</v>
      </c>
      <c r="B164" s="20">
        <f t="shared" si="44"/>
        <v>3</v>
      </c>
      <c r="C164" s="5" t="s">
        <v>16</v>
      </c>
      <c r="D164" s="21" t="s">
        <v>94</v>
      </c>
      <c r="E164" s="22" t="s">
        <v>95</v>
      </c>
      <c r="F164" s="22" t="s">
        <v>96</v>
      </c>
      <c r="G164" s="22" t="s">
        <v>271</v>
      </c>
      <c r="H164" s="22" t="s">
        <v>27</v>
      </c>
      <c r="I164" s="22" t="s">
        <v>28</v>
      </c>
      <c r="J164" s="22">
        <v>5</v>
      </c>
      <c r="K164" s="23">
        <f t="shared" si="45"/>
        <v>44659</v>
      </c>
      <c r="L164" s="24"/>
      <c r="M164" s="25"/>
      <c r="N164" s="25"/>
    </row>
    <row r="165" spans="1:15" ht="28.8" x14ac:dyDescent="0.3">
      <c r="A165" s="120">
        <f t="shared" si="43"/>
        <v>4.2999999999999989</v>
      </c>
      <c r="B165" s="20">
        <f t="shared" si="44"/>
        <v>4</v>
      </c>
      <c r="C165" s="5" t="s">
        <v>16</v>
      </c>
      <c r="D165" s="21" t="s">
        <v>97</v>
      </c>
      <c r="E165" s="50" t="s">
        <v>230</v>
      </c>
      <c r="G165" s="22" t="s">
        <v>271</v>
      </c>
      <c r="H165" s="22" t="s">
        <v>54</v>
      </c>
      <c r="I165" s="22" t="s">
        <v>141</v>
      </c>
      <c r="J165" s="22">
        <v>1</v>
      </c>
      <c r="K165" s="23">
        <f t="shared" si="45"/>
        <v>44659</v>
      </c>
      <c r="L165" s="24"/>
      <c r="M165" s="25"/>
      <c r="N165" s="25"/>
    </row>
    <row r="166" spans="1:15" s="62" customFormat="1" ht="71.400000000000006" customHeight="1" x14ac:dyDescent="0.3">
      <c r="A166" s="120">
        <f t="shared" si="43"/>
        <v>4.2999999999999989</v>
      </c>
      <c r="B166" s="20">
        <f t="shared" si="44"/>
        <v>5</v>
      </c>
      <c r="C166" s="62" t="s">
        <v>16</v>
      </c>
      <c r="D166" s="100" t="s">
        <v>231</v>
      </c>
      <c r="E166" s="101" t="s">
        <v>102</v>
      </c>
      <c r="F166" s="64" t="s">
        <v>103</v>
      </c>
      <c r="G166" s="22" t="s">
        <v>271</v>
      </c>
      <c r="H166" s="22" t="s">
        <v>70</v>
      </c>
      <c r="I166" s="22" t="s">
        <v>332</v>
      </c>
      <c r="J166" s="22">
        <v>1</v>
      </c>
      <c r="K166" s="23">
        <f t="shared" si="45"/>
        <v>44659</v>
      </c>
      <c r="L166" s="24"/>
      <c r="M166" s="28"/>
      <c r="N166" s="28"/>
      <c r="O166" s="102"/>
    </row>
    <row r="167" spans="1:15" s="15" customFormat="1" x14ac:dyDescent="0.3">
      <c r="A167" s="121">
        <f>A166+0.1</f>
        <v>4.3999999999999986</v>
      </c>
      <c r="B167" s="14"/>
      <c r="D167" s="16" t="s">
        <v>232</v>
      </c>
      <c r="E167" s="103"/>
      <c r="F167" s="17"/>
      <c r="G167" s="17"/>
      <c r="H167" s="17"/>
      <c r="I167" s="17"/>
      <c r="J167" s="17"/>
      <c r="K167" s="94"/>
      <c r="L167" s="48"/>
      <c r="M167" s="49"/>
      <c r="N167" s="49"/>
      <c r="O167" s="104"/>
    </row>
    <row r="168" spans="1:15" ht="86.4" x14ac:dyDescent="0.3">
      <c r="A168" s="120">
        <f t="shared" ref="A168" si="46">A167</f>
        <v>4.3999999999999986</v>
      </c>
      <c r="B168" s="20">
        <f t="shared" ref="B168" si="47">B167+1</f>
        <v>1</v>
      </c>
      <c r="C168" s="5" t="s">
        <v>16</v>
      </c>
      <c r="D168" s="56" t="s">
        <v>233</v>
      </c>
      <c r="F168" s="50" t="s">
        <v>205</v>
      </c>
      <c r="G168" s="22" t="s">
        <v>271</v>
      </c>
      <c r="H168" s="22" t="s">
        <v>234</v>
      </c>
      <c r="I168" s="22" t="s">
        <v>376</v>
      </c>
      <c r="J168" s="22">
        <v>60</v>
      </c>
      <c r="K168" s="23">
        <f>K$2+2</f>
        <v>44660</v>
      </c>
      <c r="L168" s="24">
        <v>0.375</v>
      </c>
      <c r="M168" s="24"/>
      <c r="N168" s="25"/>
    </row>
    <row r="169" spans="1:15" ht="43.2" x14ac:dyDescent="0.3">
      <c r="A169" s="120"/>
      <c r="B169" s="20"/>
      <c r="D169" s="56" t="s">
        <v>538</v>
      </c>
      <c r="F169" s="50"/>
      <c r="G169" s="22" t="s">
        <v>271</v>
      </c>
      <c r="I169" s="22" t="s">
        <v>376</v>
      </c>
      <c r="J169" s="22"/>
      <c r="K169" s="23"/>
      <c r="L169" s="24"/>
      <c r="M169" s="24"/>
      <c r="N169" s="25"/>
    </row>
    <row r="170" spans="1:15" ht="28.8" x14ac:dyDescent="0.3">
      <c r="A170" s="120">
        <f>A168</f>
        <v>4.3999999999999986</v>
      </c>
      <c r="B170" s="20">
        <f>B168+1</f>
        <v>2</v>
      </c>
      <c r="C170" s="5" t="s">
        <v>16</v>
      </c>
      <c r="D170" s="21" t="s">
        <v>235</v>
      </c>
      <c r="G170" s="22" t="s">
        <v>271</v>
      </c>
      <c r="H170" s="22" t="s">
        <v>274</v>
      </c>
      <c r="I170" s="22" t="s">
        <v>99</v>
      </c>
      <c r="K170" s="23">
        <f>K$2+2</f>
        <v>44660</v>
      </c>
    </row>
    <row r="171" spans="1:15" x14ac:dyDescent="0.3">
      <c r="A171" s="121">
        <f>A170+0.1</f>
        <v>4.4999999999999982</v>
      </c>
      <c r="B171" s="14"/>
      <c r="C171" s="15"/>
      <c r="D171" s="16" t="s">
        <v>209</v>
      </c>
      <c r="E171" s="17"/>
      <c r="F171" s="17"/>
      <c r="G171" s="17"/>
      <c r="H171" s="17"/>
      <c r="I171" s="17"/>
      <c r="J171" s="47"/>
      <c r="K171" s="48"/>
      <c r="L171" s="48"/>
      <c r="M171" s="49"/>
      <c r="N171" s="49"/>
      <c r="O171" s="17"/>
    </row>
    <row r="172" spans="1:15" ht="43.2" x14ac:dyDescent="0.3">
      <c r="A172" s="120">
        <f t="shared" ref="A172:A177" si="48">A171</f>
        <v>4.4999999999999982</v>
      </c>
      <c r="B172" s="20">
        <f t="shared" ref="B172:B177" si="49">B171+1</f>
        <v>1</v>
      </c>
      <c r="C172" s="5" t="s">
        <v>16</v>
      </c>
      <c r="D172" s="56" t="s">
        <v>236</v>
      </c>
      <c r="E172" s="22" t="s">
        <v>237</v>
      </c>
      <c r="G172" s="22" t="s">
        <v>271</v>
      </c>
      <c r="H172" s="22" t="s">
        <v>54</v>
      </c>
      <c r="I172" s="22" t="s">
        <v>141</v>
      </c>
      <c r="J172" s="5">
        <v>1</v>
      </c>
      <c r="K172" s="23">
        <f>K$2+2</f>
        <v>44660</v>
      </c>
      <c r="L172" s="24">
        <v>0.41666666666666669</v>
      </c>
      <c r="M172" s="53"/>
      <c r="N172" s="53"/>
    </row>
    <row r="173" spans="1:15" ht="28.8" x14ac:dyDescent="0.3">
      <c r="A173" s="120">
        <f t="shared" si="48"/>
        <v>4.4999999999999982</v>
      </c>
      <c r="B173" s="20">
        <f t="shared" si="49"/>
        <v>2</v>
      </c>
      <c r="C173" s="22" t="s">
        <v>16</v>
      </c>
      <c r="D173" s="56" t="s">
        <v>210</v>
      </c>
      <c r="E173" s="99" t="s">
        <v>211</v>
      </c>
      <c r="F173" s="42" t="s">
        <v>212</v>
      </c>
      <c r="G173" s="22" t="s">
        <v>271</v>
      </c>
      <c r="H173" s="22" t="s">
        <v>27</v>
      </c>
      <c r="I173" s="22" t="s">
        <v>28</v>
      </c>
      <c r="J173" s="22">
        <v>2</v>
      </c>
      <c r="K173" s="23">
        <f t="shared" ref="K173:K196" si="50">K$2+2</f>
        <v>44660</v>
      </c>
      <c r="L173" s="24"/>
      <c r="M173" s="25"/>
      <c r="N173" s="25"/>
    </row>
    <row r="174" spans="1:15" ht="15.6" x14ac:dyDescent="0.3">
      <c r="A174" s="120">
        <f t="shared" si="48"/>
        <v>4.4999999999999982</v>
      </c>
      <c r="B174" s="20">
        <f t="shared" si="49"/>
        <v>3</v>
      </c>
      <c r="C174" s="81" t="s">
        <v>29</v>
      </c>
      <c r="D174" s="56" t="s">
        <v>213</v>
      </c>
      <c r="G174" s="22" t="s">
        <v>271</v>
      </c>
      <c r="H174" s="22" t="s">
        <v>70</v>
      </c>
      <c r="I174" s="22" t="s">
        <v>332</v>
      </c>
      <c r="J174" s="22">
        <v>1</v>
      </c>
      <c r="K174" s="23">
        <f t="shared" si="50"/>
        <v>44660</v>
      </c>
      <c r="L174" s="24"/>
      <c r="M174" s="25"/>
      <c r="N174" s="25"/>
    </row>
    <row r="175" spans="1:15" ht="158.4" x14ac:dyDescent="0.3">
      <c r="A175" s="120">
        <f t="shared" si="48"/>
        <v>4.4999999999999982</v>
      </c>
      <c r="B175" s="20">
        <f t="shared" si="49"/>
        <v>4</v>
      </c>
      <c r="C175" s="5" t="s">
        <v>29</v>
      </c>
      <c r="D175" s="56" t="s">
        <v>238</v>
      </c>
      <c r="F175" s="22" t="s">
        <v>126</v>
      </c>
      <c r="G175" s="22" t="s">
        <v>271</v>
      </c>
      <c r="H175" s="22" t="s">
        <v>27</v>
      </c>
      <c r="I175" s="22" t="s">
        <v>28</v>
      </c>
      <c r="J175" s="22">
        <v>10</v>
      </c>
      <c r="K175" s="23">
        <f t="shared" si="50"/>
        <v>44660</v>
      </c>
      <c r="L175" s="24"/>
      <c r="M175" s="25"/>
      <c r="N175" s="25"/>
    </row>
    <row r="176" spans="1:15" ht="43.2" x14ac:dyDescent="0.3">
      <c r="A176" s="120">
        <f t="shared" si="48"/>
        <v>4.4999999999999982</v>
      </c>
      <c r="B176" s="20">
        <f t="shared" si="49"/>
        <v>5</v>
      </c>
      <c r="C176" s="5" t="s">
        <v>29</v>
      </c>
      <c r="D176" s="56" t="s">
        <v>215</v>
      </c>
      <c r="E176" s="22" t="s">
        <v>216</v>
      </c>
      <c r="F176" s="22" t="s">
        <v>217</v>
      </c>
      <c r="G176" s="22" t="s">
        <v>271</v>
      </c>
      <c r="H176" s="22" t="s">
        <v>27</v>
      </c>
      <c r="I176" s="22" t="s">
        <v>28</v>
      </c>
      <c r="J176" s="22" t="s">
        <v>78</v>
      </c>
      <c r="K176" s="23">
        <f t="shared" si="50"/>
        <v>44660</v>
      </c>
      <c r="M176" s="28"/>
      <c r="N176" s="28"/>
    </row>
    <row r="177" spans="1:17" ht="28.8" x14ac:dyDescent="0.3">
      <c r="A177" s="120">
        <f t="shared" si="48"/>
        <v>4.4999999999999982</v>
      </c>
      <c r="B177" s="20">
        <f t="shared" si="49"/>
        <v>6</v>
      </c>
      <c r="C177" s="5" t="s">
        <v>29</v>
      </c>
      <c r="D177" s="5" t="s">
        <v>392</v>
      </c>
      <c r="E177" s="22" t="s">
        <v>393</v>
      </c>
      <c r="G177" s="22" t="s">
        <v>271</v>
      </c>
      <c r="H177" s="22" t="s">
        <v>27</v>
      </c>
      <c r="I177" s="22" t="s">
        <v>28</v>
      </c>
      <c r="J177" s="22" t="s">
        <v>78</v>
      </c>
      <c r="K177" s="23">
        <f t="shared" si="50"/>
        <v>44660</v>
      </c>
      <c r="M177" s="28"/>
      <c r="N177" s="28"/>
    </row>
    <row r="178" spans="1:17" ht="28.8" x14ac:dyDescent="0.3">
      <c r="A178" s="120">
        <f>A176</f>
        <v>4.4999999999999982</v>
      </c>
      <c r="B178" s="20">
        <f>B176+1</f>
        <v>6</v>
      </c>
      <c r="C178" s="5" t="s">
        <v>29</v>
      </c>
      <c r="D178" s="22" t="s">
        <v>130</v>
      </c>
      <c r="E178" s="22" t="s">
        <v>131</v>
      </c>
      <c r="F178" s="29"/>
      <c r="G178" s="22" t="s">
        <v>271</v>
      </c>
      <c r="H178" s="22" t="s">
        <v>70</v>
      </c>
      <c r="I178" s="22" t="s">
        <v>332</v>
      </c>
      <c r="J178" s="22">
        <v>1</v>
      </c>
      <c r="K178" s="23">
        <f t="shared" si="50"/>
        <v>44660</v>
      </c>
      <c r="L178" s="24"/>
      <c r="M178" s="28"/>
      <c r="N178" s="28"/>
    </row>
    <row r="179" spans="1:17" x14ac:dyDescent="0.3">
      <c r="A179" s="120">
        <f>A178</f>
        <v>4.4999999999999982</v>
      </c>
      <c r="B179" s="20">
        <f>B178+1</f>
        <v>7</v>
      </c>
      <c r="C179" s="5" t="s">
        <v>29</v>
      </c>
      <c r="D179" s="21" t="s">
        <v>132</v>
      </c>
      <c r="E179" s="22" t="s">
        <v>133</v>
      </c>
      <c r="G179" s="22" t="s">
        <v>271</v>
      </c>
      <c r="H179" s="22" t="s">
        <v>70</v>
      </c>
      <c r="I179" s="22" t="s">
        <v>332</v>
      </c>
      <c r="J179" s="22">
        <v>1</v>
      </c>
      <c r="K179" s="23">
        <f t="shared" si="50"/>
        <v>44660</v>
      </c>
      <c r="L179" s="24"/>
      <c r="M179" s="28"/>
      <c r="N179" s="28"/>
    </row>
    <row r="180" spans="1:17" ht="28.8" x14ac:dyDescent="0.3">
      <c r="A180" s="120">
        <f>A179</f>
        <v>4.4999999999999982</v>
      </c>
      <c r="B180" s="20">
        <f>B179+1</f>
        <v>8</v>
      </c>
      <c r="C180" s="5" t="s">
        <v>64</v>
      </c>
      <c r="D180" s="21" t="s">
        <v>239</v>
      </c>
      <c r="G180" s="22" t="s">
        <v>271</v>
      </c>
      <c r="H180" s="22" t="s">
        <v>240</v>
      </c>
      <c r="I180" s="22" t="s">
        <v>293</v>
      </c>
      <c r="J180" s="22">
        <v>5</v>
      </c>
      <c r="K180" s="23">
        <f t="shared" si="50"/>
        <v>44660</v>
      </c>
      <c r="L180" s="24"/>
      <c r="M180" s="28"/>
      <c r="N180" s="28"/>
    </row>
    <row r="181" spans="1:17" s="15" customFormat="1" x14ac:dyDescent="0.3">
      <c r="A181" s="121">
        <f>A180+0.1</f>
        <v>4.5999999999999979</v>
      </c>
      <c r="B181" s="14"/>
      <c r="D181" s="16" t="s">
        <v>241</v>
      </c>
      <c r="E181" s="17"/>
      <c r="F181" s="17"/>
      <c r="G181" s="17"/>
      <c r="H181" s="17"/>
      <c r="I181" s="17"/>
      <c r="J181" s="17"/>
      <c r="K181" s="94"/>
      <c r="L181" s="48"/>
      <c r="M181" s="105"/>
      <c r="N181" s="105"/>
      <c r="O181" s="17"/>
    </row>
    <row r="182" spans="1:17" ht="28.8" x14ac:dyDescent="0.3">
      <c r="A182" s="120">
        <f t="shared" ref="A182:A183" si="51">A181</f>
        <v>4.5999999999999979</v>
      </c>
      <c r="B182" s="20">
        <f t="shared" ref="B182:B183" si="52">B181+1</f>
        <v>1</v>
      </c>
      <c r="C182" s="81" t="s">
        <v>16</v>
      </c>
      <c r="D182" s="56" t="s">
        <v>219</v>
      </c>
      <c r="E182" s="22" t="s">
        <v>95</v>
      </c>
      <c r="F182" s="22" t="s">
        <v>242</v>
      </c>
      <c r="G182" s="22" t="s">
        <v>271</v>
      </c>
      <c r="H182" s="22" t="s">
        <v>27</v>
      </c>
      <c r="I182" s="22" t="s">
        <v>28</v>
      </c>
      <c r="J182" s="22">
        <v>2</v>
      </c>
      <c r="K182" s="23">
        <f t="shared" si="50"/>
        <v>44660</v>
      </c>
      <c r="L182" s="24">
        <v>0.43124999999999997</v>
      </c>
      <c r="M182" s="25"/>
      <c r="N182" s="25"/>
    </row>
    <row r="183" spans="1:17" ht="28.8" x14ac:dyDescent="0.3">
      <c r="A183" s="120">
        <f t="shared" si="51"/>
        <v>4.5999999999999979</v>
      </c>
      <c r="B183" s="20">
        <f t="shared" si="52"/>
        <v>2</v>
      </c>
      <c r="C183" s="81" t="s">
        <v>16</v>
      </c>
      <c r="D183" s="56" t="s">
        <v>221</v>
      </c>
      <c r="E183" s="52" t="s">
        <v>98</v>
      </c>
      <c r="F183" s="22" t="s">
        <v>222</v>
      </c>
      <c r="G183" s="22" t="s">
        <v>271</v>
      </c>
      <c r="H183" s="22" t="s">
        <v>70</v>
      </c>
      <c r="I183" s="22" t="s">
        <v>332</v>
      </c>
      <c r="J183" s="22">
        <v>1</v>
      </c>
      <c r="K183" s="23">
        <f t="shared" si="50"/>
        <v>44660</v>
      </c>
      <c r="L183" s="24"/>
      <c r="M183" s="25"/>
      <c r="N183" s="25"/>
    </row>
    <row r="184" spans="1:17" x14ac:dyDescent="0.3">
      <c r="A184" s="121">
        <f>A183+0.1</f>
        <v>4.6999999999999975</v>
      </c>
      <c r="B184" s="14"/>
      <c r="C184" s="15"/>
      <c r="D184" s="16" t="s">
        <v>243</v>
      </c>
      <c r="E184" s="17"/>
      <c r="F184" s="17"/>
      <c r="G184" s="17"/>
      <c r="H184" s="17"/>
      <c r="I184" s="17"/>
      <c r="J184" s="47"/>
      <c r="K184" s="48"/>
      <c r="L184" s="48"/>
      <c r="M184" s="49"/>
      <c r="N184" s="49"/>
      <c r="O184" s="17"/>
    </row>
    <row r="185" spans="1:17" ht="409.6" x14ac:dyDescent="0.3">
      <c r="A185" s="120">
        <f t="shared" ref="A185" si="53">A184</f>
        <v>4.6999999999999975</v>
      </c>
      <c r="B185" s="20">
        <f t="shared" ref="B185" si="54">B184+1</f>
        <v>1</v>
      </c>
      <c r="C185" s="81" t="s">
        <v>16</v>
      </c>
      <c r="D185" s="56" t="s">
        <v>244</v>
      </c>
      <c r="E185" s="22" t="s">
        <v>438</v>
      </c>
      <c r="F185" s="22" t="s">
        <v>245</v>
      </c>
      <c r="G185" s="22" t="s">
        <v>271</v>
      </c>
      <c r="H185" s="22" t="s">
        <v>304</v>
      </c>
      <c r="I185" s="22" t="s">
        <v>356</v>
      </c>
      <c r="J185" s="22">
        <v>10</v>
      </c>
      <c r="K185" s="23">
        <f t="shared" si="50"/>
        <v>44660</v>
      </c>
      <c r="L185" s="24">
        <v>0.43333333333333335</v>
      </c>
      <c r="M185" s="28"/>
      <c r="N185" s="28"/>
      <c r="O185" s="106"/>
    </row>
    <row r="186" spans="1:17" x14ac:dyDescent="0.3">
      <c r="A186" s="121">
        <f>A185+0.1</f>
        <v>4.7999999999999972</v>
      </c>
      <c r="B186" s="14"/>
      <c r="C186" s="15"/>
      <c r="D186" s="107" t="s">
        <v>246</v>
      </c>
      <c r="E186" s="37"/>
      <c r="F186" s="17"/>
      <c r="G186" s="17"/>
      <c r="H186" s="17"/>
      <c r="I186" s="17"/>
      <c r="J186" s="47"/>
      <c r="K186" s="48"/>
      <c r="L186" s="48"/>
      <c r="M186" s="49"/>
      <c r="N186" s="49"/>
      <c r="O186" s="17"/>
    </row>
    <row r="187" spans="1:17" ht="30" customHeight="1" x14ac:dyDescent="0.3">
      <c r="A187" s="120">
        <f t="shared" ref="A187:A188" si="55">A186</f>
        <v>4.7999999999999972</v>
      </c>
      <c r="B187" s="20">
        <f t="shared" ref="B187:B188" si="56">B186+1</f>
        <v>1</v>
      </c>
      <c r="C187" s="5" t="s">
        <v>16</v>
      </c>
      <c r="D187" s="21" t="s">
        <v>247</v>
      </c>
      <c r="E187" s="21"/>
      <c r="G187" s="22" t="s">
        <v>271</v>
      </c>
      <c r="H187" s="22" t="s">
        <v>18</v>
      </c>
      <c r="I187" s="22" t="s">
        <v>141</v>
      </c>
      <c r="J187" s="22">
        <v>2</v>
      </c>
      <c r="K187" s="23">
        <f t="shared" si="50"/>
        <v>44660</v>
      </c>
      <c r="L187" s="24">
        <v>0.44027777777777777</v>
      </c>
      <c r="M187" s="25"/>
      <c r="N187" s="25"/>
      <c r="O187" s="80"/>
    </row>
    <row r="188" spans="1:17" ht="43.2" x14ac:dyDescent="0.3">
      <c r="A188" s="120">
        <f t="shared" si="55"/>
        <v>4.7999999999999972</v>
      </c>
      <c r="B188" s="20">
        <f t="shared" si="56"/>
        <v>2</v>
      </c>
      <c r="C188" s="5" t="s">
        <v>16</v>
      </c>
      <c r="D188" s="21" t="s">
        <v>248</v>
      </c>
      <c r="E188" s="21" t="s">
        <v>249</v>
      </c>
      <c r="G188" s="22" t="s">
        <v>271</v>
      </c>
      <c r="H188" s="22" t="s">
        <v>250</v>
      </c>
      <c r="I188" s="22" t="s">
        <v>305</v>
      </c>
      <c r="J188" s="22">
        <v>1</v>
      </c>
      <c r="K188" s="23">
        <f t="shared" si="50"/>
        <v>44660</v>
      </c>
      <c r="L188" s="24"/>
      <c r="M188" s="25"/>
      <c r="N188" s="25"/>
      <c r="O188" s="80"/>
    </row>
    <row r="189" spans="1:17" x14ac:dyDescent="0.3">
      <c r="A189" s="121">
        <f>A188+0.1</f>
        <v>4.8999999999999968</v>
      </c>
      <c r="B189" s="14"/>
      <c r="C189" s="15"/>
      <c r="D189" s="107" t="s">
        <v>251</v>
      </c>
      <c r="E189" s="107"/>
      <c r="F189" s="17"/>
      <c r="G189" s="17"/>
      <c r="H189" s="17"/>
      <c r="I189" s="17"/>
      <c r="J189" s="47"/>
      <c r="K189" s="15"/>
      <c r="L189" s="15"/>
      <c r="M189" s="49"/>
      <c r="N189" s="49"/>
      <c r="O189" s="17"/>
    </row>
    <row r="190" spans="1:17" s="22" customFormat="1" ht="57.6" x14ac:dyDescent="0.3">
      <c r="A190" s="120">
        <f t="shared" ref="A190:A191" si="57">A189</f>
        <v>4.8999999999999968</v>
      </c>
      <c r="B190" s="20">
        <f t="shared" ref="B190:B191" si="58">B189+1</f>
        <v>1</v>
      </c>
      <c r="C190" s="81" t="s">
        <v>16</v>
      </c>
      <c r="D190" s="56" t="s">
        <v>252</v>
      </c>
      <c r="E190" s="22" t="s">
        <v>253</v>
      </c>
      <c r="F190" s="22" t="s">
        <v>254</v>
      </c>
      <c r="G190" s="22" t="s">
        <v>271</v>
      </c>
      <c r="H190" s="22" t="s">
        <v>56</v>
      </c>
      <c r="I190" s="22" t="s">
        <v>374</v>
      </c>
      <c r="J190" s="22">
        <v>2</v>
      </c>
      <c r="K190" s="23">
        <f t="shared" si="50"/>
        <v>44660</v>
      </c>
      <c r="L190" s="24"/>
      <c r="M190" s="25"/>
      <c r="N190" s="25"/>
      <c r="P190" s="5"/>
      <c r="Q190" s="5"/>
    </row>
    <row r="191" spans="1:17" s="22" customFormat="1" ht="28.8" x14ac:dyDescent="0.3">
      <c r="A191" s="120">
        <f t="shared" si="57"/>
        <v>4.8999999999999968</v>
      </c>
      <c r="B191" s="20">
        <f t="shared" si="58"/>
        <v>2</v>
      </c>
      <c r="C191" s="81" t="s">
        <v>16</v>
      </c>
      <c r="D191" s="29" t="s">
        <v>255</v>
      </c>
      <c r="E191" s="56" t="s">
        <v>256</v>
      </c>
      <c r="G191" s="22" t="s">
        <v>271</v>
      </c>
      <c r="H191" s="22" t="s">
        <v>56</v>
      </c>
      <c r="I191" s="22" t="s">
        <v>374</v>
      </c>
      <c r="J191" s="22">
        <v>1</v>
      </c>
      <c r="K191" s="23">
        <f t="shared" si="50"/>
        <v>44660</v>
      </c>
      <c r="L191" s="24"/>
      <c r="M191" s="25"/>
      <c r="N191" s="25"/>
      <c r="P191" s="5"/>
      <c r="Q191" s="5"/>
    </row>
    <row r="192" spans="1:17" x14ac:dyDescent="0.3">
      <c r="A192" s="93">
        <v>4.0999999999999996</v>
      </c>
      <c r="B192" s="14"/>
      <c r="C192" s="15" t="s">
        <v>257</v>
      </c>
      <c r="D192" s="55" t="s">
        <v>258</v>
      </c>
      <c r="E192" s="17"/>
      <c r="F192" s="17"/>
      <c r="G192" s="17"/>
      <c r="H192" s="17"/>
      <c r="I192" s="17"/>
      <c r="J192" s="47"/>
      <c r="K192" s="48"/>
      <c r="L192" s="48"/>
      <c r="M192" s="49"/>
      <c r="N192" s="49"/>
      <c r="O192" s="17"/>
    </row>
    <row r="193" spans="1:15" ht="86.4" x14ac:dyDescent="0.3">
      <c r="A193" s="95">
        <f t="shared" ref="A193:A194" si="59">A192</f>
        <v>4.0999999999999996</v>
      </c>
      <c r="B193" s="20">
        <f t="shared" ref="B193:B194" si="60">B192+1</f>
        <v>1</v>
      </c>
      <c r="C193" s="81" t="s">
        <v>16</v>
      </c>
      <c r="D193" s="21" t="s">
        <v>259</v>
      </c>
      <c r="F193" s="50" t="s">
        <v>205</v>
      </c>
      <c r="G193" s="22" t="s">
        <v>271</v>
      </c>
      <c r="H193" s="22" t="s">
        <v>18</v>
      </c>
      <c r="I193" s="22" t="s">
        <v>141</v>
      </c>
      <c r="J193" s="22">
        <v>1</v>
      </c>
      <c r="K193" s="23">
        <f t="shared" si="50"/>
        <v>44660</v>
      </c>
      <c r="L193" s="24"/>
      <c r="M193" s="25"/>
      <c r="N193" s="25"/>
    </row>
    <row r="194" spans="1:15" ht="16.2" thickBot="1" x14ac:dyDescent="0.35">
      <c r="A194" s="95">
        <f t="shared" si="59"/>
        <v>4.0999999999999996</v>
      </c>
      <c r="B194" s="20">
        <f t="shared" si="60"/>
        <v>2</v>
      </c>
      <c r="C194" s="81" t="s">
        <v>16</v>
      </c>
      <c r="D194" s="21" t="s">
        <v>260</v>
      </c>
      <c r="F194" s="82"/>
      <c r="G194" s="22" t="s">
        <v>271</v>
      </c>
      <c r="H194" s="22" t="s">
        <v>47</v>
      </c>
      <c r="I194" s="22" t="s">
        <v>261</v>
      </c>
      <c r="J194" s="22">
        <v>30</v>
      </c>
      <c r="K194" s="23">
        <f t="shared" si="50"/>
        <v>44660</v>
      </c>
      <c r="L194" s="24"/>
      <c r="M194" s="25"/>
      <c r="N194" s="25"/>
    </row>
    <row r="195" spans="1:15" s="12" customFormat="1" ht="24" thickBot="1" x14ac:dyDescent="0.35">
      <c r="A195" s="122">
        <v>5</v>
      </c>
      <c r="B195" s="72"/>
      <c r="C195" s="8" t="s">
        <v>262</v>
      </c>
      <c r="D195" s="9"/>
      <c r="E195" s="9"/>
      <c r="F195" s="9"/>
      <c r="G195" s="45"/>
      <c r="H195" s="9"/>
      <c r="I195" s="9"/>
      <c r="J195" s="46"/>
      <c r="K195" s="8"/>
      <c r="L195" s="8"/>
      <c r="M195" s="11"/>
      <c r="N195" s="11"/>
      <c r="O195" s="9"/>
    </row>
    <row r="196" spans="1:15" ht="43.8" thickBot="1" x14ac:dyDescent="0.35">
      <c r="A196" s="120">
        <f t="shared" ref="A196" si="61">A195</f>
        <v>5</v>
      </c>
      <c r="B196" s="20">
        <f t="shared" ref="B196" si="62">B195+1</f>
        <v>1</v>
      </c>
      <c r="C196" s="5" t="s">
        <v>64</v>
      </c>
      <c r="D196" s="21" t="s">
        <v>263</v>
      </c>
      <c r="G196" s="22" t="s">
        <v>271</v>
      </c>
      <c r="H196" s="22" t="s">
        <v>18</v>
      </c>
      <c r="I196" s="22" t="s">
        <v>141</v>
      </c>
      <c r="K196" s="23">
        <f t="shared" si="50"/>
        <v>44660</v>
      </c>
      <c r="L196" s="24">
        <v>0.45833333333333331</v>
      </c>
      <c r="M196" s="53"/>
      <c r="N196" s="53"/>
    </row>
    <row r="197" spans="1:15" s="12" customFormat="1" ht="24" thickBot="1" x14ac:dyDescent="0.35">
      <c r="A197" s="123">
        <v>6</v>
      </c>
      <c r="B197" s="44"/>
      <c r="C197" s="8" t="s">
        <v>264</v>
      </c>
      <c r="D197" s="9"/>
      <c r="E197" s="9"/>
      <c r="F197" s="9"/>
      <c r="G197" s="9"/>
      <c r="H197" s="9"/>
      <c r="I197" s="9"/>
      <c r="J197" s="8"/>
      <c r="K197" s="10"/>
      <c r="L197" s="8"/>
      <c r="M197" s="11"/>
      <c r="N197" s="11"/>
      <c r="O197" s="9"/>
    </row>
    <row r="198" spans="1:15" s="15" customFormat="1" x14ac:dyDescent="0.3">
      <c r="A198" s="121">
        <f>A197+0.1</f>
        <v>6.1</v>
      </c>
      <c r="B198" s="14"/>
      <c r="D198" s="16" t="s">
        <v>265</v>
      </c>
      <c r="E198" s="103"/>
      <c r="F198" s="17"/>
      <c r="G198" s="17"/>
      <c r="H198" s="17"/>
      <c r="I198" s="17"/>
      <c r="J198" s="17"/>
      <c r="K198" s="94"/>
      <c r="L198" s="48"/>
      <c r="M198" s="49"/>
      <c r="N198" s="49"/>
      <c r="O198" s="104"/>
    </row>
    <row r="199" spans="1:15" ht="86.4" x14ac:dyDescent="0.3">
      <c r="A199" s="120">
        <f t="shared" ref="A199:A200" si="63">A198</f>
        <v>6.1</v>
      </c>
      <c r="B199" s="20">
        <f t="shared" ref="B199:B200" si="64">B198+1</f>
        <v>1</v>
      </c>
      <c r="C199" s="5" t="s">
        <v>16</v>
      </c>
      <c r="D199" s="56" t="s">
        <v>233</v>
      </c>
      <c r="F199" s="50" t="s">
        <v>205</v>
      </c>
      <c r="G199" s="22" t="s">
        <v>271</v>
      </c>
      <c r="H199" s="22" t="s">
        <v>234</v>
      </c>
      <c r="I199" s="22" t="s">
        <v>376</v>
      </c>
      <c r="J199" s="22">
        <v>60</v>
      </c>
      <c r="K199" s="23">
        <f>K$2+3</f>
        <v>44661</v>
      </c>
      <c r="L199" s="24">
        <v>0.375</v>
      </c>
      <c r="M199" s="24"/>
      <c r="N199" s="25"/>
    </row>
    <row r="200" spans="1:15" ht="28.8" x14ac:dyDescent="0.3">
      <c r="A200" s="120">
        <f t="shared" si="63"/>
        <v>6.1</v>
      </c>
      <c r="B200" s="20">
        <f t="shared" si="64"/>
        <v>2</v>
      </c>
      <c r="C200" s="5" t="s">
        <v>16</v>
      </c>
      <c r="D200" s="21" t="s">
        <v>235</v>
      </c>
      <c r="G200" s="22" t="s">
        <v>271</v>
      </c>
      <c r="H200" s="22" t="s">
        <v>274</v>
      </c>
      <c r="I200" s="22" t="s">
        <v>99</v>
      </c>
      <c r="K200" s="23">
        <f>K$2+3</f>
        <v>44661</v>
      </c>
    </row>
    <row r="201" spans="1:15" s="15" customFormat="1" x14ac:dyDescent="0.3">
      <c r="A201" s="121">
        <f>A200+0.1</f>
        <v>6.1999999999999993</v>
      </c>
      <c r="B201" s="14"/>
      <c r="D201" s="16" t="s">
        <v>266</v>
      </c>
      <c r="E201" s="103"/>
      <c r="F201" s="17"/>
      <c r="G201" s="17"/>
      <c r="H201" s="17"/>
      <c r="I201" s="17"/>
      <c r="J201" s="17"/>
      <c r="K201" s="94"/>
      <c r="L201" s="48"/>
      <c r="M201" s="49"/>
      <c r="N201" s="49"/>
      <c r="O201" s="104"/>
    </row>
    <row r="202" spans="1:15" ht="86.4" x14ac:dyDescent="0.3">
      <c r="A202" s="120">
        <f t="shared" ref="A202:A203" si="65">A201</f>
        <v>6.1999999999999993</v>
      </c>
      <c r="B202" s="20">
        <f t="shared" ref="B202:B203" si="66">B201+1</f>
        <v>1</v>
      </c>
      <c r="C202" s="5" t="s">
        <v>16</v>
      </c>
      <c r="D202" s="56" t="s">
        <v>233</v>
      </c>
      <c r="F202" s="50" t="s">
        <v>205</v>
      </c>
      <c r="G202" s="22" t="s">
        <v>271</v>
      </c>
      <c r="H202" s="22" t="s">
        <v>234</v>
      </c>
      <c r="I202" s="22" t="s">
        <v>376</v>
      </c>
      <c r="J202" s="22">
        <v>60</v>
      </c>
      <c r="K202" s="23">
        <f>K$2+4</f>
        <v>44662</v>
      </c>
      <c r="L202" s="24">
        <v>0.375</v>
      </c>
      <c r="M202" s="24"/>
      <c r="N202" s="25"/>
    </row>
    <row r="203" spans="1:15" ht="28.8" x14ac:dyDescent="0.3">
      <c r="A203" s="120">
        <f t="shared" si="65"/>
        <v>6.1999999999999993</v>
      </c>
      <c r="B203" s="20">
        <f t="shared" si="66"/>
        <v>2</v>
      </c>
      <c r="C203" s="5" t="s">
        <v>16</v>
      </c>
      <c r="D203" s="21" t="s">
        <v>235</v>
      </c>
      <c r="G203" s="22" t="s">
        <v>271</v>
      </c>
      <c r="H203" s="22" t="s">
        <v>274</v>
      </c>
      <c r="I203" s="22" t="s">
        <v>99</v>
      </c>
      <c r="K203" s="23">
        <f>K$2+4</f>
        <v>44662</v>
      </c>
    </row>
    <row r="204" spans="1:15" s="15" customFormat="1" x14ac:dyDescent="0.3">
      <c r="A204" s="121">
        <f>A203+0.1</f>
        <v>6.2999999999999989</v>
      </c>
      <c r="B204" s="14"/>
      <c r="D204" s="16" t="s">
        <v>267</v>
      </c>
      <c r="E204" s="103"/>
      <c r="F204" s="17"/>
      <c r="G204" s="17"/>
      <c r="H204" s="17"/>
      <c r="I204" s="17"/>
      <c r="J204" s="17"/>
      <c r="K204" s="94"/>
      <c r="L204" s="48"/>
      <c r="M204" s="49"/>
      <c r="N204" s="49"/>
      <c r="O204" s="104"/>
    </row>
    <row r="205" spans="1:15" ht="86.4" x14ac:dyDescent="0.3">
      <c r="A205" s="120">
        <f t="shared" ref="A205:A206" si="67">A204</f>
        <v>6.2999999999999989</v>
      </c>
      <c r="B205" s="20">
        <f t="shared" ref="B205:B206" si="68">B204+1</f>
        <v>1</v>
      </c>
      <c r="C205" s="5" t="s">
        <v>16</v>
      </c>
      <c r="D205" s="56" t="s">
        <v>233</v>
      </c>
      <c r="F205" s="50" t="s">
        <v>205</v>
      </c>
      <c r="G205" s="22" t="s">
        <v>271</v>
      </c>
      <c r="H205" s="22" t="s">
        <v>234</v>
      </c>
      <c r="I205" s="22" t="s">
        <v>376</v>
      </c>
      <c r="J205" s="22">
        <v>60</v>
      </c>
      <c r="K205" s="23">
        <f>K$2+5</f>
        <v>44663</v>
      </c>
      <c r="L205" s="24">
        <v>0.375</v>
      </c>
      <c r="M205" s="24"/>
      <c r="N205" s="25"/>
    </row>
    <row r="206" spans="1:15" ht="28.8" x14ac:dyDescent="0.3">
      <c r="A206" s="120">
        <f t="shared" si="67"/>
        <v>6.2999999999999989</v>
      </c>
      <c r="B206" s="20">
        <f t="shared" si="68"/>
        <v>2</v>
      </c>
      <c r="C206" s="5" t="s">
        <v>16</v>
      </c>
      <c r="D206" s="21" t="s">
        <v>235</v>
      </c>
      <c r="G206" s="22" t="s">
        <v>271</v>
      </c>
      <c r="H206" s="22" t="s">
        <v>274</v>
      </c>
      <c r="I206" s="22" t="s">
        <v>99</v>
      </c>
      <c r="K206" s="23">
        <f>K$2+5</f>
        <v>44663</v>
      </c>
    </row>
    <row r="207" spans="1:15" s="15" customFormat="1" x14ac:dyDescent="0.3">
      <c r="A207" s="121">
        <f>A206+0.1</f>
        <v>6.3999999999999986</v>
      </c>
      <c r="B207" s="14"/>
      <c r="D207" s="16" t="s">
        <v>268</v>
      </c>
      <c r="E207" s="103"/>
      <c r="F207" s="17"/>
      <c r="G207" s="17"/>
      <c r="H207" s="17"/>
      <c r="I207" s="17"/>
      <c r="J207" s="17"/>
      <c r="K207" s="94"/>
      <c r="L207" s="48"/>
      <c r="M207" s="49"/>
      <c r="N207" s="49"/>
      <c r="O207" s="104"/>
    </row>
    <row r="208" spans="1:15" ht="86.4" x14ac:dyDescent="0.3">
      <c r="A208" s="120">
        <f t="shared" ref="A208:A209" si="69">A207</f>
        <v>6.3999999999999986</v>
      </c>
      <c r="B208" s="20">
        <f t="shared" ref="B208:B209" si="70">B207+1</f>
        <v>1</v>
      </c>
      <c r="C208" s="5" t="s">
        <v>16</v>
      </c>
      <c r="D208" s="56" t="s">
        <v>233</v>
      </c>
      <c r="F208" s="50" t="s">
        <v>205</v>
      </c>
      <c r="G208" s="22" t="s">
        <v>271</v>
      </c>
      <c r="H208" s="22" t="s">
        <v>234</v>
      </c>
      <c r="I208" s="22" t="s">
        <v>376</v>
      </c>
      <c r="J208" s="22">
        <v>60</v>
      </c>
      <c r="K208" s="23">
        <f>K$2+6</f>
        <v>44664</v>
      </c>
      <c r="L208" s="24">
        <v>0.375</v>
      </c>
      <c r="M208" s="24"/>
      <c r="N208" s="25"/>
    </row>
    <row r="209" spans="1:15" ht="28.8" x14ac:dyDescent="0.3">
      <c r="A209" s="120">
        <f t="shared" si="69"/>
        <v>6.3999999999999986</v>
      </c>
      <c r="B209" s="20">
        <f t="shared" si="70"/>
        <v>2</v>
      </c>
      <c r="C209" s="5" t="s">
        <v>16</v>
      </c>
      <c r="D209" s="21" t="s">
        <v>235</v>
      </c>
      <c r="G209" s="22" t="s">
        <v>271</v>
      </c>
      <c r="H209" s="22" t="s">
        <v>274</v>
      </c>
      <c r="I209" s="22" t="s">
        <v>99</v>
      </c>
      <c r="K209" s="23">
        <f>K$2+6</f>
        <v>44664</v>
      </c>
    </row>
    <row r="210" spans="1:15" s="15" customFormat="1" x14ac:dyDescent="0.3">
      <c r="A210" s="121">
        <f>A209+0.1</f>
        <v>6.4999999999999982</v>
      </c>
      <c r="B210" s="14"/>
      <c r="D210" s="16" t="s">
        <v>269</v>
      </c>
      <c r="E210" s="103"/>
      <c r="F210" s="17"/>
      <c r="G210" s="17"/>
      <c r="H210" s="17"/>
      <c r="I210" s="17"/>
      <c r="J210" s="17"/>
      <c r="K210" s="94"/>
      <c r="L210" s="48"/>
      <c r="M210" s="49"/>
      <c r="N210" s="49"/>
      <c r="O210" s="104"/>
    </row>
    <row r="211" spans="1:15" ht="86.4" x14ac:dyDescent="0.3">
      <c r="A211" s="120">
        <f t="shared" ref="A211:A212" si="71">A210</f>
        <v>6.4999999999999982</v>
      </c>
      <c r="B211" s="20">
        <f t="shared" ref="B211:B212" si="72">B210+1</f>
        <v>1</v>
      </c>
      <c r="C211" s="5" t="s">
        <v>16</v>
      </c>
      <c r="D211" s="56" t="s">
        <v>233</v>
      </c>
      <c r="F211" s="50" t="s">
        <v>205</v>
      </c>
      <c r="G211" s="22" t="s">
        <v>271</v>
      </c>
      <c r="H211" s="22" t="s">
        <v>234</v>
      </c>
      <c r="I211" s="22" t="s">
        <v>376</v>
      </c>
      <c r="J211" s="22">
        <v>60</v>
      </c>
      <c r="K211" s="23">
        <f>K$2+7</f>
        <v>44665</v>
      </c>
      <c r="L211" s="24">
        <v>0.375</v>
      </c>
      <c r="M211" s="24"/>
      <c r="N211" s="25"/>
    </row>
    <row r="212" spans="1:15" ht="28.8" x14ac:dyDescent="0.3">
      <c r="A212" s="120">
        <f t="shared" si="71"/>
        <v>6.4999999999999982</v>
      </c>
      <c r="B212" s="20">
        <f t="shared" si="72"/>
        <v>2</v>
      </c>
      <c r="C212" s="5" t="s">
        <v>16</v>
      </c>
      <c r="D212" s="21" t="s">
        <v>235</v>
      </c>
      <c r="G212" s="22" t="s">
        <v>271</v>
      </c>
      <c r="H212" s="22" t="s">
        <v>274</v>
      </c>
      <c r="I212" s="22" t="s">
        <v>99</v>
      </c>
      <c r="K212" s="23">
        <f>K$2+7</f>
        <v>44665</v>
      </c>
    </row>
    <row r="213" spans="1:15" s="15" customFormat="1" x14ac:dyDescent="0.3">
      <c r="A213" s="121">
        <f>A212+0.1</f>
        <v>6.5999999999999979</v>
      </c>
      <c r="B213" s="14"/>
      <c r="D213" s="16" t="s">
        <v>270</v>
      </c>
      <c r="E213" s="103"/>
      <c r="F213" s="17"/>
      <c r="G213" s="17"/>
      <c r="H213" s="17"/>
      <c r="I213" s="17"/>
      <c r="J213" s="17"/>
      <c r="K213" s="94"/>
      <c r="L213" s="48"/>
      <c r="M213" s="49"/>
      <c r="N213" s="49"/>
      <c r="O213" s="104"/>
    </row>
    <row r="214" spans="1:15" ht="86.4" x14ac:dyDescent="0.3">
      <c r="A214" s="120">
        <f t="shared" ref="A214:A215" si="73">A213</f>
        <v>6.5999999999999979</v>
      </c>
      <c r="B214" s="20">
        <f t="shared" ref="B214:B215" si="74">B213+1</f>
        <v>1</v>
      </c>
      <c r="C214" s="5" t="s">
        <v>16</v>
      </c>
      <c r="D214" s="56" t="s">
        <v>233</v>
      </c>
      <c r="F214" s="50" t="s">
        <v>205</v>
      </c>
      <c r="G214" s="22" t="s">
        <v>271</v>
      </c>
      <c r="H214" s="22" t="s">
        <v>234</v>
      </c>
      <c r="I214" s="22" t="s">
        <v>376</v>
      </c>
      <c r="J214" s="22">
        <v>60</v>
      </c>
      <c r="K214" s="23">
        <f>K$2+8</f>
        <v>44666</v>
      </c>
      <c r="L214" s="24">
        <v>0.375</v>
      </c>
      <c r="M214" s="24"/>
      <c r="N214" s="25"/>
    </row>
    <row r="215" spans="1:15" ht="28.8" x14ac:dyDescent="0.3">
      <c r="A215" s="120">
        <f t="shared" si="73"/>
        <v>6.5999999999999979</v>
      </c>
      <c r="B215" s="20">
        <f t="shared" si="74"/>
        <v>2</v>
      </c>
      <c r="C215" s="5" t="s">
        <v>16</v>
      </c>
      <c r="D215" s="21" t="s">
        <v>235</v>
      </c>
      <c r="G215" s="22" t="s">
        <v>271</v>
      </c>
      <c r="H215" s="22" t="s">
        <v>274</v>
      </c>
      <c r="I215" s="22" t="s">
        <v>99</v>
      </c>
      <c r="K215" s="23">
        <f>K$2+8</f>
        <v>44666</v>
      </c>
    </row>
  </sheetData>
  <conditionalFormatting sqref="G216:G1048576 G1 G111 G13:G19 G29:G35">
    <cfRule type="cellIs" dxfId="9442" priority="1174" operator="equal">
      <formula>"Complete w/defect"</formula>
    </cfRule>
    <cfRule type="cellIs" dxfId="9441" priority="1175" operator="equal">
      <formula>"Failed"</formula>
    </cfRule>
    <cfRule type="cellIs" dxfId="9440" priority="1176" operator="equal">
      <formula>"NA"</formula>
    </cfRule>
    <cfRule type="cellIs" dxfId="9439" priority="1177" operator="equal">
      <formula>"Complete"</formula>
    </cfRule>
    <cfRule type="cellIs" dxfId="9438" priority="1178" operator="equal">
      <formula>"In Progress"</formula>
    </cfRule>
    <cfRule type="cellIs" dxfId="9437" priority="1179" operator="equal">
      <formula>"Not Started"</formula>
    </cfRule>
  </conditionalFormatting>
  <conditionalFormatting sqref="C216:C1048576 C1 C24:C26 C135:C143 C44:C62 C64:C65 C145:C151 C122 C133 C127:C128 C15:C20 C31:C35 C106:C111">
    <cfRule type="cellIs" dxfId="9436" priority="1173" operator="equal">
      <formula>"Prod"</formula>
    </cfRule>
  </conditionalFormatting>
  <conditionalFormatting sqref="G2:G3 G25 G6 G121 G10 G81 G44 G49">
    <cfRule type="cellIs" dxfId="9435" priority="1167" operator="equal">
      <formula>"Complete w/defect"</formula>
    </cfRule>
    <cfRule type="cellIs" dxfId="9434" priority="1168" operator="equal">
      <formula>"Failed"</formula>
    </cfRule>
    <cfRule type="cellIs" dxfId="9433" priority="1169" operator="equal">
      <formula>"NA"</formula>
    </cfRule>
    <cfRule type="cellIs" dxfId="9432" priority="1170" operator="equal">
      <formula>"Complete"</formula>
    </cfRule>
    <cfRule type="cellIs" dxfId="9431" priority="1171" operator="equal">
      <formula>"In Progress"</formula>
    </cfRule>
    <cfRule type="cellIs" dxfId="9430" priority="1172" operator="equal">
      <formula>"Not Started"</formula>
    </cfRule>
  </conditionalFormatting>
  <conditionalFormatting sqref="C2:C4 C6 C192:C194 C10:C13 C70:C88 C116:C118 C121 C173:C185">
    <cfRule type="cellIs" dxfId="9429" priority="1166" operator="equal">
      <formula>"Prod"</formula>
    </cfRule>
  </conditionalFormatting>
  <conditionalFormatting sqref="C7:C9">
    <cfRule type="cellIs" dxfId="9428" priority="1165" operator="equal">
      <formula>"Prod"</formula>
    </cfRule>
  </conditionalFormatting>
  <conditionalFormatting sqref="C13">
    <cfRule type="cellIs" dxfId="9427" priority="1164" operator="equal">
      <formula>"Prod"</formula>
    </cfRule>
  </conditionalFormatting>
  <conditionalFormatting sqref="C21">
    <cfRule type="cellIs" dxfId="9426" priority="1163" operator="equal">
      <formula>"Prod"</formula>
    </cfRule>
  </conditionalFormatting>
  <conditionalFormatting sqref="C22:C23">
    <cfRule type="cellIs" dxfId="9425" priority="1162" operator="equal">
      <formula>"Prod"</formula>
    </cfRule>
  </conditionalFormatting>
  <conditionalFormatting sqref="C5">
    <cfRule type="cellIs" dxfId="9424" priority="1161" operator="equal">
      <formula>"Prod"</formula>
    </cfRule>
  </conditionalFormatting>
  <conditionalFormatting sqref="C29">
    <cfRule type="cellIs" dxfId="9423" priority="1160" operator="equal">
      <formula>"Prod"</formula>
    </cfRule>
  </conditionalFormatting>
  <conditionalFormatting sqref="C30">
    <cfRule type="cellIs" dxfId="9422" priority="1159" operator="equal">
      <formula>"Prod"</formula>
    </cfRule>
  </conditionalFormatting>
  <conditionalFormatting sqref="G36">
    <cfRule type="cellIs" dxfId="9421" priority="1153" operator="equal">
      <formula>"Complete w/defect"</formula>
    </cfRule>
    <cfRule type="cellIs" dxfId="9420" priority="1154" operator="equal">
      <formula>"Failed"</formula>
    </cfRule>
    <cfRule type="cellIs" dxfId="9419" priority="1155" operator="equal">
      <formula>"NA"</formula>
    </cfRule>
    <cfRule type="cellIs" dxfId="9418" priority="1156" operator="equal">
      <formula>"Complete"</formula>
    </cfRule>
    <cfRule type="cellIs" dxfId="9417" priority="1157" operator="equal">
      <formula>"In Progress"</formula>
    </cfRule>
    <cfRule type="cellIs" dxfId="9416" priority="1158" operator="equal">
      <formula>"Not Started"</formula>
    </cfRule>
  </conditionalFormatting>
  <conditionalFormatting sqref="C36">
    <cfRule type="cellIs" dxfId="9415" priority="1152" operator="equal">
      <formula>"Prod"</formula>
    </cfRule>
  </conditionalFormatting>
  <conditionalFormatting sqref="C38:C40 C43">
    <cfRule type="cellIs" dxfId="9414" priority="1151" operator="equal">
      <formula>"Prod"</formula>
    </cfRule>
  </conditionalFormatting>
  <conditionalFormatting sqref="C39">
    <cfRule type="cellIs" dxfId="9413" priority="1150" operator="equal">
      <formula>"Prod"</formula>
    </cfRule>
  </conditionalFormatting>
  <conditionalFormatting sqref="C57">
    <cfRule type="cellIs" dxfId="9412" priority="1149" operator="equal">
      <formula>"Prod"</formula>
    </cfRule>
  </conditionalFormatting>
  <conditionalFormatting sqref="G59">
    <cfRule type="cellIs" dxfId="9411" priority="1143" operator="equal">
      <formula>"Complete w/defect"</formula>
    </cfRule>
    <cfRule type="cellIs" dxfId="9410" priority="1144" operator="equal">
      <formula>"Failed"</formula>
    </cfRule>
    <cfRule type="cellIs" dxfId="9409" priority="1145" operator="equal">
      <formula>"NA"</formula>
    </cfRule>
    <cfRule type="cellIs" dxfId="9408" priority="1146" operator="equal">
      <formula>"Complete"</formula>
    </cfRule>
    <cfRule type="cellIs" dxfId="9407" priority="1147" operator="equal">
      <formula>"In Progress"</formula>
    </cfRule>
    <cfRule type="cellIs" dxfId="9406" priority="1148" operator="equal">
      <formula>"Not Started"</formula>
    </cfRule>
  </conditionalFormatting>
  <conditionalFormatting sqref="G66">
    <cfRule type="cellIs" dxfId="9405" priority="1136" operator="equal">
      <formula>"Complete w/defect"</formula>
    </cfRule>
    <cfRule type="cellIs" dxfId="9404" priority="1137" operator="equal">
      <formula>"Failed"</formula>
    </cfRule>
    <cfRule type="cellIs" dxfId="9403" priority="1138" operator="equal">
      <formula>"NA"</formula>
    </cfRule>
    <cfRule type="cellIs" dxfId="9402" priority="1139" operator="equal">
      <formula>"Complete"</formula>
    </cfRule>
    <cfRule type="cellIs" dxfId="9401" priority="1140" operator="equal">
      <formula>"In Progress"</formula>
    </cfRule>
    <cfRule type="cellIs" dxfId="9400" priority="1141" operator="equal">
      <formula>"Not Started"</formula>
    </cfRule>
  </conditionalFormatting>
  <conditionalFormatting sqref="C66:C67">
    <cfRule type="cellIs" dxfId="9399" priority="1142" operator="equal">
      <formula>"Prod"</formula>
    </cfRule>
  </conditionalFormatting>
  <conditionalFormatting sqref="C66:C67">
    <cfRule type="cellIs" dxfId="9398" priority="1135" operator="equal">
      <formula>"Prod"</formula>
    </cfRule>
  </conditionalFormatting>
  <conditionalFormatting sqref="C66:C67">
    <cfRule type="cellIs" dxfId="9397" priority="1134" operator="equal">
      <formula>"Prod"</formula>
    </cfRule>
  </conditionalFormatting>
  <conditionalFormatting sqref="G37">
    <cfRule type="cellIs" dxfId="9396" priority="1128" operator="equal">
      <formula>"Complete w/defect"</formula>
    </cfRule>
    <cfRule type="cellIs" dxfId="9395" priority="1129" operator="equal">
      <formula>"Failed"</formula>
    </cfRule>
    <cfRule type="cellIs" dxfId="9394" priority="1130" operator="equal">
      <formula>"NA"</formula>
    </cfRule>
    <cfRule type="cellIs" dxfId="9393" priority="1131" operator="equal">
      <formula>"Complete"</formula>
    </cfRule>
    <cfRule type="cellIs" dxfId="9392" priority="1132" operator="equal">
      <formula>"In Progress"</formula>
    </cfRule>
    <cfRule type="cellIs" dxfId="9391" priority="1133" operator="equal">
      <formula>"Not Started"</formula>
    </cfRule>
  </conditionalFormatting>
  <conditionalFormatting sqref="C37">
    <cfRule type="cellIs" dxfId="9390" priority="1127" operator="equal">
      <formula>"Prod"</formula>
    </cfRule>
  </conditionalFormatting>
  <conditionalFormatting sqref="G68">
    <cfRule type="cellIs" dxfId="9389" priority="1121" operator="equal">
      <formula>"Complete w/defect"</formula>
    </cfRule>
    <cfRule type="cellIs" dxfId="9388" priority="1122" operator="equal">
      <formula>"Failed"</formula>
    </cfRule>
    <cfRule type="cellIs" dxfId="9387" priority="1123" operator="equal">
      <formula>"NA"</formula>
    </cfRule>
    <cfRule type="cellIs" dxfId="9386" priority="1124" operator="equal">
      <formula>"Complete"</formula>
    </cfRule>
    <cfRule type="cellIs" dxfId="9385" priority="1125" operator="equal">
      <formula>"In Progress"</formula>
    </cfRule>
    <cfRule type="cellIs" dxfId="9384" priority="1126" operator="equal">
      <formula>"Not Started"</formula>
    </cfRule>
  </conditionalFormatting>
  <conditionalFormatting sqref="C68:C69">
    <cfRule type="cellIs" dxfId="9383" priority="1120" operator="equal">
      <formula>"Prod"</formula>
    </cfRule>
  </conditionalFormatting>
  <conditionalFormatting sqref="G70">
    <cfRule type="cellIs" dxfId="9382" priority="1114" operator="equal">
      <formula>"Complete w/defect"</formula>
    </cfRule>
    <cfRule type="cellIs" dxfId="9381" priority="1115" operator="equal">
      <formula>"Failed"</formula>
    </cfRule>
    <cfRule type="cellIs" dxfId="9380" priority="1116" operator="equal">
      <formula>"NA"</formula>
    </cfRule>
    <cfRule type="cellIs" dxfId="9379" priority="1117" operator="equal">
      <formula>"Complete"</formula>
    </cfRule>
    <cfRule type="cellIs" dxfId="9378" priority="1118" operator="equal">
      <formula>"In Progress"</formula>
    </cfRule>
    <cfRule type="cellIs" dxfId="9377" priority="1119" operator="equal">
      <formula>"Not Started"</formula>
    </cfRule>
  </conditionalFormatting>
  <conditionalFormatting sqref="C102:C103">
    <cfRule type="cellIs" dxfId="9376" priority="1113" operator="equal">
      <formula>"Prod"</formula>
    </cfRule>
  </conditionalFormatting>
  <conditionalFormatting sqref="C104:C105">
    <cfRule type="cellIs" dxfId="9375" priority="1112" operator="equal">
      <formula>"Prod"</formula>
    </cfRule>
  </conditionalFormatting>
  <conditionalFormatting sqref="G108">
    <cfRule type="cellIs" dxfId="9374" priority="1106" operator="equal">
      <formula>"Complete w/defect"</formula>
    </cfRule>
    <cfRule type="cellIs" dxfId="9373" priority="1107" operator="equal">
      <formula>"Failed"</formula>
    </cfRule>
    <cfRule type="cellIs" dxfId="9372" priority="1108" operator="equal">
      <formula>"NA"</formula>
    </cfRule>
    <cfRule type="cellIs" dxfId="9371" priority="1109" operator="equal">
      <formula>"Complete"</formula>
    </cfRule>
    <cfRule type="cellIs" dxfId="9370" priority="1110" operator="equal">
      <formula>"In Progress"</formula>
    </cfRule>
    <cfRule type="cellIs" dxfId="9369" priority="1111" operator="equal">
      <formula>"Not Started"</formula>
    </cfRule>
  </conditionalFormatting>
  <conditionalFormatting sqref="C112:C115">
    <cfRule type="cellIs" dxfId="9368" priority="1105" operator="equal">
      <formula>"Prod"</formula>
    </cfRule>
  </conditionalFormatting>
  <conditionalFormatting sqref="C116">
    <cfRule type="cellIs" dxfId="9367" priority="1104" operator="equal">
      <formula>"Prod"</formula>
    </cfRule>
  </conditionalFormatting>
  <conditionalFormatting sqref="C117:C118">
    <cfRule type="cellIs" dxfId="9366" priority="1103" operator="equal">
      <formula>"Prod"</formula>
    </cfRule>
  </conditionalFormatting>
  <conditionalFormatting sqref="C123">
    <cfRule type="cellIs" dxfId="9365" priority="1096" operator="equal">
      <formula>"Prod"</formula>
    </cfRule>
  </conditionalFormatting>
  <conditionalFormatting sqref="G123">
    <cfRule type="cellIs" dxfId="9364" priority="1097" operator="equal">
      <formula>"Complete w/defect"</formula>
    </cfRule>
    <cfRule type="cellIs" dxfId="9363" priority="1098" operator="equal">
      <formula>"Failed"</formula>
    </cfRule>
    <cfRule type="cellIs" dxfId="9362" priority="1099" operator="equal">
      <formula>"NA"</formula>
    </cfRule>
    <cfRule type="cellIs" dxfId="9361" priority="1100" operator="equal">
      <formula>"Complete"</formula>
    </cfRule>
    <cfRule type="cellIs" dxfId="9360" priority="1101" operator="equal">
      <formula>"In Progress"</formula>
    </cfRule>
    <cfRule type="cellIs" dxfId="9359" priority="1102" operator="equal">
      <formula>"Not Started"</formula>
    </cfRule>
  </conditionalFormatting>
  <conditionalFormatting sqref="G198">
    <cfRule type="cellIs" dxfId="9358" priority="1029" operator="equal">
      <formula>"Complete w/defect"</formula>
    </cfRule>
    <cfRule type="cellIs" dxfId="9357" priority="1030" operator="equal">
      <formula>"Failed"</formula>
    </cfRule>
    <cfRule type="cellIs" dxfId="9356" priority="1031" operator="equal">
      <formula>"NA"</formula>
    </cfRule>
    <cfRule type="cellIs" dxfId="9355" priority="1032" operator="equal">
      <formula>"Complete"</formula>
    </cfRule>
    <cfRule type="cellIs" dxfId="9354" priority="1033" operator="equal">
      <formula>"In Progress"</formula>
    </cfRule>
    <cfRule type="cellIs" dxfId="9353" priority="1034" operator="equal">
      <formula>"Not Started"</formula>
    </cfRule>
  </conditionalFormatting>
  <conditionalFormatting sqref="G139 G149 G136">
    <cfRule type="cellIs" dxfId="9352" priority="1090" operator="equal">
      <formula>"Complete w/defect"</formula>
    </cfRule>
    <cfRule type="cellIs" dxfId="9351" priority="1091" operator="equal">
      <formula>"Failed"</formula>
    </cfRule>
    <cfRule type="cellIs" dxfId="9350" priority="1092" operator="equal">
      <formula>"NA"</formula>
    </cfRule>
    <cfRule type="cellIs" dxfId="9349" priority="1093" operator="equal">
      <formula>"Complete"</formula>
    </cfRule>
    <cfRule type="cellIs" dxfId="9348" priority="1094" operator="equal">
      <formula>"In Progress"</formula>
    </cfRule>
    <cfRule type="cellIs" dxfId="9347" priority="1095" operator="equal">
      <formula>"Not Started"</formula>
    </cfRule>
  </conditionalFormatting>
  <conditionalFormatting sqref="G153">
    <cfRule type="cellIs" dxfId="9346" priority="1084" operator="equal">
      <formula>"Complete w/defect"</formula>
    </cfRule>
    <cfRule type="cellIs" dxfId="9345" priority="1085" operator="equal">
      <formula>"Failed"</formula>
    </cfRule>
    <cfRule type="cellIs" dxfId="9344" priority="1086" operator="equal">
      <formula>"NA"</formula>
    </cfRule>
    <cfRule type="cellIs" dxfId="9343" priority="1087" operator="equal">
      <formula>"Complete"</formula>
    </cfRule>
    <cfRule type="cellIs" dxfId="9342" priority="1088" operator="equal">
      <formula>"In Progress"</formula>
    </cfRule>
    <cfRule type="cellIs" dxfId="9341" priority="1089" operator="equal">
      <formula>"Not Started"</formula>
    </cfRule>
  </conditionalFormatting>
  <conditionalFormatting sqref="C153:C158">
    <cfRule type="cellIs" dxfId="9340" priority="1083" operator="equal">
      <formula>"Prod"</formula>
    </cfRule>
  </conditionalFormatting>
  <conditionalFormatting sqref="G159">
    <cfRule type="cellIs" dxfId="9339" priority="1077" operator="equal">
      <formula>"Complete w/defect"</formula>
    </cfRule>
    <cfRule type="cellIs" dxfId="9338" priority="1078" operator="equal">
      <formula>"Failed"</formula>
    </cfRule>
    <cfRule type="cellIs" dxfId="9337" priority="1079" operator="equal">
      <formula>"NA"</formula>
    </cfRule>
    <cfRule type="cellIs" dxfId="9336" priority="1080" operator="equal">
      <formula>"Complete"</formula>
    </cfRule>
    <cfRule type="cellIs" dxfId="9335" priority="1081" operator="equal">
      <formula>"In Progress"</formula>
    </cfRule>
    <cfRule type="cellIs" dxfId="9334" priority="1082" operator="equal">
      <formula>"Not Started"</formula>
    </cfRule>
  </conditionalFormatting>
  <conditionalFormatting sqref="G159">
    <cfRule type="cellIs" dxfId="9333" priority="1071" operator="equal">
      <formula>"Complete w/defect"</formula>
    </cfRule>
    <cfRule type="cellIs" dxfId="9332" priority="1072" operator="equal">
      <formula>"Failed"</formula>
    </cfRule>
    <cfRule type="cellIs" dxfId="9331" priority="1073" operator="equal">
      <formula>"NA"</formula>
    </cfRule>
    <cfRule type="cellIs" dxfId="9330" priority="1074" operator="equal">
      <formula>"Complete"</formula>
    </cfRule>
    <cfRule type="cellIs" dxfId="9329" priority="1075" operator="equal">
      <formula>"In Progress"</formula>
    </cfRule>
    <cfRule type="cellIs" dxfId="9328" priority="1076" operator="equal">
      <formula>"Not Started"</formula>
    </cfRule>
  </conditionalFormatting>
  <conditionalFormatting sqref="C159:C160">
    <cfRule type="cellIs" dxfId="9327" priority="1070" operator="equal">
      <formula>"Prod"</formula>
    </cfRule>
  </conditionalFormatting>
  <conditionalFormatting sqref="G161">
    <cfRule type="cellIs" dxfId="9326" priority="1064" operator="equal">
      <formula>"Complete w/defect"</formula>
    </cfRule>
    <cfRule type="cellIs" dxfId="9325" priority="1065" operator="equal">
      <formula>"Failed"</formula>
    </cfRule>
    <cfRule type="cellIs" dxfId="9324" priority="1066" operator="equal">
      <formula>"NA"</formula>
    </cfRule>
    <cfRule type="cellIs" dxfId="9323" priority="1067" operator="equal">
      <formula>"Complete"</formula>
    </cfRule>
    <cfRule type="cellIs" dxfId="9322" priority="1068" operator="equal">
      <formula>"In Progress"</formula>
    </cfRule>
    <cfRule type="cellIs" dxfId="9321" priority="1069" operator="equal">
      <formula>"Not Started"</formula>
    </cfRule>
  </conditionalFormatting>
  <conditionalFormatting sqref="C161:C165">
    <cfRule type="cellIs" dxfId="9320" priority="1063" operator="equal">
      <formula>"Prod"</formula>
    </cfRule>
  </conditionalFormatting>
  <conditionalFormatting sqref="C166">
    <cfRule type="cellIs" dxfId="9319" priority="1062" operator="equal">
      <formula>"Prod"</formula>
    </cfRule>
  </conditionalFormatting>
  <conditionalFormatting sqref="C166">
    <cfRule type="cellIs" dxfId="9318" priority="1061" operator="equal">
      <formula>"Prod"</formula>
    </cfRule>
  </conditionalFormatting>
  <conditionalFormatting sqref="G167">
    <cfRule type="cellIs" dxfId="9317" priority="1045" operator="equal">
      <formula>"Complete w/defect"</formula>
    </cfRule>
    <cfRule type="cellIs" dxfId="9316" priority="1046" operator="equal">
      <formula>"Failed"</formula>
    </cfRule>
    <cfRule type="cellIs" dxfId="9315" priority="1047" operator="equal">
      <formula>"NA"</formula>
    </cfRule>
    <cfRule type="cellIs" dxfId="9314" priority="1048" operator="equal">
      <formula>"Complete"</formula>
    </cfRule>
    <cfRule type="cellIs" dxfId="9313" priority="1049" operator="equal">
      <formula>"In Progress"</formula>
    </cfRule>
    <cfRule type="cellIs" dxfId="9312" priority="1050" operator="equal">
      <formula>"Not Started"</formula>
    </cfRule>
  </conditionalFormatting>
  <conditionalFormatting sqref="G167">
    <cfRule type="cellIs" dxfId="9311" priority="1055" operator="equal">
      <formula>"Complete w/defect"</formula>
    </cfRule>
    <cfRule type="cellIs" dxfId="9310" priority="1056" operator="equal">
      <formula>"Failed"</formula>
    </cfRule>
    <cfRule type="cellIs" dxfId="9309" priority="1057" operator="equal">
      <formula>"NA"</formula>
    </cfRule>
    <cfRule type="cellIs" dxfId="9308" priority="1058" operator="equal">
      <formula>"Complete"</formula>
    </cfRule>
    <cfRule type="cellIs" dxfId="9307" priority="1059" operator="equal">
      <formula>"In Progress"</formula>
    </cfRule>
    <cfRule type="cellIs" dxfId="9306" priority="1060" operator="equal">
      <formula>"Not Started"</formula>
    </cfRule>
  </conditionalFormatting>
  <conditionalFormatting sqref="C167">
    <cfRule type="cellIs" dxfId="9305" priority="1054" operator="equal">
      <formula>"Prod"</formula>
    </cfRule>
  </conditionalFormatting>
  <conditionalFormatting sqref="C167">
    <cfRule type="cellIs" dxfId="9304" priority="1051" operator="equal">
      <formula>"Prod"</formula>
    </cfRule>
  </conditionalFormatting>
  <conditionalFormatting sqref="C167">
    <cfRule type="cellIs" dxfId="9303" priority="1053" operator="equal">
      <formula>"Prod"</formula>
    </cfRule>
  </conditionalFormatting>
  <conditionalFormatting sqref="C167">
    <cfRule type="cellIs" dxfId="9302" priority="1052" operator="equal">
      <formula>"Prod"</formula>
    </cfRule>
  </conditionalFormatting>
  <conditionalFormatting sqref="G198">
    <cfRule type="cellIs" dxfId="9301" priority="1039" operator="equal">
      <formula>"Complete w/defect"</formula>
    </cfRule>
    <cfRule type="cellIs" dxfId="9300" priority="1040" operator="equal">
      <formula>"Failed"</formula>
    </cfRule>
    <cfRule type="cellIs" dxfId="9299" priority="1041" operator="equal">
      <formula>"NA"</formula>
    </cfRule>
    <cfRule type="cellIs" dxfId="9298" priority="1042" operator="equal">
      <formula>"Complete"</formula>
    </cfRule>
    <cfRule type="cellIs" dxfId="9297" priority="1043" operator="equal">
      <formula>"In Progress"</formula>
    </cfRule>
    <cfRule type="cellIs" dxfId="9296" priority="1044" operator="equal">
      <formula>"Not Started"</formula>
    </cfRule>
  </conditionalFormatting>
  <conditionalFormatting sqref="C198">
    <cfRule type="cellIs" dxfId="9295" priority="1038" operator="equal">
      <formula>"Prod"</formula>
    </cfRule>
  </conditionalFormatting>
  <conditionalFormatting sqref="C198">
    <cfRule type="cellIs" dxfId="9294" priority="1035" operator="equal">
      <formula>"Prod"</formula>
    </cfRule>
  </conditionalFormatting>
  <conditionalFormatting sqref="C198">
    <cfRule type="cellIs" dxfId="9293" priority="1037" operator="equal">
      <formula>"Prod"</formula>
    </cfRule>
  </conditionalFormatting>
  <conditionalFormatting sqref="C198">
    <cfRule type="cellIs" dxfId="9292" priority="1036" operator="equal">
      <formula>"Prod"</formula>
    </cfRule>
  </conditionalFormatting>
  <conditionalFormatting sqref="G171">
    <cfRule type="cellIs" dxfId="9291" priority="1023" operator="equal">
      <formula>"Complete w/defect"</formula>
    </cfRule>
    <cfRule type="cellIs" dxfId="9290" priority="1024" operator="equal">
      <formula>"Failed"</formula>
    </cfRule>
    <cfRule type="cellIs" dxfId="9289" priority="1025" operator="equal">
      <formula>"NA"</formula>
    </cfRule>
    <cfRule type="cellIs" dxfId="9288" priority="1026" operator="equal">
      <formula>"Complete"</formula>
    </cfRule>
    <cfRule type="cellIs" dxfId="9287" priority="1027" operator="equal">
      <formula>"In Progress"</formula>
    </cfRule>
    <cfRule type="cellIs" dxfId="9286" priority="1028" operator="equal">
      <formula>"Not Started"</formula>
    </cfRule>
  </conditionalFormatting>
  <conditionalFormatting sqref="C171">
    <cfRule type="cellIs" dxfId="9285" priority="1022" operator="equal">
      <formula>"Prod"</formula>
    </cfRule>
  </conditionalFormatting>
  <conditionalFormatting sqref="G184">
    <cfRule type="cellIs" dxfId="9284" priority="1016" operator="equal">
      <formula>"Complete w/defect"</formula>
    </cfRule>
    <cfRule type="cellIs" dxfId="9283" priority="1017" operator="equal">
      <formula>"Failed"</formula>
    </cfRule>
    <cfRule type="cellIs" dxfId="9282" priority="1018" operator="equal">
      <formula>"NA"</formula>
    </cfRule>
    <cfRule type="cellIs" dxfId="9281" priority="1019" operator="equal">
      <formula>"Complete"</formula>
    </cfRule>
    <cfRule type="cellIs" dxfId="9280" priority="1020" operator="equal">
      <formula>"In Progress"</formula>
    </cfRule>
    <cfRule type="cellIs" dxfId="9279" priority="1021" operator="equal">
      <formula>"Not Started"</formula>
    </cfRule>
  </conditionalFormatting>
  <conditionalFormatting sqref="G181">
    <cfRule type="cellIs" dxfId="9278" priority="1010" operator="equal">
      <formula>"Complete w/defect"</formula>
    </cfRule>
    <cfRule type="cellIs" dxfId="9277" priority="1011" operator="equal">
      <formula>"Failed"</formula>
    </cfRule>
    <cfRule type="cellIs" dxfId="9276" priority="1012" operator="equal">
      <formula>"NA"</formula>
    </cfRule>
    <cfRule type="cellIs" dxfId="9275" priority="1013" operator="equal">
      <formula>"Complete"</formula>
    </cfRule>
    <cfRule type="cellIs" dxfId="9274" priority="1014" operator="equal">
      <formula>"In Progress"</formula>
    </cfRule>
    <cfRule type="cellIs" dxfId="9273" priority="1015" operator="equal">
      <formula>"Not Started"</formula>
    </cfRule>
  </conditionalFormatting>
  <conditionalFormatting sqref="C172">
    <cfRule type="cellIs" dxfId="9272" priority="1009" operator="equal">
      <formula>"Prod"</formula>
    </cfRule>
  </conditionalFormatting>
  <conditionalFormatting sqref="G186 G189">
    <cfRule type="cellIs" dxfId="9271" priority="1003" operator="equal">
      <formula>"Complete w/defect"</formula>
    </cfRule>
    <cfRule type="cellIs" dxfId="9270" priority="1004" operator="equal">
      <formula>"Failed"</formula>
    </cfRule>
    <cfRule type="cellIs" dxfId="9269" priority="1005" operator="equal">
      <formula>"NA"</formula>
    </cfRule>
    <cfRule type="cellIs" dxfId="9268" priority="1006" operator="equal">
      <formula>"Complete"</formula>
    </cfRule>
    <cfRule type="cellIs" dxfId="9267" priority="1007" operator="equal">
      <formula>"In Progress"</formula>
    </cfRule>
    <cfRule type="cellIs" dxfId="9266" priority="1008" operator="equal">
      <formula>"Not Started"</formula>
    </cfRule>
  </conditionalFormatting>
  <conditionalFormatting sqref="C186 C188:C191">
    <cfRule type="cellIs" dxfId="9265" priority="1002" operator="equal">
      <formula>"Prod"</formula>
    </cfRule>
  </conditionalFormatting>
  <conditionalFormatting sqref="G192">
    <cfRule type="cellIs" dxfId="9264" priority="996" operator="equal">
      <formula>"Complete w/defect"</formula>
    </cfRule>
    <cfRule type="cellIs" dxfId="9263" priority="997" operator="equal">
      <formula>"Failed"</formula>
    </cfRule>
    <cfRule type="cellIs" dxfId="9262" priority="998" operator="equal">
      <formula>"NA"</formula>
    </cfRule>
    <cfRule type="cellIs" dxfId="9261" priority="999" operator="equal">
      <formula>"Complete"</formula>
    </cfRule>
    <cfRule type="cellIs" dxfId="9260" priority="1000" operator="equal">
      <formula>"In Progress"</formula>
    </cfRule>
    <cfRule type="cellIs" dxfId="9259" priority="1001" operator="equal">
      <formula>"Not Started"</formula>
    </cfRule>
  </conditionalFormatting>
  <conditionalFormatting sqref="G192">
    <cfRule type="cellIs" dxfId="9258" priority="990" operator="equal">
      <formula>"Complete w/defect"</formula>
    </cfRule>
    <cfRule type="cellIs" dxfId="9257" priority="991" operator="equal">
      <formula>"Failed"</formula>
    </cfRule>
    <cfRule type="cellIs" dxfId="9256" priority="992" operator="equal">
      <formula>"NA"</formula>
    </cfRule>
    <cfRule type="cellIs" dxfId="9255" priority="993" operator="equal">
      <formula>"Complete"</formula>
    </cfRule>
    <cfRule type="cellIs" dxfId="9254" priority="994" operator="equal">
      <formula>"In Progress"</formula>
    </cfRule>
    <cfRule type="cellIs" dxfId="9253" priority="995" operator="equal">
      <formula>"Not Started"</formula>
    </cfRule>
  </conditionalFormatting>
  <conditionalFormatting sqref="G197:G198">
    <cfRule type="cellIs" dxfId="9252" priority="984" operator="equal">
      <formula>"Complete w/defect"</formula>
    </cfRule>
    <cfRule type="cellIs" dxfId="9251" priority="985" operator="equal">
      <formula>"Failed"</formula>
    </cfRule>
    <cfRule type="cellIs" dxfId="9250" priority="986" operator="equal">
      <formula>"NA"</formula>
    </cfRule>
    <cfRule type="cellIs" dxfId="9249" priority="987" operator="equal">
      <formula>"Complete"</formula>
    </cfRule>
    <cfRule type="cellIs" dxfId="9248" priority="988" operator="equal">
      <formula>"In Progress"</formula>
    </cfRule>
    <cfRule type="cellIs" dxfId="9247" priority="989" operator="equal">
      <formula>"Not Started"</formula>
    </cfRule>
  </conditionalFormatting>
  <conditionalFormatting sqref="C197:C200">
    <cfRule type="cellIs" dxfId="9246" priority="983" operator="equal">
      <formula>"Prod"</formula>
    </cfRule>
  </conditionalFormatting>
  <conditionalFormatting sqref="G201">
    <cfRule type="cellIs" dxfId="9245" priority="967" operator="equal">
      <formula>"Complete w/defect"</formula>
    </cfRule>
    <cfRule type="cellIs" dxfId="9244" priority="968" operator="equal">
      <formula>"Failed"</formula>
    </cfRule>
    <cfRule type="cellIs" dxfId="9243" priority="969" operator="equal">
      <formula>"NA"</formula>
    </cfRule>
    <cfRule type="cellIs" dxfId="9242" priority="970" operator="equal">
      <formula>"Complete"</formula>
    </cfRule>
    <cfRule type="cellIs" dxfId="9241" priority="971" operator="equal">
      <formula>"In Progress"</formula>
    </cfRule>
    <cfRule type="cellIs" dxfId="9240" priority="972" operator="equal">
      <formula>"Not Started"</formula>
    </cfRule>
  </conditionalFormatting>
  <conditionalFormatting sqref="G201">
    <cfRule type="cellIs" dxfId="9239" priority="977" operator="equal">
      <formula>"Complete w/defect"</formula>
    </cfRule>
    <cfRule type="cellIs" dxfId="9238" priority="978" operator="equal">
      <formula>"Failed"</formula>
    </cfRule>
    <cfRule type="cellIs" dxfId="9237" priority="979" operator="equal">
      <formula>"NA"</formula>
    </cfRule>
    <cfRule type="cellIs" dxfId="9236" priority="980" operator="equal">
      <formula>"Complete"</formula>
    </cfRule>
    <cfRule type="cellIs" dxfId="9235" priority="981" operator="equal">
      <formula>"In Progress"</formula>
    </cfRule>
    <cfRule type="cellIs" dxfId="9234" priority="982" operator="equal">
      <formula>"Not Started"</formula>
    </cfRule>
  </conditionalFormatting>
  <conditionalFormatting sqref="C201">
    <cfRule type="cellIs" dxfId="9233" priority="976" operator="equal">
      <formula>"Prod"</formula>
    </cfRule>
  </conditionalFormatting>
  <conditionalFormatting sqref="C201">
    <cfRule type="cellIs" dxfId="9232" priority="973" operator="equal">
      <formula>"Prod"</formula>
    </cfRule>
  </conditionalFormatting>
  <conditionalFormatting sqref="C201">
    <cfRule type="cellIs" dxfId="9231" priority="975" operator="equal">
      <formula>"Prod"</formula>
    </cfRule>
  </conditionalFormatting>
  <conditionalFormatting sqref="C201">
    <cfRule type="cellIs" dxfId="9230" priority="974" operator="equal">
      <formula>"Prod"</formula>
    </cfRule>
  </conditionalFormatting>
  <conditionalFormatting sqref="G204">
    <cfRule type="cellIs" dxfId="9229" priority="951" operator="equal">
      <formula>"Complete w/defect"</formula>
    </cfRule>
    <cfRule type="cellIs" dxfId="9228" priority="952" operator="equal">
      <formula>"Failed"</formula>
    </cfRule>
    <cfRule type="cellIs" dxfId="9227" priority="953" operator="equal">
      <formula>"NA"</formula>
    </cfRule>
    <cfRule type="cellIs" dxfId="9226" priority="954" operator="equal">
      <formula>"Complete"</formula>
    </cfRule>
    <cfRule type="cellIs" dxfId="9225" priority="955" operator="equal">
      <formula>"In Progress"</formula>
    </cfRule>
    <cfRule type="cellIs" dxfId="9224" priority="956" operator="equal">
      <formula>"Not Started"</formula>
    </cfRule>
  </conditionalFormatting>
  <conditionalFormatting sqref="G204">
    <cfRule type="cellIs" dxfId="9223" priority="961" operator="equal">
      <formula>"Complete w/defect"</formula>
    </cfRule>
    <cfRule type="cellIs" dxfId="9222" priority="962" operator="equal">
      <formula>"Failed"</formula>
    </cfRule>
    <cfRule type="cellIs" dxfId="9221" priority="963" operator="equal">
      <formula>"NA"</formula>
    </cfRule>
    <cfRule type="cellIs" dxfId="9220" priority="964" operator="equal">
      <formula>"Complete"</formula>
    </cfRule>
    <cfRule type="cellIs" dxfId="9219" priority="965" operator="equal">
      <formula>"In Progress"</formula>
    </cfRule>
    <cfRule type="cellIs" dxfId="9218" priority="966" operator="equal">
      <formula>"Not Started"</formula>
    </cfRule>
  </conditionalFormatting>
  <conditionalFormatting sqref="C204">
    <cfRule type="cellIs" dxfId="9217" priority="960" operator="equal">
      <formula>"Prod"</formula>
    </cfRule>
  </conditionalFormatting>
  <conditionalFormatting sqref="C204">
    <cfRule type="cellIs" dxfId="9216" priority="957" operator="equal">
      <formula>"Prod"</formula>
    </cfRule>
  </conditionalFormatting>
  <conditionalFormatting sqref="C204">
    <cfRule type="cellIs" dxfId="9215" priority="959" operator="equal">
      <formula>"Prod"</formula>
    </cfRule>
  </conditionalFormatting>
  <conditionalFormatting sqref="C204">
    <cfRule type="cellIs" dxfId="9214" priority="958" operator="equal">
      <formula>"Prod"</formula>
    </cfRule>
  </conditionalFormatting>
  <conditionalFormatting sqref="C213">
    <cfRule type="cellIs" dxfId="9213" priority="911" operator="equal">
      <formula>"Prod"</formula>
    </cfRule>
  </conditionalFormatting>
  <conditionalFormatting sqref="G207">
    <cfRule type="cellIs" dxfId="9212" priority="935" operator="equal">
      <formula>"Complete w/defect"</formula>
    </cfRule>
    <cfRule type="cellIs" dxfId="9211" priority="936" operator="equal">
      <formula>"Failed"</formula>
    </cfRule>
    <cfRule type="cellIs" dxfId="9210" priority="937" operator="equal">
      <formula>"NA"</formula>
    </cfRule>
    <cfRule type="cellIs" dxfId="9209" priority="938" operator="equal">
      <formula>"Complete"</formula>
    </cfRule>
    <cfRule type="cellIs" dxfId="9208" priority="939" operator="equal">
      <formula>"In Progress"</formula>
    </cfRule>
    <cfRule type="cellIs" dxfId="9207" priority="940" operator="equal">
      <formula>"Not Started"</formula>
    </cfRule>
  </conditionalFormatting>
  <conditionalFormatting sqref="G207">
    <cfRule type="cellIs" dxfId="9206" priority="945" operator="equal">
      <formula>"Complete w/defect"</formula>
    </cfRule>
    <cfRule type="cellIs" dxfId="9205" priority="946" operator="equal">
      <formula>"Failed"</formula>
    </cfRule>
    <cfRule type="cellIs" dxfId="9204" priority="947" operator="equal">
      <formula>"NA"</formula>
    </cfRule>
    <cfRule type="cellIs" dxfId="9203" priority="948" operator="equal">
      <formula>"Complete"</formula>
    </cfRule>
    <cfRule type="cellIs" dxfId="9202" priority="949" operator="equal">
      <formula>"In Progress"</formula>
    </cfRule>
    <cfRule type="cellIs" dxfId="9201" priority="950" operator="equal">
      <formula>"Not Started"</formula>
    </cfRule>
  </conditionalFormatting>
  <conditionalFormatting sqref="C207">
    <cfRule type="cellIs" dxfId="9200" priority="944" operator="equal">
      <formula>"Prod"</formula>
    </cfRule>
  </conditionalFormatting>
  <conditionalFormatting sqref="C207">
    <cfRule type="cellIs" dxfId="9199" priority="941" operator="equal">
      <formula>"Prod"</formula>
    </cfRule>
  </conditionalFormatting>
  <conditionalFormatting sqref="C207">
    <cfRule type="cellIs" dxfId="9198" priority="943" operator="equal">
      <formula>"Prod"</formula>
    </cfRule>
  </conditionalFormatting>
  <conditionalFormatting sqref="C207">
    <cfRule type="cellIs" dxfId="9197" priority="942" operator="equal">
      <formula>"Prod"</formula>
    </cfRule>
  </conditionalFormatting>
  <conditionalFormatting sqref="G210">
    <cfRule type="cellIs" dxfId="9196" priority="919" operator="equal">
      <formula>"Complete w/defect"</formula>
    </cfRule>
    <cfRule type="cellIs" dxfId="9195" priority="920" operator="equal">
      <formula>"Failed"</formula>
    </cfRule>
    <cfRule type="cellIs" dxfId="9194" priority="921" operator="equal">
      <formula>"NA"</formula>
    </cfRule>
    <cfRule type="cellIs" dxfId="9193" priority="922" operator="equal">
      <formula>"Complete"</formula>
    </cfRule>
    <cfRule type="cellIs" dxfId="9192" priority="923" operator="equal">
      <formula>"In Progress"</formula>
    </cfRule>
    <cfRule type="cellIs" dxfId="9191" priority="924" operator="equal">
      <formula>"Not Started"</formula>
    </cfRule>
  </conditionalFormatting>
  <conditionalFormatting sqref="G210">
    <cfRule type="cellIs" dxfId="9190" priority="929" operator="equal">
      <formula>"Complete w/defect"</formula>
    </cfRule>
    <cfRule type="cellIs" dxfId="9189" priority="930" operator="equal">
      <formula>"Failed"</formula>
    </cfRule>
    <cfRule type="cellIs" dxfId="9188" priority="931" operator="equal">
      <formula>"NA"</formula>
    </cfRule>
    <cfRule type="cellIs" dxfId="9187" priority="932" operator="equal">
      <formula>"Complete"</formula>
    </cfRule>
    <cfRule type="cellIs" dxfId="9186" priority="933" operator="equal">
      <formula>"In Progress"</formula>
    </cfRule>
    <cfRule type="cellIs" dxfId="9185" priority="934" operator="equal">
      <formula>"Not Started"</formula>
    </cfRule>
  </conditionalFormatting>
  <conditionalFormatting sqref="C210">
    <cfRule type="cellIs" dxfId="9184" priority="928" operator="equal">
      <formula>"Prod"</formula>
    </cfRule>
  </conditionalFormatting>
  <conditionalFormatting sqref="C210">
    <cfRule type="cellIs" dxfId="9183" priority="925" operator="equal">
      <formula>"Prod"</formula>
    </cfRule>
  </conditionalFormatting>
  <conditionalFormatting sqref="C210">
    <cfRule type="cellIs" dxfId="9182" priority="927" operator="equal">
      <formula>"Prod"</formula>
    </cfRule>
  </conditionalFormatting>
  <conditionalFormatting sqref="C210">
    <cfRule type="cellIs" dxfId="9181" priority="926" operator="equal">
      <formula>"Prod"</formula>
    </cfRule>
  </conditionalFormatting>
  <conditionalFormatting sqref="G213">
    <cfRule type="cellIs" dxfId="9180" priority="903" operator="equal">
      <formula>"Complete w/defect"</formula>
    </cfRule>
    <cfRule type="cellIs" dxfId="9179" priority="904" operator="equal">
      <formula>"Failed"</formula>
    </cfRule>
    <cfRule type="cellIs" dxfId="9178" priority="905" operator="equal">
      <formula>"NA"</formula>
    </cfRule>
    <cfRule type="cellIs" dxfId="9177" priority="906" operator="equal">
      <formula>"Complete"</formula>
    </cfRule>
    <cfRule type="cellIs" dxfId="9176" priority="907" operator="equal">
      <formula>"In Progress"</formula>
    </cfRule>
    <cfRule type="cellIs" dxfId="9175" priority="908" operator="equal">
      <formula>"Not Started"</formula>
    </cfRule>
  </conditionalFormatting>
  <conditionalFormatting sqref="G213">
    <cfRule type="cellIs" dxfId="9174" priority="913" operator="equal">
      <formula>"Complete w/defect"</formula>
    </cfRule>
    <cfRule type="cellIs" dxfId="9173" priority="914" operator="equal">
      <formula>"Failed"</formula>
    </cfRule>
    <cfRule type="cellIs" dxfId="9172" priority="915" operator="equal">
      <formula>"NA"</formula>
    </cfRule>
    <cfRule type="cellIs" dxfId="9171" priority="916" operator="equal">
      <formula>"Complete"</formula>
    </cfRule>
    <cfRule type="cellIs" dxfId="9170" priority="917" operator="equal">
      <formula>"In Progress"</formula>
    </cfRule>
    <cfRule type="cellIs" dxfId="9169" priority="918" operator="equal">
      <formula>"Not Started"</formula>
    </cfRule>
  </conditionalFormatting>
  <conditionalFormatting sqref="C213">
    <cfRule type="cellIs" dxfId="9168" priority="912" operator="equal">
      <formula>"Prod"</formula>
    </cfRule>
  </conditionalFormatting>
  <conditionalFormatting sqref="C213">
    <cfRule type="cellIs" dxfId="9167" priority="909" operator="equal">
      <formula>"Prod"</formula>
    </cfRule>
  </conditionalFormatting>
  <conditionalFormatting sqref="C213">
    <cfRule type="cellIs" dxfId="9166" priority="910" operator="equal">
      <formula>"Prod"</formula>
    </cfRule>
  </conditionalFormatting>
  <conditionalFormatting sqref="C168:C170">
    <cfRule type="cellIs" dxfId="9165" priority="902" operator="equal">
      <formula>"Prod"</formula>
    </cfRule>
  </conditionalFormatting>
  <conditionalFormatting sqref="C168:C170">
    <cfRule type="cellIs" dxfId="9164" priority="901" operator="equal">
      <formula>"Prod"</formula>
    </cfRule>
  </conditionalFormatting>
  <conditionalFormatting sqref="C168:C170">
    <cfRule type="cellIs" dxfId="9163" priority="900" operator="equal">
      <formula>"Prod"</formula>
    </cfRule>
  </conditionalFormatting>
  <conditionalFormatting sqref="C14">
    <cfRule type="cellIs" dxfId="9162" priority="899" operator="equal">
      <formula>"Prod"</formula>
    </cfRule>
  </conditionalFormatting>
  <conditionalFormatting sqref="G4">
    <cfRule type="cellIs" dxfId="9161" priority="893" operator="equal">
      <formula>"Complete w/defect"</formula>
    </cfRule>
    <cfRule type="cellIs" dxfId="9160" priority="894" operator="equal">
      <formula>"Failed"</formula>
    </cfRule>
    <cfRule type="cellIs" dxfId="9159" priority="895" operator="equal">
      <formula>"NA"</formula>
    </cfRule>
    <cfRule type="cellIs" dxfId="9158" priority="896" operator="equal">
      <formula>"Complete"</formula>
    </cfRule>
    <cfRule type="cellIs" dxfId="9157" priority="897" operator="equal">
      <formula>"In Progress"</formula>
    </cfRule>
    <cfRule type="cellIs" dxfId="9156" priority="898" operator="equal">
      <formula>"Not Started"</formula>
    </cfRule>
  </conditionalFormatting>
  <conditionalFormatting sqref="G20">
    <cfRule type="cellIs" dxfId="9155" priority="887" operator="equal">
      <formula>"Complete w/defect"</formula>
    </cfRule>
    <cfRule type="cellIs" dxfId="9154" priority="888" operator="equal">
      <formula>"Failed"</formula>
    </cfRule>
    <cfRule type="cellIs" dxfId="9153" priority="889" operator="equal">
      <formula>"NA"</formula>
    </cfRule>
    <cfRule type="cellIs" dxfId="9152" priority="890" operator="equal">
      <formula>"Complete"</formula>
    </cfRule>
    <cfRule type="cellIs" dxfId="9151" priority="891" operator="equal">
      <formula>"In Progress"</formula>
    </cfRule>
    <cfRule type="cellIs" dxfId="9150" priority="892" operator="equal">
      <formula>"Not Started"</formula>
    </cfRule>
  </conditionalFormatting>
  <conditionalFormatting sqref="G5">
    <cfRule type="cellIs" dxfId="9149" priority="881" operator="equal">
      <formula>"Complete w/defect"</formula>
    </cfRule>
    <cfRule type="cellIs" dxfId="9148" priority="882" operator="equal">
      <formula>"Failed"</formula>
    </cfRule>
    <cfRule type="cellIs" dxfId="9147" priority="883" operator="equal">
      <formula>"NA"</formula>
    </cfRule>
    <cfRule type="cellIs" dxfId="9146" priority="884" operator="equal">
      <formula>"Complete"</formula>
    </cfRule>
    <cfRule type="cellIs" dxfId="9145" priority="885" operator="equal">
      <formula>"In Progress"</formula>
    </cfRule>
    <cfRule type="cellIs" dxfId="9144" priority="886" operator="equal">
      <formula>"Not Started"</formula>
    </cfRule>
  </conditionalFormatting>
  <conditionalFormatting sqref="G7:G9">
    <cfRule type="cellIs" dxfId="9143" priority="875" operator="equal">
      <formula>"Complete w/defect"</formula>
    </cfRule>
    <cfRule type="cellIs" dxfId="9142" priority="876" operator="equal">
      <formula>"Failed"</formula>
    </cfRule>
    <cfRule type="cellIs" dxfId="9141" priority="877" operator="equal">
      <formula>"NA"</formula>
    </cfRule>
    <cfRule type="cellIs" dxfId="9140" priority="878" operator="equal">
      <formula>"Complete"</formula>
    </cfRule>
    <cfRule type="cellIs" dxfId="9139" priority="879" operator="equal">
      <formula>"In Progress"</formula>
    </cfRule>
    <cfRule type="cellIs" dxfId="9138" priority="880" operator="equal">
      <formula>"Not Started"</formula>
    </cfRule>
  </conditionalFormatting>
  <conditionalFormatting sqref="C196">
    <cfRule type="cellIs" dxfId="9137" priority="874" operator="equal">
      <formula>"Prod"</formula>
    </cfRule>
  </conditionalFormatting>
  <conditionalFormatting sqref="C195">
    <cfRule type="cellIs" dxfId="9136" priority="867" operator="equal">
      <formula>"Prod"</formula>
    </cfRule>
  </conditionalFormatting>
  <conditionalFormatting sqref="G195">
    <cfRule type="cellIs" dxfId="9135" priority="868" operator="equal">
      <formula>"Complete w/defect"</formula>
    </cfRule>
    <cfRule type="cellIs" dxfId="9134" priority="869" operator="equal">
      <formula>"Failed"</formula>
    </cfRule>
    <cfRule type="cellIs" dxfId="9133" priority="870" operator="equal">
      <formula>"NA"</formula>
    </cfRule>
    <cfRule type="cellIs" dxfId="9132" priority="871" operator="equal">
      <formula>"Complete"</formula>
    </cfRule>
    <cfRule type="cellIs" dxfId="9131" priority="872" operator="equal">
      <formula>"In Progress"</formula>
    </cfRule>
    <cfRule type="cellIs" dxfId="9130" priority="873" operator="equal">
      <formula>"Not Started"</formula>
    </cfRule>
  </conditionalFormatting>
  <conditionalFormatting sqref="C134">
    <cfRule type="cellIs" dxfId="9129" priority="866" operator="equal">
      <formula>"Prod"</formula>
    </cfRule>
  </conditionalFormatting>
  <conditionalFormatting sqref="G134">
    <cfRule type="cellIs" dxfId="9128" priority="860" operator="equal">
      <formula>"Complete w/defect"</formula>
    </cfRule>
    <cfRule type="cellIs" dxfId="9127" priority="861" operator="equal">
      <formula>"Failed"</formula>
    </cfRule>
    <cfRule type="cellIs" dxfId="9126" priority="862" operator="equal">
      <formula>"NA"</formula>
    </cfRule>
    <cfRule type="cellIs" dxfId="9125" priority="863" operator="equal">
      <formula>"Complete"</formula>
    </cfRule>
    <cfRule type="cellIs" dxfId="9124" priority="864" operator="equal">
      <formula>"In Progress"</formula>
    </cfRule>
    <cfRule type="cellIs" dxfId="9123" priority="865" operator="equal">
      <formula>"Not Started"</formula>
    </cfRule>
  </conditionalFormatting>
  <conditionalFormatting sqref="C47">
    <cfRule type="cellIs" dxfId="9122" priority="859" operator="equal">
      <formula>"Prod"</formula>
    </cfRule>
  </conditionalFormatting>
  <conditionalFormatting sqref="C199:C200">
    <cfRule type="cellIs" dxfId="9121" priority="858" operator="equal">
      <formula>"Prod"</formula>
    </cfRule>
  </conditionalFormatting>
  <conditionalFormatting sqref="C199:C200">
    <cfRule type="cellIs" dxfId="9120" priority="857" operator="equal">
      <formula>"Prod"</formula>
    </cfRule>
  </conditionalFormatting>
  <conditionalFormatting sqref="C199:C200">
    <cfRule type="cellIs" dxfId="9119" priority="856" operator="equal">
      <formula>"Prod"</formula>
    </cfRule>
  </conditionalFormatting>
  <conditionalFormatting sqref="C187">
    <cfRule type="cellIs" dxfId="9118" priority="855" operator="equal">
      <formula>"Prod"</formula>
    </cfRule>
  </conditionalFormatting>
  <conditionalFormatting sqref="C187">
    <cfRule type="cellIs" dxfId="9117" priority="854" operator="equal">
      <formula>"Prod"</formula>
    </cfRule>
  </conditionalFormatting>
  <conditionalFormatting sqref="C187">
    <cfRule type="cellIs" dxfId="9116" priority="853" operator="equal">
      <formula>"Prod"</formula>
    </cfRule>
  </conditionalFormatting>
  <conditionalFormatting sqref="C202:C203">
    <cfRule type="cellIs" dxfId="9115" priority="852" operator="equal">
      <formula>"Prod"</formula>
    </cfRule>
  </conditionalFormatting>
  <conditionalFormatting sqref="C202:C203">
    <cfRule type="cellIs" dxfId="9114" priority="851" operator="equal">
      <formula>"Prod"</formula>
    </cfRule>
  </conditionalFormatting>
  <conditionalFormatting sqref="C202:C203">
    <cfRule type="cellIs" dxfId="9113" priority="850" operator="equal">
      <formula>"Prod"</formula>
    </cfRule>
  </conditionalFormatting>
  <conditionalFormatting sqref="C205:C206">
    <cfRule type="cellIs" dxfId="9112" priority="849" operator="equal">
      <formula>"Prod"</formula>
    </cfRule>
  </conditionalFormatting>
  <conditionalFormatting sqref="C205:C206">
    <cfRule type="cellIs" dxfId="9111" priority="848" operator="equal">
      <formula>"Prod"</formula>
    </cfRule>
  </conditionalFormatting>
  <conditionalFormatting sqref="C205:C206">
    <cfRule type="cellIs" dxfId="9110" priority="847" operator="equal">
      <formula>"Prod"</formula>
    </cfRule>
  </conditionalFormatting>
  <conditionalFormatting sqref="C208:C209">
    <cfRule type="cellIs" dxfId="9109" priority="846" operator="equal">
      <formula>"Prod"</formula>
    </cfRule>
  </conditionalFormatting>
  <conditionalFormatting sqref="C208:C209">
    <cfRule type="cellIs" dxfId="9108" priority="845" operator="equal">
      <formula>"Prod"</formula>
    </cfRule>
  </conditionalFormatting>
  <conditionalFormatting sqref="C208:C209">
    <cfRule type="cellIs" dxfId="9107" priority="844" operator="equal">
      <formula>"Prod"</formula>
    </cfRule>
  </conditionalFormatting>
  <conditionalFormatting sqref="C211:C212">
    <cfRule type="cellIs" dxfId="9106" priority="843" operator="equal">
      <formula>"Prod"</formula>
    </cfRule>
  </conditionalFormatting>
  <conditionalFormatting sqref="C211:C212">
    <cfRule type="cellIs" dxfId="9105" priority="842" operator="equal">
      <formula>"Prod"</formula>
    </cfRule>
  </conditionalFormatting>
  <conditionalFormatting sqref="C211:C212">
    <cfRule type="cellIs" dxfId="9104" priority="841" operator="equal">
      <formula>"Prod"</formula>
    </cfRule>
  </conditionalFormatting>
  <conditionalFormatting sqref="C214:C215">
    <cfRule type="cellIs" dxfId="9103" priority="840" operator="equal">
      <formula>"Prod"</formula>
    </cfRule>
  </conditionalFormatting>
  <conditionalFormatting sqref="C214:C215">
    <cfRule type="cellIs" dxfId="9102" priority="839" operator="equal">
      <formula>"Prod"</formula>
    </cfRule>
  </conditionalFormatting>
  <conditionalFormatting sqref="C214:C215">
    <cfRule type="cellIs" dxfId="9101" priority="838" operator="equal">
      <formula>"Prod"</formula>
    </cfRule>
  </conditionalFormatting>
  <conditionalFormatting sqref="C131:C133">
    <cfRule type="cellIs" dxfId="9100" priority="837" operator="equal">
      <formula>"Prod"</formula>
    </cfRule>
  </conditionalFormatting>
  <conditionalFormatting sqref="C131:C133">
    <cfRule type="cellIs" dxfId="9099" priority="836" operator="equal">
      <formula>"Prod"</formula>
    </cfRule>
  </conditionalFormatting>
  <conditionalFormatting sqref="G131">
    <cfRule type="cellIs" dxfId="9098" priority="830" operator="equal">
      <formula>"Complete w/defect"</formula>
    </cfRule>
    <cfRule type="cellIs" dxfId="9097" priority="831" operator="equal">
      <formula>"Failed"</formula>
    </cfRule>
    <cfRule type="cellIs" dxfId="9096" priority="832" operator="equal">
      <formula>"NA"</formula>
    </cfRule>
    <cfRule type="cellIs" dxfId="9095" priority="833" operator="equal">
      <formula>"Complete"</formula>
    </cfRule>
    <cfRule type="cellIs" dxfId="9094" priority="834" operator="equal">
      <formula>"In Progress"</formula>
    </cfRule>
    <cfRule type="cellIs" dxfId="9093" priority="835" operator="equal">
      <formula>"Not Started"</formula>
    </cfRule>
  </conditionalFormatting>
  <conditionalFormatting sqref="G147">
    <cfRule type="cellIs" dxfId="9092" priority="824" operator="equal">
      <formula>"Complete w/defect"</formula>
    </cfRule>
    <cfRule type="cellIs" dxfId="9091" priority="825" operator="equal">
      <formula>"Failed"</formula>
    </cfRule>
    <cfRule type="cellIs" dxfId="9090" priority="826" operator="equal">
      <formula>"NA"</formula>
    </cfRule>
    <cfRule type="cellIs" dxfId="9089" priority="827" operator="equal">
      <formula>"Complete"</formula>
    </cfRule>
    <cfRule type="cellIs" dxfId="9088" priority="828" operator="equal">
      <formula>"In Progress"</formula>
    </cfRule>
    <cfRule type="cellIs" dxfId="9087" priority="829" operator="equal">
      <formula>"Not Started"</formula>
    </cfRule>
  </conditionalFormatting>
  <conditionalFormatting sqref="C147:C148">
    <cfRule type="cellIs" dxfId="9086" priority="823" operator="equal">
      <formula>"Prod"</formula>
    </cfRule>
  </conditionalFormatting>
  <conditionalFormatting sqref="G147">
    <cfRule type="cellIs" dxfId="9085" priority="817" operator="equal">
      <formula>"Complete w/defect"</formula>
    </cfRule>
    <cfRule type="cellIs" dxfId="9084" priority="818" operator="equal">
      <formula>"Failed"</formula>
    </cfRule>
    <cfRule type="cellIs" dxfId="9083" priority="819" operator="equal">
      <formula>"NA"</formula>
    </cfRule>
    <cfRule type="cellIs" dxfId="9082" priority="820" operator="equal">
      <formula>"Complete"</formula>
    </cfRule>
    <cfRule type="cellIs" dxfId="9081" priority="821" operator="equal">
      <formula>"In Progress"</formula>
    </cfRule>
    <cfRule type="cellIs" dxfId="9080" priority="822" operator="equal">
      <formula>"Not Started"</formula>
    </cfRule>
  </conditionalFormatting>
  <conditionalFormatting sqref="G119">
    <cfRule type="cellIs" dxfId="9079" priority="802" operator="equal">
      <formula>"Complete w/defect"</formula>
    </cfRule>
    <cfRule type="cellIs" dxfId="9078" priority="803" operator="equal">
      <formula>"Failed"</formula>
    </cfRule>
    <cfRule type="cellIs" dxfId="9077" priority="804" operator="equal">
      <formula>"NA"</formula>
    </cfRule>
    <cfRule type="cellIs" dxfId="9076" priority="805" operator="equal">
      <formula>"Complete"</formula>
    </cfRule>
    <cfRule type="cellIs" dxfId="9075" priority="806" operator="equal">
      <formula>"In Progress"</formula>
    </cfRule>
    <cfRule type="cellIs" dxfId="9074" priority="807" operator="equal">
      <formula>"Not Started"</formula>
    </cfRule>
  </conditionalFormatting>
  <conditionalFormatting sqref="C119">
    <cfRule type="cellIs" dxfId="9073" priority="808" operator="equal">
      <formula>"Prod"</formula>
    </cfRule>
  </conditionalFormatting>
  <conditionalFormatting sqref="C120">
    <cfRule type="cellIs" dxfId="9072" priority="800" operator="equal">
      <formula>"Prod"</formula>
    </cfRule>
  </conditionalFormatting>
  <conditionalFormatting sqref="C152">
    <cfRule type="cellIs" dxfId="9071" priority="810" operator="equal">
      <formula>"Prod"</formula>
    </cfRule>
  </conditionalFormatting>
  <conditionalFormatting sqref="G152">
    <cfRule type="cellIs" dxfId="9070" priority="811" operator="equal">
      <formula>"Complete w/defect"</formula>
    </cfRule>
    <cfRule type="cellIs" dxfId="9069" priority="812" operator="equal">
      <formula>"Failed"</formula>
    </cfRule>
    <cfRule type="cellIs" dxfId="9068" priority="813" operator="equal">
      <formula>"NA"</formula>
    </cfRule>
    <cfRule type="cellIs" dxfId="9067" priority="814" operator="equal">
      <formula>"Complete"</formula>
    </cfRule>
    <cfRule type="cellIs" dxfId="9066" priority="815" operator="equal">
      <formula>"In Progress"</formula>
    </cfRule>
    <cfRule type="cellIs" dxfId="9065" priority="816" operator="equal">
      <formula>"Not Started"</formula>
    </cfRule>
  </conditionalFormatting>
  <conditionalFormatting sqref="G148">
    <cfRule type="cellIs" dxfId="9064" priority="793" operator="equal">
      <formula>"Complete w/defect"</formula>
    </cfRule>
    <cfRule type="cellIs" dxfId="9063" priority="794" operator="equal">
      <formula>"Failed"</formula>
    </cfRule>
    <cfRule type="cellIs" dxfId="9062" priority="795" operator="equal">
      <formula>"NA"</formula>
    </cfRule>
    <cfRule type="cellIs" dxfId="9061" priority="796" operator="equal">
      <formula>"Complete"</formula>
    </cfRule>
    <cfRule type="cellIs" dxfId="9060" priority="797" operator="equal">
      <formula>"In Progress"</formula>
    </cfRule>
    <cfRule type="cellIs" dxfId="9059" priority="798" operator="equal">
      <formula>"Not Started"</formula>
    </cfRule>
  </conditionalFormatting>
  <conditionalFormatting sqref="G148">
    <cfRule type="cellIs" dxfId="9058" priority="787" operator="equal">
      <formula>"Complete w/defect"</formula>
    </cfRule>
    <cfRule type="cellIs" dxfId="9057" priority="788" operator="equal">
      <formula>"Failed"</formula>
    </cfRule>
    <cfRule type="cellIs" dxfId="9056" priority="789" operator="equal">
      <formula>"NA"</formula>
    </cfRule>
    <cfRule type="cellIs" dxfId="9055" priority="790" operator="equal">
      <formula>"Complete"</formula>
    </cfRule>
    <cfRule type="cellIs" dxfId="9054" priority="791" operator="equal">
      <formula>"In Progress"</formula>
    </cfRule>
    <cfRule type="cellIs" dxfId="9053" priority="792" operator="equal">
      <formula>"Not Started"</formula>
    </cfRule>
  </conditionalFormatting>
  <conditionalFormatting sqref="C119">
    <cfRule type="cellIs" dxfId="9052" priority="809" operator="equal">
      <formula>"Prod"</formula>
    </cfRule>
  </conditionalFormatting>
  <conditionalFormatting sqref="C120">
    <cfRule type="cellIs" dxfId="9051" priority="801" operator="equal">
      <formula>"Prod"</formula>
    </cfRule>
  </conditionalFormatting>
  <conditionalFormatting sqref="C120">
    <cfRule type="cellIs" dxfId="9050" priority="799" operator="equal">
      <formula>"Prod"</formula>
    </cfRule>
  </conditionalFormatting>
  <conditionalFormatting sqref="G133">
    <cfRule type="cellIs" dxfId="9049" priority="781" operator="equal">
      <formula>"Complete w/defect"</formula>
    </cfRule>
    <cfRule type="cellIs" dxfId="9048" priority="782" operator="equal">
      <formula>"Failed"</formula>
    </cfRule>
    <cfRule type="cellIs" dxfId="9047" priority="783" operator="equal">
      <formula>"NA"</formula>
    </cfRule>
    <cfRule type="cellIs" dxfId="9046" priority="784" operator="equal">
      <formula>"Complete"</formula>
    </cfRule>
    <cfRule type="cellIs" dxfId="9045" priority="785" operator="equal">
      <formula>"In Progress"</formula>
    </cfRule>
    <cfRule type="cellIs" dxfId="9044" priority="786" operator="equal">
      <formula>"Not Started"</formula>
    </cfRule>
  </conditionalFormatting>
  <conditionalFormatting sqref="G133">
    <cfRule type="cellIs" dxfId="9043" priority="775" operator="equal">
      <formula>"Complete w/defect"</formula>
    </cfRule>
    <cfRule type="cellIs" dxfId="9042" priority="776" operator="equal">
      <formula>"Failed"</formula>
    </cfRule>
    <cfRule type="cellIs" dxfId="9041" priority="777" operator="equal">
      <formula>"NA"</formula>
    </cfRule>
    <cfRule type="cellIs" dxfId="9040" priority="778" operator="equal">
      <formula>"Complete"</formula>
    </cfRule>
    <cfRule type="cellIs" dxfId="9039" priority="779" operator="equal">
      <formula>"In Progress"</formula>
    </cfRule>
    <cfRule type="cellIs" dxfId="9038" priority="780" operator="equal">
      <formula>"Not Started"</formula>
    </cfRule>
  </conditionalFormatting>
  <conditionalFormatting sqref="C41:C42">
    <cfRule type="cellIs" dxfId="9037" priority="774" operator="equal">
      <formula>"Prod"</formula>
    </cfRule>
  </conditionalFormatting>
  <conditionalFormatting sqref="G215">
    <cfRule type="cellIs" dxfId="9036" priority="726" operator="equal">
      <formula>"Complete w/defect"</formula>
    </cfRule>
    <cfRule type="cellIs" dxfId="9035" priority="727" operator="equal">
      <formula>"Failed"</formula>
    </cfRule>
    <cfRule type="cellIs" dxfId="9034" priority="728" operator="equal">
      <formula>"NA"</formula>
    </cfRule>
    <cfRule type="cellIs" dxfId="9033" priority="729" operator="equal">
      <formula>"Complete"</formula>
    </cfRule>
    <cfRule type="cellIs" dxfId="9032" priority="730" operator="equal">
      <formula>"In Progress"</formula>
    </cfRule>
    <cfRule type="cellIs" dxfId="9031" priority="731" operator="equal">
      <formula>"Not Started"</formula>
    </cfRule>
  </conditionalFormatting>
  <conditionalFormatting sqref="G211">
    <cfRule type="cellIs" dxfId="9030" priority="768" operator="equal">
      <formula>"Complete w/defect"</formula>
    </cfRule>
    <cfRule type="cellIs" dxfId="9029" priority="769" operator="equal">
      <formula>"Failed"</formula>
    </cfRule>
    <cfRule type="cellIs" dxfId="9028" priority="770" operator="equal">
      <formula>"NA"</formula>
    </cfRule>
    <cfRule type="cellIs" dxfId="9027" priority="771" operator="equal">
      <formula>"Complete"</formula>
    </cfRule>
    <cfRule type="cellIs" dxfId="9026" priority="772" operator="equal">
      <formula>"In Progress"</formula>
    </cfRule>
    <cfRule type="cellIs" dxfId="9025" priority="773" operator="equal">
      <formula>"Not Started"</formula>
    </cfRule>
  </conditionalFormatting>
  <conditionalFormatting sqref="G211">
    <cfRule type="cellIs" dxfId="9024" priority="762" operator="equal">
      <formula>"Complete w/defect"</formula>
    </cfRule>
    <cfRule type="cellIs" dxfId="9023" priority="763" operator="equal">
      <formula>"Failed"</formula>
    </cfRule>
    <cfRule type="cellIs" dxfId="9022" priority="764" operator="equal">
      <formula>"NA"</formula>
    </cfRule>
    <cfRule type="cellIs" dxfId="9021" priority="765" operator="equal">
      <formula>"Complete"</formula>
    </cfRule>
    <cfRule type="cellIs" dxfId="9020" priority="766" operator="equal">
      <formula>"In Progress"</formula>
    </cfRule>
    <cfRule type="cellIs" dxfId="9019" priority="767" operator="equal">
      <formula>"Not Started"</formula>
    </cfRule>
  </conditionalFormatting>
  <conditionalFormatting sqref="G212">
    <cfRule type="cellIs" dxfId="9018" priority="756" operator="equal">
      <formula>"Complete w/defect"</formula>
    </cfRule>
    <cfRule type="cellIs" dxfId="9017" priority="757" operator="equal">
      <formula>"Failed"</formula>
    </cfRule>
    <cfRule type="cellIs" dxfId="9016" priority="758" operator="equal">
      <formula>"NA"</formula>
    </cfRule>
    <cfRule type="cellIs" dxfId="9015" priority="759" operator="equal">
      <formula>"Complete"</formula>
    </cfRule>
    <cfRule type="cellIs" dxfId="9014" priority="760" operator="equal">
      <formula>"In Progress"</formula>
    </cfRule>
    <cfRule type="cellIs" dxfId="9013" priority="761" operator="equal">
      <formula>"Not Started"</formula>
    </cfRule>
  </conditionalFormatting>
  <conditionalFormatting sqref="G212">
    <cfRule type="cellIs" dxfId="9012" priority="750" operator="equal">
      <formula>"Complete w/defect"</formula>
    </cfRule>
    <cfRule type="cellIs" dxfId="9011" priority="751" operator="equal">
      <formula>"Failed"</formula>
    </cfRule>
    <cfRule type="cellIs" dxfId="9010" priority="752" operator="equal">
      <formula>"NA"</formula>
    </cfRule>
    <cfRule type="cellIs" dxfId="9009" priority="753" operator="equal">
      <formula>"Complete"</formula>
    </cfRule>
    <cfRule type="cellIs" dxfId="9008" priority="754" operator="equal">
      <formula>"In Progress"</formula>
    </cfRule>
    <cfRule type="cellIs" dxfId="9007" priority="755" operator="equal">
      <formula>"Not Started"</formula>
    </cfRule>
  </conditionalFormatting>
  <conditionalFormatting sqref="G214">
    <cfRule type="cellIs" dxfId="9006" priority="744" operator="equal">
      <formula>"Complete w/defect"</formula>
    </cfRule>
    <cfRule type="cellIs" dxfId="9005" priority="745" operator="equal">
      <formula>"Failed"</formula>
    </cfRule>
    <cfRule type="cellIs" dxfId="9004" priority="746" operator="equal">
      <formula>"NA"</formula>
    </cfRule>
    <cfRule type="cellIs" dxfId="9003" priority="747" operator="equal">
      <formula>"Complete"</formula>
    </cfRule>
    <cfRule type="cellIs" dxfId="9002" priority="748" operator="equal">
      <formula>"In Progress"</formula>
    </cfRule>
    <cfRule type="cellIs" dxfId="9001" priority="749" operator="equal">
      <formula>"Not Started"</formula>
    </cfRule>
  </conditionalFormatting>
  <conditionalFormatting sqref="G214">
    <cfRule type="cellIs" dxfId="9000" priority="738" operator="equal">
      <formula>"Complete w/defect"</formula>
    </cfRule>
    <cfRule type="cellIs" dxfId="8999" priority="739" operator="equal">
      <formula>"Failed"</formula>
    </cfRule>
    <cfRule type="cellIs" dxfId="8998" priority="740" operator="equal">
      <formula>"NA"</formula>
    </cfRule>
    <cfRule type="cellIs" dxfId="8997" priority="741" operator="equal">
      <formula>"Complete"</formula>
    </cfRule>
    <cfRule type="cellIs" dxfId="8996" priority="742" operator="equal">
      <formula>"In Progress"</formula>
    </cfRule>
    <cfRule type="cellIs" dxfId="8995" priority="743" operator="equal">
      <formula>"Not Started"</formula>
    </cfRule>
  </conditionalFormatting>
  <conditionalFormatting sqref="G215">
    <cfRule type="cellIs" dxfId="8994" priority="732" operator="equal">
      <formula>"Complete w/defect"</formula>
    </cfRule>
    <cfRule type="cellIs" dxfId="8993" priority="733" operator="equal">
      <formula>"Failed"</formula>
    </cfRule>
    <cfRule type="cellIs" dxfId="8992" priority="734" operator="equal">
      <formula>"NA"</formula>
    </cfRule>
    <cfRule type="cellIs" dxfId="8991" priority="735" operator="equal">
      <formula>"Complete"</formula>
    </cfRule>
    <cfRule type="cellIs" dxfId="8990" priority="736" operator="equal">
      <formula>"In Progress"</formula>
    </cfRule>
    <cfRule type="cellIs" dxfId="8989" priority="737" operator="equal">
      <formula>"Not Started"</formula>
    </cfRule>
  </conditionalFormatting>
  <conditionalFormatting sqref="G21:G24">
    <cfRule type="cellIs" dxfId="8988" priority="720" operator="equal">
      <formula>"Complete w/defect"</formula>
    </cfRule>
    <cfRule type="cellIs" dxfId="8987" priority="721" operator="equal">
      <formula>"Failed"</formula>
    </cfRule>
    <cfRule type="cellIs" dxfId="8986" priority="722" operator="equal">
      <formula>"NA"</formula>
    </cfRule>
    <cfRule type="cellIs" dxfId="8985" priority="723" operator="equal">
      <formula>"Complete"</formula>
    </cfRule>
    <cfRule type="cellIs" dxfId="8984" priority="724" operator="equal">
      <formula>"In Progress"</formula>
    </cfRule>
    <cfRule type="cellIs" dxfId="8983" priority="725" operator="equal">
      <formula>"Not Started"</formula>
    </cfRule>
  </conditionalFormatting>
  <conditionalFormatting sqref="G67">
    <cfRule type="cellIs" dxfId="8982" priority="714" operator="equal">
      <formula>"Complete w/defect"</formula>
    </cfRule>
    <cfRule type="cellIs" dxfId="8981" priority="715" operator="equal">
      <formula>"Failed"</formula>
    </cfRule>
    <cfRule type="cellIs" dxfId="8980" priority="716" operator="equal">
      <formula>"NA"</formula>
    </cfRule>
    <cfRule type="cellIs" dxfId="8979" priority="717" operator="equal">
      <formula>"Complete"</formula>
    </cfRule>
    <cfRule type="cellIs" dxfId="8978" priority="718" operator="equal">
      <formula>"In Progress"</formula>
    </cfRule>
    <cfRule type="cellIs" dxfId="8977" priority="719" operator="equal">
      <formula>"Not Started"</formula>
    </cfRule>
  </conditionalFormatting>
  <conditionalFormatting sqref="G116:G117">
    <cfRule type="cellIs" dxfId="8976" priority="708" operator="equal">
      <formula>"Complete w/defect"</formula>
    </cfRule>
    <cfRule type="cellIs" dxfId="8975" priority="709" operator="equal">
      <formula>"Failed"</formula>
    </cfRule>
    <cfRule type="cellIs" dxfId="8974" priority="710" operator="equal">
      <formula>"NA"</formula>
    </cfRule>
    <cfRule type="cellIs" dxfId="8973" priority="711" operator="equal">
      <formula>"Complete"</formula>
    </cfRule>
    <cfRule type="cellIs" dxfId="8972" priority="712" operator="equal">
      <formula>"In Progress"</formula>
    </cfRule>
    <cfRule type="cellIs" dxfId="8971" priority="713" operator="equal">
      <formula>"Not Started"</formula>
    </cfRule>
  </conditionalFormatting>
  <conditionalFormatting sqref="G120">
    <cfRule type="cellIs" dxfId="8970" priority="702" operator="equal">
      <formula>"Complete w/defect"</formula>
    </cfRule>
    <cfRule type="cellIs" dxfId="8969" priority="703" operator="equal">
      <formula>"Failed"</formula>
    </cfRule>
    <cfRule type="cellIs" dxfId="8968" priority="704" operator="equal">
      <formula>"NA"</formula>
    </cfRule>
    <cfRule type="cellIs" dxfId="8967" priority="705" operator="equal">
      <formula>"Complete"</formula>
    </cfRule>
    <cfRule type="cellIs" dxfId="8966" priority="706" operator="equal">
      <formula>"In Progress"</formula>
    </cfRule>
    <cfRule type="cellIs" dxfId="8965" priority="707" operator="equal">
      <formula>"Not Started"</formula>
    </cfRule>
  </conditionalFormatting>
  <conditionalFormatting sqref="G174:G180">
    <cfRule type="cellIs" dxfId="8964" priority="696" operator="equal">
      <formula>"Complete w/defect"</formula>
    </cfRule>
    <cfRule type="cellIs" dxfId="8963" priority="697" operator="equal">
      <formula>"Failed"</formula>
    </cfRule>
    <cfRule type="cellIs" dxfId="8962" priority="698" operator="equal">
      <formula>"NA"</formula>
    </cfRule>
    <cfRule type="cellIs" dxfId="8961" priority="699" operator="equal">
      <formula>"Complete"</formula>
    </cfRule>
    <cfRule type="cellIs" dxfId="8960" priority="700" operator="equal">
      <formula>"In Progress"</formula>
    </cfRule>
    <cfRule type="cellIs" dxfId="8959" priority="701" operator="equal">
      <formula>"Not Started"</formula>
    </cfRule>
  </conditionalFormatting>
  <conditionalFormatting sqref="G202">
    <cfRule type="cellIs" dxfId="8958" priority="690" operator="equal">
      <formula>"Complete w/defect"</formula>
    </cfRule>
    <cfRule type="cellIs" dxfId="8957" priority="691" operator="equal">
      <formula>"Failed"</formula>
    </cfRule>
    <cfRule type="cellIs" dxfId="8956" priority="692" operator="equal">
      <formula>"NA"</formula>
    </cfRule>
    <cfRule type="cellIs" dxfId="8955" priority="693" operator="equal">
      <formula>"Complete"</formula>
    </cfRule>
    <cfRule type="cellIs" dxfId="8954" priority="694" operator="equal">
      <formula>"In Progress"</formula>
    </cfRule>
    <cfRule type="cellIs" dxfId="8953" priority="695" operator="equal">
      <formula>"Not Started"</formula>
    </cfRule>
  </conditionalFormatting>
  <conditionalFormatting sqref="G203">
    <cfRule type="cellIs" dxfId="8952" priority="684" operator="equal">
      <formula>"Complete w/defect"</formula>
    </cfRule>
    <cfRule type="cellIs" dxfId="8951" priority="685" operator="equal">
      <formula>"Failed"</formula>
    </cfRule>
    <cfRule type="cellIs" dxfId="8950" priority="686" operator="equal">
      <formula>"NA"</formula>
    </cfRule>
    <cfRule type="cellIs" dxfId="8949" priority="687" operator="equal">
      <formula>"Complete"</formula>
    </cfRule>
    <cfRule type="cellIs" dxfId="8948" priority="688" operator="equal">
      <formula>"In Progress"</formula>
    </cfRule>
    <cfRule type="cellIs" dxfId="8947" priority="689" operator="equal">
      <formula>"Not Started"</formula>
    </cfRule>
  </conditionalFormatting>
  <conditionalFormatting sqref="G205">
    <cfRule type="cellIs" dxfId="8946" priority="678" operator="equal">
      <formula>"Complete w/defect"</formula>
    </cfRule>
    <cfRule type="cellIs" dxfId="8945" priority="679" operator="equal">
      <formula>"Failed"</formula>
    </cfRule>
    <cfRule type="cellIs" dxfId="8944" priority="680" operator="equal">
      <formula>"NA"</formula>
    </cfRule>
    <cfRule type="cellIs" dxfId="8943" priority="681" operator="equal">
      <formula>"Complete"</formula>
    </cfRule>
    <cfRule type="cellIs" dxfId="8942" priority="682" operator="equal">
      <formula>"In Progress"</formula>
    </cfRule>
    <cfRule type="cellIs" dxfId="8941" priority="683" operator="equal">
      <formula>"Not Started"</formula>
    </cfRule>
  </conditionalFormatting>
  <conditionalFormatting sqref="G206">
    <cfRule type="cellIs" dxfId="8940" priority="672" operator="equal">
      <formula>"Complete w/defect"</formula>
    </cfRule>
    <cfRule type="cellIs" dxfId="8939" priority="673" operator="equal">
      <formula>"Failed"</formula>
    </cfRule>
    <cfRule type="cellIs" dxfId="8938" priority="674" operator="equal">
      <formula>"NA"</formula>
    </cfRule>
    <cfRule type="cellIs" dxfId="8937" priority="675" operator="equal">
      <formula>"Complete"</formula>
    </cfRule>
    <cfRule type="cellIs" dxfId="8936" priority="676" operator="equal">
      <formula>"In Progress"</formula>
    </cfRule>
    <cfRule type="cellIs" dxfId="8935" priority="677" operator="equal">
      <formula>"Not Started"</formula>
    </cfRule>
  </conditionalFormatting>
  <conditionalFormatting sqref="G208">
    <cfRule type="cellIs" dxfId="8934" priority="666" operator="equal">
      <formula>"Complete w/defect"</formula>
    </cfRule>
    <cfRule type="cellIs" dxfId="8933" priority="667" operator="equal">
      <formula>"Failed"</formula>
    </cfRule>
    <cfRule type="cellIs" dxfId="8932" priority="668" operator="equal">
      <formula>"NA"</formula>
    </cfRule>
    <cfRule type="cellIs" dxfId="8931" priority="669" operator="equal">
      <formula>"Complete"</formula>
    </cfRule>
    <cfRule type="cellIs" dxfId="8930" priority="670" operator="equal">
      <formula>"In Progress"</formula>
    </cfRule>
    <cfRule type="cellIs" dxfId="8929" priority="671" operator="equal">
      <formula>"Not Started"</formula>
    </cfRule>
  </conditionalFormatting>
  <conditionalFormatting sqref="G209">
    <cfRule type="cellIs" dxfId="8928" priority="660" operator="equal">
      <formula>"Complete w/defect"</formula>
    </cfRule>
    <cfRule type="cellIs" dxfId="8927" priority="661" operator="equal">
      <formula>"Failed"</formula>
    </cfRule>
    <cfRule type="cellIs" dxfId="8926" priority="662" operator="equal">
      <formula>"NA"</formula>
    </cfRule>
    <cfRule type="cellIs" dxfId="8925" priority="663" operator="equal">
      <formula>"Complete"</formula>
    </cfRule>
    <cfRule type="cellIs" dxfId="8924" priority="664" operator="equal">
      <formula>"In Progress"</formula>
    </cfRule>
    <cfRule type="cellIs" dxfId="8923" priority="665" operator="equal">
      <formula>"Not Started"</formula>
    </cfRule>
  </conditionalFormatting>
  <conditionalFormatting sqref="G127">
    <cfRule type="cellIs" dxfId="8922" priority="654" operator="equal">
      <formula>"Complete w/defect"</formula>
    </cfRule>
    <cfRule type="cellIs" dxfId="8921" priority="655" operator="equal">
      <formula>"Failed"</formula>
    </cfRule>
    <cfRule type="cellIs" dxfId="8920" priority="656" operator="equal">
      <formula>"NA"</formula>
    </cfRule>
    <cfRule type="cellIs" dxfId="8919" priority="657" operator="equal">
      <formula>"Complete"</formula>
    </cfRule>
    <cfRule type="cellIs" dxfId="8918" priority="658" operator="equal">
      <formula>"In Progress"</formula>
    </cfRule>
    <cfRule type="cellIs" dxfId="8917" priority="659" operator="equal">
      <formula>"Not Started"</formula>
    </cfRule>
  </conditionalFormatting>
  <conditionalFormatting sqref="G11">
    <cfRule type="cellIs" dxfId="8916" priority="648" operator="equal">
      <formula>"Complete w/defect"</formula>
    </cfRule>
    <cfRule type="cellIs" dxfId="8915" priority="649" operator="equal">
      <formula>"Failed"</formula>
    </cfRule>
    <cfRule type="cellIs" dxfId="8914" priority="650" operator="equal">
      <formula>"NA"</formula>
    </cfRule>
    <cfRule type="cellIs" dxfId="8913" priority="651" operator="equal">
      <formula>"Complete"</formula>
    </cfRule>
    <cfRule type="cellIs" dxfId="8912" priority="652" operator="equal">
      <formula>"In Progress"</formula>
    </cfRule>
    <cfRule type="cellIs" dxfId="8911" priority="653" operator="equal">
      <formula>"Not Started"</formula>
    </cfRule>
  </conditionalFormatting>
  <conditionalFormatting sqref="G106">
    <cfRule type="cellIs" dxfId="8910" priority="642" operator="equal">
      <formula>"Complete w/defect"</formula>
    </cfRule>
    <cfRule type="cellIs" dxfId="8909" priority="643" operator="equal">
      <formula>"Failed"</formula>
    </cfRule>
    <cfRule type="cellIs" dxfId="8908" priority="644" operator="equal">
      <formula>"NA"</formula>
    </cfRule>
    <cfRule type="cellIs" dxfId="8907" priority="645" operator="equal">
      <formula>"Complete"</formula>
    </cfRule>
    <cfRule type="cellIs" dxfId="8906" priority="646" operator="equal">
      <formula>"In Progress"</formula>
    </cfRule>
    <cfRule type="cellIs" dxfId="8905" priority="647" operator="equal">
      <formula>"Not Started"</formula>
    </cfRule>
  </conditionalFormatting>
  <conditionalFormatting sqref="G133">
    <cfRule type="cellIs" dxfId="8904" priority="636" operator="equal">
      <formula>"Complete w/defect"</formula>
    </cfRule>
    <cfRule type="cellIs" dxfId="8903" priority="637" operator="equal">
      <formula>"Failed"</formula>
    </cfRule>
    <cfRule type="cellIs" dxfId="8902" priority="638" operator="equal">
      <formula>"NA"</formula>
    </cfRule>
    <cfRule type="cellIs" dxfId="8901" priority="639" operator="equal">
      <formula>"Complete"</formula>
    </cfRule>
    <cfRule type="cellIs" dxfId="8900" priority="640" operator="equal">
      <formula>"In Progress"</formula>
    </cfRule>
    <cfRule type="cellIs" dxfId="8899" priority="641" operator="equal">
      <formula>"Not Started"</formula>
    </cfRule>
  </conditionalFormatting>
  <conditionalFormatting sqref="C63">
    <cfRule type="cellIs" dxfId="8898" priority="635" operator="equal">
      <formula>"Prod"</formula>
    </cfRule>
  </conditionalFormatting>
  <conditionalFormatting sqref="C144">
    <cfRule type="cellIs" dxfId="8897" priority="634" operator="equal">
      <formula>"Prod"</formula>
    </cfRule>
  </conditionalFormatting>
  <conditionalFormatting sqref="G58">
    <cfRule type="cellIs" dxfId="8896" priority="628" operator="equal">
      <formula>"Complete w/defect"</formula>
    </cfRule>
    <cfRule type="cellIs" dxfId="8895" priority="629" operator="equal">
      <formula>"Failed"</formula>
    </cfRule>
    <cfRule type="cellIs" dxfId="8894" priority="630" operator="equal">
      <formula>"NA"</formula>
    </cfRule>
    <cfRule type="cellIs" dxfId="8893" priority="631" operator="equal">
      <formula>"Complete"</formula>
    </cfRule>
    <cfRule type="cellIs" dxfId="8892" priority="632" operator="equal">
      <formula>"In Progress"</formula>
    </cfRule>
    <cfRule type="cellIs" dxfId="8891" priority="633" operator="equal">
      <formula>"Not Started"</formula>
    </cfRule>
  </conditionalFormatting>
  <conditionalFormatting sqref="G118">
    <cfRule type="cellIs" dxfId="8890" priority="622" operator="equal">
      <formula>"Complete w/defect"</formula>
    </cfRule>
    <cfRule type="cellIs" dxfId="8889" priority="623" operator="equal">
      <formula>"Failed"</formula>
    </cfRule>
    <cfRule type="cellIs" dxfId="8888" priority="624" operator="equal">
      <formula>"NA"</formula>
    </cfRule>
    <cfRule type="cellIs" dxfId="8887" priority="625" operator="equal">
      <formula>"Complete"</formula>
    </cfRule>
    <cfRule type="cellIs" dxfId="8886" priority="626" operator="equal">
      <formula>"In Progress"</formula>
    </cfRule>
    <cfRule type="cellIs" dxfId="8885" priority="627" operator="equal">
      <formula>"Not Started"</formula>
    </cfRule>
  </conditionalFormatting>
  <conditionalFormatting sqref="C27:C28">
    <cfRule type="cellIs" dxfId="8884" priority="621" operator="equal">
      <formula>"Prod"</formula>
    </cfRule>
  </conditionalFormatting>
  <conditionalFormatting sqref="G27">
    <cfRule type="cellIs" dxfId="8883" priority="615" operator="equal">
      <formula>"Complete w/defect"</formula>
    </cfRule>
    <cfRule type="cellIs" dxfId="8882" priority="616" operator="equal">
      <formula>"Failed"</formula>
    </cfRule>
    <cfRule type="cellIs" dxfId="8881" priority="617" operator="equal">
      <formula>"NA"</formula>
    </cfRule>
    <cfRule type="cellIs" dxfId="8880" priority="618" operator="equal">
      <formula>"Complete"</formula>
    </cfRule>
    <cfRule type="cellIs" dxfId="8879" priority="619" operator="equal">
      <formula>"In Progress"</formula>
    </cfRule>
    <cfRule type="cellIs" dxfId="8878" priority="620" operator="equal">
      <formula>"Not Started"</formula>
    </cfRule>
  </conditionalFormatting>
  <conditionalFormatting sqref="G28">
    <cfRule type="cellIs" dxfId="8877" priority="609" operator="equal">
      <formula>"Complete w/defect"</formula>
    </cfRule>
    <cfRule type="cellIs" dxfId="8876" priority="610" operator="equal">
      <formula>"Failed"</formula>
    </cfRule>
    <cfRule type="cellIs" dxfId="8875" priority="611" operator="equal">
      <formula>"NA"</formula>
    </cfRule>
    <cfRule type="cellIs" dxfId="8874" priority="612" operator="equal">
      <formula>"Complete"</formula>
    </cfRule>
    <cfRule type="cellIs" dxfId="8873" priority="613" operator="equal">
      <formula>"In Progress"</formula>
    </cfRule>
    <cfRule type="cellIs" dxfId="8872" priority="614" operator="equal">
      <formula>"Not Started"</formula>
    </cfRule>
  </conditionalFormatting>
  <conditionalFormatting sqref="G105">
    <cfRule type="cellIs" dxfId="8871" priority="603" operator="equal">
      <formula>"Complete w/defect"</formula>
    </cfRule>
    <cfRule type="cellIs" dxfId="8870" priority="604" operator="equal">
      <formula>"Failed"</formula>
    </cfRule>
    <cfRule type="cellIs" dxfId="8869" priority="605" operator="equal">
      <formula>"NA"</formula>
    </cfRule>
    <cfRule type="cellIs" dxfId="8868" priority="606" operator="equal">
      <formula>"Complete"</formula>
    </cfRule>
    <cfRule type="cellIs" dxfId="8867" priority="607" operator="equal">
      <formula>"In Progress"</formula>
    </cfRule>
    <cfRule type="cellIs" dxfId="8866" priority="608" operator="equal">
      <formula>"Not Started"</formula>
    </cfRule>
  </conditionalFormatting>
  <conditionalFormatting sqref="G144">
    <cfRule type="cellIs" dxfId="8865" priority="597" operator="equal">
      <formula>"Complete w/defect"</formula>
    </cfRule>
    <cfRule type="cellIs" dxfId="8864" priority="598" operator="equal">
      <formula>"Failed"</formula>
    </cfRule>
    <cfRule type="cellIs" dxfId="8863" priority="599" operator="equal">
      <formula>"NA"</formula>
    </cfRule>
    <cfRule type="cellIs" dxfId="8862" priority="600" operator="equal">
      <formula>"Complete"</formula>
    </cfRule>
    <cfRule type="cellIs" dxfId="8861" priority="601" operator="equal">
      <formula>"In Progress"</formula>
    </cfRule>
    <cfRule type="cellIs" dxfId="8860" priority="602" operator="equal">
      <formula>"Not Started"</formula>
    </cfRule>
  </conditionalFormatting>
  <conditionalFormatting sqref="G145">
    <cfRule type="cellIs" dxfId="8859" priority="591" operator="equal">
      <formula>"Complete w/defect"</formula>
    </cfRule>
    <cfRule type="cellIs" dxfId="8858" priority="592" operator="equal">
      <formula>"Failed"</formula>
    </cfRule>
    <cfRule type="cellIs" dxfId="8857" priority="593" operator="equal">
      <formula>"NA"</formula>
    </cfRule>
    <cfRule type="cellIs" dxfId="8856" priority="594" operator="equal">
      <formula>"Complete"</formula>
    </cfRule>
    <cfRule type="cellIs" dxfId="8855" priority="595" operator="equal">
      <formula>"In Progress"</formula>
    </cfRule>
    <cfRule type="cellIs" dxfId="8854" priority="596" operator="equal">
      <formula>"Not Started"</formula>
    </cfRule>
  </conditionalFormatting>
  <conditionalFormatting sqref="G146">
    <cfRule type="cellIs" dxfId="8853" priority="585" operator="equal">
      <formula>"Complete w/defect"</formula>
    </cfRule>
    <cfRule type="cellIs" dxfId="8852" priority="586" operator="equal">
      <formula>"Failed"</formula>
    </cfRule>
    <cfRule type="cellIs" dxfId="8851" priority="587" operator="equal">
      <formula>"NA"</formula>
    </cfRule>
    <cfRule type="cellIs" dxfId="8850" priority="588" operator="equal">
      <formula>"Complete"</formula>
    </cfRule>
    <cfRule type="cellIs" dxfId="8849" priority="589" operator="equal">
      <formula>"In Progress"</formula>
    </cfRule>
    <cfRule type="cellIs" dxfId="8848" priority="590" operator="equal">
      <formula>"Not Started"</formula>
    </cfRule>
  </conditionalFormatting>
  <conditionalFormatting sqref="G154:G158">
    <cfRule type="cellIs" dxfId="8847" priority="579" operator="equal">
      <formula>"Complete w/defect"</formula>
    </cfRule>
    <cfRule type="cellIs" dxfId="8846" priority="580" operator="equal">
      <formula>"Failed"</formula>
    </cfRule>
    <cfRule type="cellIs" dxfId="8845" priority="581" operator="equal">
      <formula>"NA"</formula>
    </cfRule>
    <cfRule type="cellIs" dxfId="8844" priority="582" operator="equal">
      <formula>"Complete"</formula>
    </cfRule>
    <cfRule type="cellIs" dxfId="8843" priority="583" operator="equal">
      <formula>"In Progress"</formula>
    </cfRule>
    <cfRule type="cellIs" dxfId="8842" priority="584" operator="equal">
      <formula>"Not Started"</formula>
    </cfRule>
  </conditionalFormatting>
  <conditionalFormatting sqref="G160">
    <cfRule type="cellIs" dxfId="8841" priority="573" operator="equal">
      <formula>"Complete w/defect"</formula>
    </cfRule>
    <cfRule type="cellIs" dxfId="8840" priority="574" operator="equal">
      <formula>"Failed"</formula>
    </cfRule>
    <cfRule type="cellIs" dxfId="8839" priority="575" operator="equal">
      <formula>"NA"</formula>
    </cfRule>
    <cfRule type="cellIs" dxfId="8838" priority="576" operator="equal">
      <formula>"Complete"</formula>
    </cfRule>
    <cfRule type="cellIs" dxfId="8837" priority="577" operator="equal">
      <formula>"In Progress"</formula>
    </cfRule>
    <cfRule type="cellIs" dxfId="8836" priority="578" operator="equal">
      <formula>"Not Started"</formula>
    </cfRule>
  </conditionalFormatting>
  <conditionalFormatting sqref="G182">
    <cfRule type="cellIs" dxfId="8835" priority="567" operator="equal">
      <formula>"Complete w/defect"</formula>
    </cfRule>
    <cfRule type="cellIs" dxfId="8834" priority="568" operator="equal">
      <formula>"Failed"</formula>
    </cfRule>
    <cfRule type="cellIs" dxfId="8833" priority="569" operator="equal">
      <formula>"NA"</formula>
    </cfRule>
    <cfRule type="cellIs" dxfId="8832" priority="570" operator="equal">
      <formula>"Complete"</formula>
    </cfRule>
    <cfRule type="cellIs" dxfId="8831" priority="571" operator="equal">
      <formula>"In Progress"</formula>
    </cfRule>
    <cfRule type="cellIs" dxfId="8830" priority="572" operator="equal">
      <formula>"Not Started"</formula>
    </cfRule>
  </conditionalFormatting>
  <conditionalFormatting sqref="G183">
    <cfRule type="cellIs" dxfId="8829" priority="561" operator="equal">
      <formula>"Complete w/defect"</formula>
    </cfRule>
    <cfRule type="cellIs" dxfId="8828" priority="562" operator="equal">
      <formula>"Failed"</formula>
    </cfRule>
    <cfRule type="cellIs" dxfId="8827" priority="563" operator="equal">
      <formula>"NA"</formula>
    </cfRule>
    <cfRule type="cellIs" dxfId="8826" priority="564" operator="equal">
      <formula>"Complete"</formula>
    </cfRule>
    <cfRule type="cellIs" dxfId="8825" priority="565" operator="equal">
      <formula>"In Progress"</formula>
    </cfRule>
    <cfRule type="cellIs" dxfId="8824" priority="566" operator="equal">
      <formula>"Not Started"</formula>
    </cfRule>
  </conditionalFormatting>
  <conditionalFormatting sqref="G185">
    <cfRule type="cellIs" dxfId="8823" priority="555" operator="equal">
      <formula>"Complete w/defect"</formula>
    </cfRule>
    <cfRule type="cellIs" dxfId="8822" priority="556" operator="equal">
      <formula>"Failed"</formula>
    </cfRule>
    <cfRule type="cellIs" dxfId="8821" priority="557" operator="equal">
      <formula>"NA"</formula>
    </cfRule>
    <cfRule type="cellIs" dxfId="8820" priority="558" operator="equal">
      <formula>"Complete"</formula>
    </cfRule>
    <cfRule type="cellIs" dxfId="8819" priority="559" operator="equal">
      <formula>"In Progress"</formula>
    </cfRule>
    <cfRule type="cellIs" dxfId="8818" priority="560" operator="equal">
      <formula>"Not Started"</formula>
    </cfRule>
  </conditionalFormatting>
  <conditionalFormatting sqref="G187">
    <cfRule type="cellIs" dxfId="8817" priority="549" operator="equal">
      <formula>"Complete w/defect"</formula>
    </cfRule>
    <cfRule type="cellIs" dxfId="8816" priority="550" operator="equal">
      <formula>"Failed"</formula>
    </cfRule>
    <cfRule type="cellIs" dxfId="8815" priority="551" operator="equal">
      <formula>"NA"</formula>
    </cfRule>
    <cfRule type="cellIs" dxfId="8814" priority="552" operator="equal">
      <formula>"Complete"</formula>
    </cfRule>
    <cfRule type="cellIs" dxfId="8813" priority="553" operator="equal">
      <formula>"In Progress"</formula>
    </cfRule>
    <cfRule type="cellIs" dxfId="8812" priority="554" operator="equal">
      <formula>"Not Started"</formula>
    </cfRule>
  </conditionalFormatting>
  <conditionalFormatting sqref="G188">
    <cfRule type="cellIs" dxfId="8811" priority="543" operator="equal">
      <formula>"Complete w/defect"</formula>
    </cfRule>
    <cfRule type="cellIs" dxfId="8810" priority="544" operator="equal">
      <formula>"Failed"</formula>
    </cfRule>
    <cfRule type="cellIs" dxfId="8809" priority="545" operator="equal">
      <formula>"NA"</formula>
    </cfRule>
    <cfRule type="cellIs" dxfId="8808" priority="546" operator="equal">
      <formula>"Complete"</formula>
    </cfRule>
    <cfRule type="cellIs" dxfId="8807" priority="547" operator="equal">
      <formula>"In Progress"</formula>
    </cfRule>
    <cfRule type="cellIs" dxfId="8806" priority="548" operator="equal">
      <formula>"Not Started"</formula>
    </cfRule>
  </conditionalFormatting>
  <conditionalFormatting sqref="G190">
    <cfRule type="cellIs" dxfId="8805" priority="537" operator="equal">
      <formula>"Complete w/defect"</formula>
    </cfRule>
    <cfRule type="cellIs" dxfId="8804" priority="538" operator="equal">
      <formula>"Failed"</formula>
    </cfRule>
    <cfRule type="cellIs" dxfId="8803" priority="539" operator="equal">
      <formula>"NA"</formula>
    </cfRule>
    <cfRule type="cellIs" dxfId="8802" priority="540" operator="equal">
      <formula>"Complete"</formula>
    </cfRule>
    <cfRule type="cellIs" dxfId="8801" priority="541" operator="equal">
      <formula>"In Progress"</formula>
    </cfRule>
    <cfRule type="cellIs" dxfId="8800" priority="542" operator="equal">
      <formula>"Not Started"</formula>
    </cfRule>
  </conditionalFormatting>
  <conditionalFormatting sqref="G191">
    <cfRule type="cellIs" dxfId="8799" priority="531" operator="equal">
      <formula>"Complete w/defect"</formula>
    </cfRule>
    <cfRule type="cellIs" dxfId="8798" priority="532" operator="equal">
      <formula>"Failed"</formula>
    </cfRule>
    <cfRule type="cellIs" dxfId="8797" priority="533" operator="equal">
      <formula>"NA"</formula>
    </cfRule>
    <cfRule type="cellIs" dxfId="8796" priority="534" operator="equal">
      <formula>"Complete"</formula>
    </cfRule>
    <cfRule type="cellIs" dxfId="8795" priority="535" operator="equal">
      <formula>"In Progress"</formula>
    </cfRule>
    <cfRule type="cellIs" dxfId="8794" priority="536" operator="equal">
      <formula>"Not Started"</formula>
    </cfRule>
  </conditionalFormatting>
  <conditionalFormatting sqref="G193">
    <cfRule type="cellIs" dxfId="8793" priority="525" operator="equal">
      <formula>"Complete w/defect"</formula>
    </cfRule>
    <cfRule type="cellIs" dxfId="8792" priority="526" operator="equal">
      <formula>"Failed"</formula>
    </cfRule>
    <cfRule type="cellIs" dxfId="8791" priority="527" operator="equal">
      <formula>"NA"</formula>
    </cfRule>
    <cfRule type="cellIs" dxfId="8790" priority="528" operator="equal">
      <formula>"Complete"</formula>
    </cfRule>
    <cfRule type="cellIs" dxfId="8789" priority="529" operator="equal">
      <formula>"In Progress"</formula>
    </cfRule>
    <cfRule type="cellIs" dxfId="8788" priority="530" operator="equal">
      <formula>"Not Started"</formula>
    </cfRule>
  </conditionalFormatting>
  <conditionalFormatting sqref="G194">
    <cfRule type="cellIs" dxfId="8787" priority="519" operator="equal">
      <formula>"Complete w/defect"</formula>
    </cfRule>
    <cfRule type="cellIs" dxfId="8786" priority="520" operator="equal">
      <formula>"Failed"</formula>
    </cfRule>
    <cfRule type="cellIs" dxfId="8785" priority="521" operator="equal">
      <formula>"NA"</formula>
    </cfRule>
    <cfRule type="cellIs" dxfId="8784" priority="522" operator="equal">
      <formula>"Complete"</formula>
    </cfRule>
    <cfRule type="cellIs" dxfId="8783" priority="523" operator="equal">
      <formula>"In Progress"</formula>
    </cfRule>
    <cfRule type="cellIs" dxfId="8782" priority="524" operator="equal">
      <formula>"Not Started"</formula>
    </cfRule>
  </conditionalFormatting>
  <conditionalFormatting sqref="G196">
    <cfRule type="cellIs" dxfId="8781" priority="513" operator="equal">
      <formula>"Complete w/defect"</formula>
    </cfRule>
    <cfRule type="cellIs" dxfId="8780" priority="514" operator="equal">
      <formula>"Failed"</formula>
    </cfRule>
    <cfRule type="cellIs" dxfId="8779" priority="515" operator="equal">
      <formula>"NA"</formula>
    </cfRule>
    <cfRule type="cellIs" dxfId="8778" priority="516" operator="equal">
      <formula>"Complete"</formula>
    </cfRule>
    <cfRule type="cellIs" dxfId="8777" priority="517" operator="equal">
      <formula>"In Progress"</formula>
    </cfRule>
    <cfRule type="cellIs" dxfId="8776" priority="518" operator="equal">
      <formula>"Not Started"</formula>
    </cfRule>
  </conditionalFormatting>
  <conditionalFormatting sqref="G199">
    <cfRule type="cellIs" dxfId="8775" priority="507" operator="equal">
      <formula>"Complete w/defect"</formula>
    </cfRule>
    <cfRule type="cellIs" dxfId="8774" priority="508" operator="equal">
      <formula>"Failed"</formula>
    </cfRule>
    <cfRule type="cellIs" dxfId="8773" priority="509" operator="equal">
      <formula>"NA"</formula>
    </cfRule>
    <cfRule type="cellIs" dxfId="8772" priority="510" operator="equal">
      <formula>"Complete"</formula>
    </cfRule>
    <cfRule type="cellIs" dxfId="8771" priority="511" operator="equal">
      <formula>"In Progress"</formula>
    </cfRule>
    <cfRule type="cellIs" dxfId="8770" priority="512" operator="equal">
      <formula>"Not Started"</formula>
    </cfRule>
  </conditionalFormatting>
  <conditionalFormatting sqref="G200">
    <cfRule type="cellIs" dxfId="8769" priority="501" operator="equal">
      <formula>"Complete w/defect"</formula>
    </cfRule>
    <cfRule type="cellIs" dxfId="8768" priority="502" operator="equal">
      <formula>"Failed"</formula>
    </cfRule>
    <cfRule type="cellIs" dxfId="8767" priority="503" operator="equal">
      <formula>"NA"</formula>
    </cfRule>
    <cfRule type="cellIs" dxfId="8766" priority="504" operator="equal">
      <formula>"Complete"</formula>
    </cfRule>
    <cfRule type="cellIs" dxfId="8765" priority="505" operator="equal">
      <formula>"In Progress"</formula>
    </cfRule>
    <cfRule type="cellIs" dxfId="8764" priority="506" operator="equal">
      <formula>"Not Started"</formula>
    </cfRule>
  </conditionalFormatting>
  <conditionalFormatting sqref="G172">
    <cfRule type="cellIs" dxfId="8763" priority="495" operator="equal">
      <formula>"Complete w/defect"</formula>
    </cfRule>
    <cfRule type="cellIs" dxfId="8762" priority="496" operator="equal">
      <formula>"Failed"</formula>
    </cfRule>
    <cfRule type="cellIs" dxfId="8761" priority="497" operator="equal">
      <formula>"NA"</formula>
    </cfRule>
    <cfRule type="cellIs" dxfId="8760" priority="498" operator="equal">
      <formula>"Complete"</formula>
    </cfRule>
    <cfRule type="cellIs" dxfId="8759" priority="499" operator="equal">
      <formula>"In Progress"</formula>
    </cfRule>
    <cfRule type="cellIs" dxfId="8758" priority="500" operator="equal">
      <formula>"Not Started"</formula>
    </cfRule>
  </conditionalFormatting>
  <conditionalFormatting sqref="G173">
    <cfRule type="cellIs" dxfId="8757" priority="489" operator="equal">
      <formula>"Complete w/defect"</formula>
    </cfRule>
    <cfRule type="cellIs" dxfId="8756" priority="490" operator="equal">
      <formula>"Failed"</formula>
    </cfRule>
    <cfRule type="cellIs" dxfId="8755" priority="491" operator="equal">
      <formula>"NA"</formula>
    </cfRule>
    <cfRule type="cellIs" dxfId="8754" priority="492" operator="equal">
      <formula>"Complete"</formula>
    </cfRule>
    <cfRule type="cellIs" dxfId="8753" priority="493" operator="equal">
      <formula>"In Progress"</formula>
    </cfRule>
    <cfRule type="cellIs" dxfId="8752" priority="494" operator="equal">
      <formula>"Not Started"</formula>
    </cfRule>
  </conditionalFormatting>
  <conditionalFormatting sqref="G168:G169">
    <cfRule type="cellIs" dxfId="8751" priority="483" operator="equal">
      <formula>"Complete w/defect"</formula>
    </cfRule>
    <cfRule type="cellIs" dxfId="8750" priority="484" operator="equal">
      <formula>"Failed"</formula>
    </cfRule>
    <cfRule type="cellIs" dxfId="8749" priority="485" operator="equal">
      <formula>"NA"</formula>
    </cfRule>
    <cfRule type="cellIs" dxfId="8748" priority="486" operator="equal">
      <formula>"Complete"</formula>
    </cfRule>
    <cfRule type="cellIs" dxfId="8747" priority="487" operator="equal">
      <formula>"In Progress"</formula>
    </cfRule>
    <cfRule type="cellIs" dxfId="8746" priority="488" operator="equal">
      <formula>"Not Started"</formula>
    </cfRule>
  </conditionalFormatting>
  <conditionalFormatting sqref="G170">
    <cfRule type="cellIs" dxfId="8745" priority="477" operator="equal">
      <formula>"Complete w/defect"</formula>
    </cfRule>
    <cfRule type="cellIs" dxfId="8744" priority="478" operator="equal">
      <formula>"Failed"</formula>
    </cfRule>
    <cfRule type="cellIs" dxfId="8743" priority="479" operator="equal">
      <formula>"NA"</formula>
    </cfRule>
    <cfRule type="cellIs" dxfId="8742" priority="480" operator="equal">
      <formula>"Complete"</formula>
    </cfRule>
    <cfRule type="cellIs" dxfId="8741" priority="481" operator="equal">
      <formula>"In Progress"</formula>
    </cfRule>
    <cfRule type="cellIs" dxfId="8740" priority="482" operator="equal">
      <formula>"Not Started"</formula>
    </cfRule>
  </conditionalFormatting>
  <conditionalFormatting sqref="G124">
    <cfRule type="cellIs" dxfId="8739" priority="425" operator="equal">
      <formula>"Complete w/defect"</formula>
    </cfRule>
    <cfRule type="cellIs" dxfId="8738" priority="426" operator="equal">
      <formula>"Failed"</formula>
    </cfRule>
    <cfRule type="cellIs" dxfId="8737" priority="427" operator="equal">
      <formula>"NA"</formula>
    </cfRule>
    <cfRule type="cellIs" dxfId="8736" priority="428" operator="equal">
      <formula>"Complete"</formula>
    </cfRule>
    <cfRule type="cellIs" dxfId="8735" priority="429" operator="equal">
      <formula>"In Progress"</formula>
    </cfRule>
    <cfRule type="cellIs" dxfId="8734" priority="430" operator="equal">
      <formula>"Not Started"</formula>
    </cfRule>
  </conditionalFormatting>
  <conditionalFormatting sqref="G124">
    <cfRule type="cellIs" dxfId="8733" priority="455" operator="equal">
      <formula>"Complete w/defect"</formula>
    </cfRule>
    <cfRule type="cellIs" dxfId="8732" priority="456" operator="equal">
      <formula>"Failed"</formula>
    </cfRule>
    <cfRule type="cellIs" dxfId="8731" priority="457" operator="equal">
      <formula>"NA"</formula>
    </cfRule>
    <cfRule type="cellIs" dxfId="8730" priority="458" operator="equal">
      <formula>"Complete"</formula>
    </cfRule>
    <cfRule type="cellIs" dxfId="8729" priority="459" operator="equal">
      <formula>"In Progress"</formula>
    </cfRule>
    <cfRule type="cellIs" dxfId="8728" priority="460" operator="equal">
      <formula>"Not Started"</formula>
    </cfRule>
  </conditionalFormatting>
  <conditionalFormatting sqref="C126">
    <cfRule type="cellIs" dxfId="8727" priority="476" operator="equal">
      <formula>"Prod"</formula>
    </cfRule>
  </conditionalFormatting>
  <conditionalFormatting sqref="C126">
    <cfRule type="cellIs" dxfId="8726" priority="475" operator="equal">
      <formula>"Prod"</formula>
    </cfRule>
  </conditionalFormatting>
  <conditionalFormatting sqref="G124">
    <cfRule type="cellIs" dxfId="8725" priority="469" operator="equal">
      <formula>"Complete w/defect"</formula>
    </cfRule>
    <cfRule type="cellIs" dxfId="8724" priority="470" operator="equal">
      <formula>"Failed"</formula>
    </cfRule>
    <cfRule type="cellIs" dxfId="8723" priority="471" operator="equal">
      <formula>"NA"</formula>
    </cfRule>
    <cfRule type="cellIs" dxfId="8722" priority="472" operator="equal">
      <formula>"Complete"</formula>
    </cfRule>
    <cfRule type="cellIs" dxfId="8721" priority="473" operator="equal">
      <formula>"In Progress"</formula>
    </cfRule>
    <cfRule type="cellIs" dxfId="8720" priority="474" operator="equal">
      <formula>"Not Started"</formula>
    </cfRule>
  </conditionalFormatting>
  <conditionalFormatting sqref="C124">
    <cfRule type="cellIs" dxfId="8719" priority="468" operator="equal">
      <formula>"Prod"</formula>
    </cfRule>
  </conditionalFormatting>
  <conditionalFormatting sqref="C124">
    <cfRule type="cellIs" dxfId="8718" priority="467" operator="equal">
      <formula>"Prod"</formula>
    </cfRule>
  </conditionalFormatting>
  <conditionalFormatting sqref="G124">
    <cfRule type="cellIs" dxfId="8717" priority="461" operator="equal">
      <formula>"Complete w/defect"</formula>
    </cfRule>
    <cfRule type="cellIs" dxfId="8716" priority="462" operator="equal">
      <formula>"Failed"</formula>
    </cfRule>
    <cfRule type="cellIs" dxfId="8715" priority="463" operator="equal">
      <formula>"NA"</formula>
    </cfRule>
    <cfRule type="cellIs" dxfId="8714" priority="464" operator="equal">
      <formula>"Complete"</formula>
    </cfRule>
    <cfRule type="cellIs" dxfId="8713" priority="465" operator="equal">
      <formula>"In Progress"</formula>
    </cfRule>
    <cfRule type="cellIs" dxfId="8712" priority="466" operator="equal">
      <formula>"Not Started"</formula>
    </cfRule>
  </conditionalFormatting>
  <conditionalFormatting sqref="G124">
    <cfRule type="cellIs" dxfId="8711" priority="449" operator="equal">
      <formula>"Complete w/defect"</formula>
    </cfRule>
    <cfRule type="cellIs" dxfId="8710" priority="450" operator="equal">
      <formula>"Failed"</formula>
    </cfRule>
    <cfRule type="cellIs" dxfId="8709" priority="451" operator="equal">
      <formula>"NA"</formula>
    </cfRule>
    <cfRule type="cellIs" dxfId="8708" priority="452" operator="equal">
      <formula>"Complete"</formula>
    </cfRule>
    <cfRule type="cellIs" dxfId="8707" priority="453" operator="equal">
      <formula>"In Progress"</formula>
    </cfRule>
    <cfRule type="cellIs" dxfId="8706" priority="454" operator="equal">
      <formula>"Not Started"</formula>
    </cfRule>
  </conditionalFormatting>
  <conditionalFormatting sqref="G124">
    <cfRule type="cellIs" dxfId="8705" priority="443" operator="equal">
      <formula>"Complete w/defect"</formula>
    </cfRule>
    <cfRule type="cellIs" dxfId="8704" priority="444" operator="equal">
      <formula>"Failed"</formula>
    </cfRule>
    <cfRule type="cellIs" dxfId="8703" priority="445" operator="equal">
      <formula>"NA"</formula>
    </cfRule>
    <cfRule type="cellIs" dxfId="8702" priority="446" operator="equal">
      <formula>"Complete"</formula>
    </cfRule>
    <cfRule type="cellIs" dxfId="8701" priority="447" operator="equal">
      <formula>"In Progress"</formula>
    </cfRule>
    <cfRule type="cellIs" dxfId="8700" priority="448" operator="equal">
      <formula>"Not Started"</formula>
    </cfRule>
  </conditionalFormatting>
  <conditionalFormatting sqref="G124">
    <cfRule type="cellIs" dxfId="8699" priority="437" operator="equal">
      <formula>"Complete w/defect"</formula>
    </cfRule>
    <cfRule type="cellIs" dxfId="8698" priority="438" operator="equal">
      <formula>"Failed"</formula>
    </cfRule>
    <cfRule type="cellIs" dxfId="8697" priority="439" operator="equal">
      <formula>"NA"</formula>
    </cfRule>
    <cfRule type="cellIs" dxfId="8696" priority="440" operator="equal">
      <formula>"Complete"</formula>
    </cfRule>
    <cfRule type="cellIs" dxfId="8695" priority="441" operator="equal">
      <formula>"In Progress"</formula>
    </cfRule>
    <cfRule type="cellIs" dxfId="8694" priority="442" operator="equal">
      <formula>"Not Started"</formula>
    </cfRule>
  </conditionalFormatting>
  <conditionalFormatting sqref="G124">
    <cfRule type="cellIs" dxfId="8693" priority="431" operator="equal">
      <formula>"Complete w/defect"</formula>
    </cfRule>
    <cfRule type="cellIs" dxfId="8692" priority="432" operator="equal">
      <formula>"Failed"</formula>
    </cfRule>
    <cfRule type="cellIs" dxfId="8691" priority="433" operator="equal">
      <formula>"NA"</formula>
    </cfRule>
    <cfRule type="cellIs" dxfId="8690" priority="434" operator="equal">
      <formula>"Complete"</formula>
    </cfRule>
    <cfRule type="cellIs" dxfId="8689" priority="435" operator="equal">
      <formula>"In Progress"</formula>
    </cfRule>
    <cfRule type="cellIs" dxfId="8688" priority="436" operator="equal">
      <formula>"Not Started"</formula>
    </cfRule>
  </conditionalFormatting>
  <conditionalFormatting sqref="C125">
    <cfRule type="cellIs" dxfId="8687" priority="424" operator="equal">
      <formula>"Prod"</formula>
    </cfRule>
  </conditionalFormatting>
  <conditionalFormatting sqref="C125">
    <cfRule type="cellIs" dxfId="8686" priority="423" operator="equal">
      <formula>"Prod"</formula>
    </cfRule>
  </conditionalFormatting>
  <conditionalFormatting sqref="G12">
    <cfRule type="cellIs" dxfId="8685" priority="417" operator="equal">
      <formula>"Complete w/defect"</formula>
    </cfRule>
    <cfRule type="cellIs" dxfId="8684" priority="418" operator="equal">
      <formula>"Failed"</formula>
    </cfRule>
    <cfRule type="cellIs" dxfId="8683" priority="419" operator="equal">
      <formula>"NA"</formula>
    </cfRule>
    <cfRule type="cellIs" dxfId="8682" priority="420" operator="equal">
      <formula>"Complete"</formula>
    </cfRule>
    <cfRule type="cellIs" dxfId="8681" priority="421" operator="equal">
      <formula>"In Progress"</formula>
    </cfRule>
    <cfRule type="cellIs" dxfId="8680" priority="422" operator="equal">
      <formula>"Not Started"</formula>
    </cfRule>
  </conditionalFormatting>
  <conditionalFormatting sqref="G26">
    <cfRule type="cellIs" dxfId="8679" priority="387" operator="equal">
      <formula>"Complete w/defect"</formula>
    </cfRule>
    <cfRule type="cellIs" dxfId="8678" priority="388" operator="equal">
      <formula>"Failed"</formula>
    </cfRule>
    <cfRule type="cellIs" dxfId="8677" priority="389" operator="equal">
      <formula>"NA"</formula>
    </cfRule>
    <cfRule type="cellIs" dxfId="8676" priority="390" operator="equal">
      <formula>"Complete"</formula>
    </cfRule>
    <cfRule type="cellIs" dxfId="8675" priority="391" operator="equal">
      <formula>"In Progress"</formula>
    </cfRule>
    <cfRule type="cellIs" dxfId="8674" priority="392" operator="equal">
      <formula>"Not Started"</formula>
    </cfRule>
  </conditionalFormatting>
  <conditionalFormatting sqref="G88">
    <cfRule type="cellIs" dxfId="8673" priority="381" operator="equal">
      <formula>"Complete w/defect"</formula>
    </cfRule>
    <cfRule type="cellIs" dxfId="8672" priority="382" operator="equal">
      <formula>"Failed"</formula>
    </cfRule>
    <cfRule type="cellIs" dxfId="8671" priority="383" operator="equal">
      <formula>"NA"</formula>
    </cfRule>
    <cfRule type="cellIs" dxfId="8670" priority="384" operator="equal">
      <formula>"Complete"</formula>
    </cfRule>
    <cfRule type="cellIs" dxfId="8669" priority="385" operator="equal">
      <formula>"In Progress"</formula>
    </cfRule>
    <cfRule type="cellIs" dxfId="8668" priority="386" operator="equal">
      <formula>"Not Started"</formula>
    </cfRule>
  </conditionalFormatting>
  <conditionalFormatting sqref="G89">
    <cfRule type="cellIs" dxfId="8667" priority="368" operator="equal">
      <formula>"Complete w/defect"</formula>
    </cfRule>
    <cfRule type="cellIs" dxfId="8666" priority="369" operator="equal">
      <formula>"Failed"</formula>
    </cfRule>
    <cfRule type="cellIs" dxfId="8665" priority="370" operator="equal">
      <formula>"NA"</formula>
    </cfRule>
    <cfRule type="cellIs" dxfId="8664" priority="371" operator="equal">
      <formula>"Complete"</formula>
    </cfRule>
    <cfRule type="cellIs" dxfId="8663" priority="372" operator="equal">
      <formula>"In Progress"</formula>
    </cfRule>
    <cfRule type="cellIs" dxfId="8662" priority="373" operator="equal">
      <formula>"Not Started"</formula>
    </cfRule>
  </conditionalFormatting>
  <conditionalFormatting sqref="G95">
    <cfRule type="cellIs" dxfId="8661" priority="375" operator="equal">
      <formula>"Complete w/defect"</formula>
    </cfRule>
    <cfRule type="cellIs" dxfId="8660" priority="376" operator="equal">
      <formula>"Failed"</formula>
    </cfRule>
    <cfRule type="cellIs" dxfId="8659" priority="377" operator="equal">
      <formula>"NA"</formula>
    </cfRule>
    <cfRule type="cellIs" dxfId="8658" priority="378" operator="equal">
      <formula>"Complete"</formula>
    </cfRule>
    <cfRule type="cellIs" dxfId="8657" priority="379" operator="equal">
      <formula>"In Progress"</formula>
    </cfRule>
    <cfRule type="cellIs" dxfId="8656" priority="380" operator="equal">
      <formula>"Not Started"</formula>
    </cfRule>
  </conditionalFormatting>
  <conditionalFormatting sqref="C89:C101">
    <cfRule type="cellIs" dxfId="8655" priority="374" operator="equal">
      <formula>"Prod"</formula>
    </cfRule>
  </conditionalFormatting>
  <conditionalFormatting sqref="G38:G43">
    <cfRule type="cellIs" dxfId="8654" priority="362" operator="equal">
      <formula>"Complete w/defect"</formula>
    </cfRule>
    <cfRule type="cellIs" dxfId="8653" priority="363" operator="equal">
      <formula>"Failed"</formula>
    </cfRule>
    <cfRule type="cellIs" dxfId="8652" priority="364" operator="equal">
      <formula>"NA"</formula>
    </cfRule>
    <cfRule type="cellIs" dxfId="8651" priority="365" operator="equal">
      <formula>"Complete"</formula>
    </cfRule>
    <cfRule type="cellIs" dxfId="8650" priority="366" operator="equal">
      <formula>"In Progress"</formula>
    </cfRule>
    <cfRule type="cellIs" dxfId="8649" priority="367" operator="equal">
      <formula>"Not Started"</formula>
    </cfRule>
  </conditionalFormatting>
  <conditionalFormatting sqref="G50:G51">
    <cfRule type="cellIs" dxfId="8648" priority="344" operator="equal">
      <formula>"Complete w/defect"</formula>
    </cfRule>
    <cfRule type="cellIs" dxfId="8647" priority="345" operator="equal">
      <formula>"Failed"</formula>
    </cfRule>
    <cfRule type="cellIs" dxfId="8646" priority="346" operator="equal">
      <formula>"NA"</formula>
    </cfRule>
    <cfRule type="cellIs" dxfId="8645" priority="347" operator="equal">
      <formula>"Complete"</formula>
    </cfRule>
    <cfRule type="cellIs" dxfId="8644" priority="348" operator="equal">
      <formula>"In Progress"</formula>
    </cfRule>
    <cfRule type="cellIs" dxfId="8643" priority="349" operator="equal">
      <formula>"Not Started"</formula>
    </cfRule>
  </conditionalFormatting>
  <conditionalFormatting sqref="G52:G53">
    <cfRule type="cellIs" dxfId="8642" priority="338" operator="equal">
      <formula>"Complete w/defect"</formula>
    </cfRule>
    <cfRule type="cellIs" dxfId="8641" priority="339" operator="equal">
      <formula>"Failed"</formula>
    </cfRule>
    <cfRule type="cellIs" dxfId="8640" priority="340" operator="equal">
      <formula>"NA"</formula>
    </cfRule>
    <cfRule type="cellIs" dxfId="8639" priority="341" operator="equal">
      <formula>"Complete"</formula>
    </cfRule>
    <cfRule type="cellIs" dxfId="8638" priority="342" operator="equal">
      <formula>"In Progress"</formula>
    </cfRule>
    <cfRule type="cellIs" dxfId="8637" priority="343" operator="equal">
      <formula>"Not Started"</formula>
    </cfRule>
  </conditionalFormatting>
  <conditionalFormatting sqref="G54:G56">
    <cfRule type="cellIs" dxfId="8636" priority="332" operator="equal">
      <formula>"Complete w/defect"</formula>
    </cfRule>
    <cfRule type="cellIs" dxfId="8635" priority="333" operator="equal">
      <formula>"Failed"</formula>
    </cfRule>
    <cfRule type="cellIs" dxfId="8634" priority="334" operator="equal">
      <formula>"NA"</formula>
    </cfRule>
    <cfRule type="cellIs" dxfId="8633" priority="335" operator="equal">
      <formula>"Complete"</formula>
    </cfRule>
    <cfRule type="cellIs" dxfId="8632" priority="336" operator="equal">
      <formula>"In Progress"</formula>
    </cfRule>
    <cfRule type="cellIs" dxfId="8631" priority="337" operator="equal">
      <formula>"Not Started"</formula>
    </cfRule>
  </conditionalFormatting>
  <conditionalFormatting sqref="G60:G65">
    <cfRule type="cellIs" dxfId="8630" priority="320" operator="equal">
      <formula>"Complete w/defect"</formula>
    </cfRule>
    <cfRule type="cellIs" dxfId="8629" priority="321" operator="equal">
      <formula>"Failed"</formula>
    </cfRule>
    <cfRule type="cellIs" dxfId="8628" priority="322" operator="equal">
      <formula>"NA"</formula>
    </cfRule>
    <cfRule type="cellIs" dxfId="8627" priority="323" operator="equal">
      <formula>"Complete"</formula>
    </cfRule>
    <cfRule type="cellIs" dxfId="8626" priority="324" operator="equal">
      <formula>"In Progress"</formula>
    </cfRule>
    <cfRule type="cellIs" dxfId="8625" priority="325" operator="equal">
      <formula>"Not Started"</formula>
    </cfRule>
  </conditionalFormatting>
  <conditionalFormatting sqref="G69">
    <cfRule type="cellIs" dxfId="8624" priority="308" operator="equal">
      <formula>"Complete w/defect"</formula>
    </cfRule>
    <cfRule type="cellIs" dxfId="8623" priority="309" operator="equal">
      <formula>"Failed"</formula>
    </cfRule>
    <cfRule type="cellIs" dxfId="8622" priority="310" operator="equal">
      <formula>"NA"</formula>
    </cfRule>
    <cfRule type="cellIs" dxfId="8621" priority="311" operator="equal">
      <formula>"Complete"</formula>
    </cfRule>
    <cfRule type="cellIs" dxfId="8620" priority="312" operator="equal">
      <formula>"In Progress"</formula>
    </cfRule>
    <cfRule type="cellIs" dxfId="8619" priority="313" operator="equal">
      <formula>"Not Started"</formula>
    </cfRule>
  </conditionalFormatting>
  <conditionalFormatting sqref="G71:G80">
    <cfRule type="cellIs" dxfId="8618" priority="302" operator="equal">
      <formula>"Complete w/defect"</formula>
    </cfRule>
    <cfRule type="cellIs" dxfId="8617" priority="303" operator="equal">
      <formula>"Failed"</formula>
    </cfRule>
    <cfRule type="cellIs" dxfId="8616" priority="304" operator="equal">
      <formula>"NA"</formula>
    </cfRule>
    <cfRule type="cellIs" dxfId="8615" priority="305" operator="equal">
      <formula>"Complete"</formula>
    </cfRule>
    <cfRule type="cellIs" dxfId="8614" priority="306" operator="equal">
      <formula>"In Progress"</formula>
    </cfRule>
    <cfRule type="cellIs" dxfId="8613" priority="307" operator="equal">
      <formula>"Not Started"</formula>
    </cfRule>
  </conditionalFormatting>
  <conditionalFormatting sqref="G82:G87">
    <cfRule type="cellIs" dxfId="8612" priority="290" operator="equal">
      <formula>"Complete w/defect"</formula>
    </cfRule>
    <cfRule type="cellIs" dxfId="8611" priority="291" operator="equal">
      <formula>"Failed"</formula>
    </cfRule>
    <cfRule type="cellIs" dxfId="8610" priority="292" operator="equal">
      <formula>"NA"</formula>
    </cfRule>
    <cfRule type="cellIs" dxfId="8609" priority="293" operator="equal">
      <formula>"Complete"</formula>
    </cfRule>
    <cfRule type="cellIs" dxfId="8608" priority="294" operator="equal">
      <formula>"In Progress"</formula>
    </cfRule>
    <cfRule type="cellIs" dxfId="8607" priority="295" operator="equal">
      <formula>"Not Started"</formula>
    </cfRule>
  </conditionalFormatting>
  <conditionalFormatting sqref="G90:G94">
    <cfRule type="cellIs" dxfId="8606" priority="272" operator="equal">
      <formula>"Complete w/defect"</formula>
    </cfRule>
    <cfRule type="cellIs" dxfId="8605" priority="273" operator="equal">
      <formula>"Failed"</formula>
    </cfRule>
    <cfRule type="cellIs" dxfId="8604" priority="274" operator="equal">
      <formula>"NA"</formula>
    </cfRule>
    <cfRule type="cellIs" dxfId="8603" priority="275" operator="equal">
      <formula>"Complete"</formula>
    </cfRule>
    <cfRule type="cellIs" dxfId="8602" priority="276" operator="equal">
      <formula>"In Progress"</formula>
    </cfRule>
    <cfRule type="cellIs" dxfId="8601" priority="277" operator="equal">
      <formula>"Not Started"</formula>
    </cfRule>
  </conditionalFormatting>
  <conditionalFormatting sqref="G96:G103">
    <cfRule type="cellIs" dxfId="8600" priority="242" operator="equal">
      <formula>"Complete w/defect"</formula>
    </cfRule>
    <cfRule type="cellIs" dxfId="8599" priority="243" operator="equal">
      <formula>"Failed"</formula>
    </cfRule>
    <cfRule type="cellIs" dxfId="8598" priority="244" operator="equal">
      <formula>"NA"</formula>
    </cfRule>
    <cfRule type="cellIs" dxfId="8597" priority="245" operator="equal">
      <formula>"Complete"</formula>
    </cfRule>
    <cfRule type="cellIs" dxfId="8596" priority="246" operator="equal">
      <formula>"In Progress"</formula>
    </cfRule>
    <cfRule type="cellIs" dxfId="8595" priority="247" operator="equal">
      <formula>"Not Started"</formula>
    </cfRule>
  </conditionalFormatting>
  <conditionalFormatting sqref="G104">
    <cfRule type="cellIs" dxfId="8594" priority="194" operator="equal">
      <formula>"Complete w/defect"</formula>
    </cfRule>
    <cfRule type="cellIs" dxfId="8593" priority="195" operator="equal">
      <formula>"Failed"</formula>
    </cfRule>
    <cfRule type="cellIs" dxfId="8592" priority="196" operator="equal">
      <formula>"NA"</formula>
    </cfRule>
    <cfRule type="cellIs" dxfId="8591" priority="197" operator="equal">
      <formula>"Complete"</formula>
    </cfRule>
    <cfRule type="cellIs" dxfId="8590" priority="198" operator="equal">
      <formula>"In Progress"</formula>
    </cfRule>
    <cfRule type="cellIs" dxfId="8589" priority="199" operator="equal">
      <formula>"Not Started"</formula>
    </cfRule>
  </conditionalFormatting>
  <conditionalFormatting sqref="G107">
    <cfRule type="cellIs" dxfId="8588" priority="188" operator="equal">
      <formula>"Complete w/defect"</formula>
    </cfRule>
    <cfRule type="cellIs" dxfId="8587" priority="189" operator="equal">
      <formula>"Failed"</formula>
    </cfRule>
    <cfRule type="cellIs" dxfId="8586" priority="190" operator="equal">
      <formula>"NA"</formula>
    </cfRule>
    <cfRule type="cellIs" dxfId="8585" priority="191" operator="equal">
      <formula>"Complete"</formula>
    </cfRule>
    <cfRule type="cellIs" dxfId="8584" priority="192" operator="equal">
      <formula>"In Progress"</formula>
    </cfRule>
    <cfRule type="cellIs" dxfId="8583" priority="193" operator="equal">
      <formula>"Not Started"</formula>
    </cfRule>
  </conditionalFormatting>
  <conditionalFormatting sqref="G109">
    <cfRule type="cellIs" dxfId="8582" priority="182" operator="equal">
      <formula>"Complete w/defect"</formula>
    </cfRule>
    <cfRule type="cellIs" dxfId="8581" priority="183" operator="equal">
      <formula>"Failed"</formula>
    </cfRule>
    <cfRule type="cellIs" dxfId="8580" priority="184" operator="equal">
      <formula>"NA"</formula>
    </cfRule>
    <cfRule type="cellIs" dxfId="8579" priority="185" operator="equal">
      <formula>"Complete"</formula>
    </cfRule>
    <cfRule type="cellIs" dxfId="8578" priority="186" operator="equal">
      <formula>"In Progress"</formula>
    </cfRule>
    <cfRule type="cellIs" dxfId="8577" priority="187" operator="equal">
      <formula>"Not Started"</formula>
    </cfRule>
  </conditionalFormatting>
  <conditionalFormatting sqref="G110">
    <cfRule type="cellIs" dxfId="8576" priority="176" operator="equal">
      <formula>"Complete w/defect"</formula>
    </cfRule>
    <cfRule type="cellIs" dxfId="8575" priority="177" operator="equal">
      <formula>"Failed"</formula>
    </cfRule>
    <cfRule type="cellIs" dxfId="8574" priority="178" operator="equal">
      <formula>"NA"</formula>
    </cfRule>
    <cfRule type="cellIs" dxfId="8573" priority="179" operator="equal">
      <formula>"Complete"</formula>
    </cfRule>
    <cfRule type="cellIs" dxfId="8572" priority="180" operator="equal">
      <formula>"In Progress"</formula>
    </cfRule>
    <cfRule type="cellIs" dxfId="8571" priority="181" operator="equal">
      <formula>"Not Started"</formula>
    </cfRule>
  </conditionalFormatting>
  <conditionalFormatting sqref="G112:G115">
    <cfRule type="cellIs" dxfId="8570" priority="170" operator="equal">
      <formula>"Complete w/defect"</formula>
    </cfRule>
    <cfRule type="cellIs" dxfId="8569" priority="171" operator="equal">
      <formula>"Failed"</formula>
    </cfRule>
    <cfRule type="cellIs" dxfId="8568" priority="172" operator="equal">
      <formula>"NA"</formula>
    </cfRule>
    <cfRule type="cellIs" dxfId="8567" priority="173" operator="equal">
      <formula>"Complete"</formula>
    </cfRule>
    <cfRule type="cellIs" dxfId="8566" priority="174" operator="equal">
      <formula>"In Progress"</formula>
    </cfRule>
    <cfRule type="cellIs" dxfId="8565" priority="175" operator="equal">
      <formula>"Not Started"</formula>
    </cfRule>
  </conditionalFormatting>
  <conditionalFormatting sqref="G122">
    <cfRule type="cellIs" dxfId="8564" priority="146" operator="equal">
      <formula>"Complete w/defect"</formula>
    </cfRule>
    <cfRule type="cellIs" dxfId="8563" priority="147" operator="equal">
      <formula>"Failed"</formula>
    </cfRule>
    <cfRule type="cellIs" dxfId="8562" priority="148" operator="equal">
      <formula>"NA"</formula>
    </cfRule>
    <cfRule type="cellIs" dxfId="8561" priority="149" operator="equal">
      <formula>"Complete"</formula>
    </cfRule>
    <cfRule type="cellIs" dxfId="8560" priority="150" operator="equal">
      <formula>"In Progress"</formula>
    </cfRule>
    <cfRule type="cellIs" dxfId="8559" priority="151" operator="equal">
      <formula>"Not Started"</formula>
    </cfRule>
  </conditionalFormatting>
  <conditionalFormatting sqref="G125">
    <cfRule type="cellIs" dxfId="8558" priority="140" operator="equal">
      <formula>"Complete w/defect"</formula>
    </cfRule>
    <cfRule type="cellIs" dxfId="8557" priority="141" operator="equal">
      <formula>"Failed"</formula>
    </cfRule>
    <cfRule type="cellIs" dxfId="8556" priority="142" operator="equal">
      <formula>"NA"</formula>
    </cfRule>
    <cfRule type="cellIs" dxfId="8555" priority="143" operator="equal">
      <formula>"Complete"</formula>
    </cfRule>
    <cfRule type="cellIs" dxfId="8554" priority="144" operator="equal">
      <formula>"In Progress"</formula>
    </cfRule>
    <cfRule type="cellIs" dxfId="8553" priority="145" operator="equal">
      <formula>"Not Started"</formula>
    </cfRule>
  </conditionalFormatting>
  <conditionalFormatting sqref="G126">
    <cfRule type="cellIs" dxfId="8552" priority="134" operator="equal">
      <formula>"Complete w/defect"</formula>
    </cfRule>
    <cfRule type="cellIs" dxfId="8551" priority="135" operator="equal">
      <formula>"Failed"</formula>
    </cfRule>
    <cfRule type="cellIs" dxfId="8550" priority="136" operator="equal">
      <formula>"NA"</formula>
    </cfRule>
    <cfRule type="cellIs" dxfId="8549" priority="137" operator="equal">
      <formula>"Complete"</formula>
    </cfRule>
    <cfRule type="cellIs" dxfId="8548" priority="138" operator="equal">
      <formula>"In Progress"</formula>
    </cfRule>
    <cfRule type="cellIs" dxfId="8547" priority="139" operator="equal">
      <formula>"Not Started"</formula>
    </cfRule>
  </conditionalFormatting>
  <conditionalFormatting sqref="G128">
    <cfRule type="cellIs" dxfId="8546" priority="128" operator="equal">
      <formula>"Complete w/defect"</formula>
    </cfRule>
    <cfRule type="cellIs" dxfId="8545" priority="129" operator="equal">
      <formula>"Failed"</formula>
    </cfRule>
    <cfRule type="cellIs" dxfId="8544" priority="130" operator="equal">
      <formula>"NA"</formula>
    </cfRule>
    <cfRule type="cellIs" dxfId="8543" priority="131" operator="equal">
      <formula>"Complete"</formula>
    </cfRule>
    <cfRule type="cellIs" dxfId="8542" priority="132" operator="equal">
      <formula>"In Progress"</formula>
    </cfRule>
    <cfRule type="cellIs" dxfId="8541" priority="133" operator="equal">
      <formula>"Not Started"</formula>
    </cfRule>
  </conditionalFormatting>
  <conditionalFormatting sqref="G132">
    <cfRule type="cellIs" dxfId="8540" priority="122" operator="equal">
      <formula>"Complete w/defect"</formula>
    </cfRule>
    <cfRule type="cellIs" dxfId="8539" priority="123" operator="equal">
      <formula>"Failed"</formula>
    </cfRule>
    <cfRule type="cellIs" dxfId="8538" priority="124" operator="equal">
      <formula>"NA"</formula>
    </cfRule>
    <cfRule type="cellIs" dxfId="8537" priority="125" operator="equal">
      <formula>"Complete"</formula>
    </cfRule>
    <cfRule type="cellIs" dxfId="8536" priority="126" operator="equal">
      <formula>"In Progress"</formula>
    </cfRule>
    <cfRule type="cellIs" dxfId="8535" priority="127" operator="equal">
      <formula>"Not Started"</formula>
    </cfRule>
  </conditionalFormatting>
  <conditionalFormatting sqref="G135">
    <cfRule type="cellIs" dxfId="8534" priority="116" operator="equal">
      <formula>"Complete w/defect"</formula>
    </cfRule>
    <cfRule type="cellIs" dxfId="8533" priority="117" operator="equal">
      <formula>"Failed"</formula>
    </cfRule>
    <cfRule type="cellIs" dxfId="8532" priority="118" operator="equal">
      <formula>"NA"</formula>
    </cfRule>
    <cfRule type="cellIs" dxfId="8531" priority="119" operator="equal">
      <formula>"Complete"</formula>
    </cfRule>
    <cfRule type="cellIs" dxfId="8530" priority="120" operator="equal">
      <formula>"In Progress"</formula>
    </cfRule>
    <cfRule type="cellIs" dxfId="8529" priority="121" operator="equal">
      <formula>"Not Started"</formula>
    </cfRule>
  </conditionalFormatting>
  <conditionalFormatting sqref="G137">
    <cfRule type="cellIs" dxfId="8528" priority="110" operator="equal">
      <formula>"Complete w/defect"</formula>
    </cfRule>
    <cfRule type="cellIs" dxfId="8527" priority="111" operator="equal">
      <formula>"Failed"</formula>
    </cfRule>
    <cfRule type="cellIs" dxfId="8526" priority="112" operator="equal">
      <formula>"NA"</formula>
    </cfRule>
    <cfRule type="cellIs" dxfId="8525" priority="113" operator="equal">
      <formula>"Complete"</formula>
    </cfRule>
    <cfRule type="cellIs" dxfId="8524" priority="114" operator="equal">
      <formula>"In Progress"</formula>
    </cfRule>
    <cfRule type="cellIs" dxfId="8523" priority="115" operator="equal">
      <formula>"Not Started"</formula>
    </cfRule>
  </conditionalFormatting>
  <conditionalFormatting sqref="G138">
    <cfRule type="cellIs" dxfId="8522" priority="104" operator="equal">
      <formula>"Complete w/defect"</formula>
    </cfRule>
    <cfRule type="cellIs" dxfId="8521" priority="105" operator="equal">
      <formula>"Failed"</formula>
    </cfRule>
    <cfRule type="cellIs" dxfId="8520" priority="106" operator="equal">
      <formula>"NA"</formula>
    </cfRule>
    <cfRule type="cellIs" dxfId="8519" priority="107" operator="equal">
      <formula>"Complete"</formula>
    </cfRule>
    <cfRule type="cellIs" dxfId="8518" priority="108" operator="equal">
      <formula>"In Progress"</formula>
    </cfRule>
    <cfRule type="cellIs" dxfId="8517" priority="109" operator="equal">
      <formula>"Not Started"</formula>
    </cfRule>
  </conditionalFormatting>
  <conditionalFormatting sqref="G140">
    <cfRule type="cellIs" dxfId="8516" priority="98" operator="equal">
      <formula>"Complete w/defect"</formula>
    </cfRule>
    <cfRule type="cellIs" dxfId="8515" priority="99" operator="equal">
      <formula>"Failed"</formula>
    </cfRule>
    <cfRule type="cellIs" dxfId="8514" priority="100" operator="equal">
      <formula>"NA"</formula>
    </cfRule>
    <cfRule type="cellIs" dxfId="8513" priority="101" operator="equal">
      <formula>"Complete"</formula>
    </cfRule>
    <cfRule type="cellIs" dxfId="8512" priority="102" operator="equal">
      <formula>"In Progress"</formula>
    </cfRule>
    <cfRule type="cellIs" dxfId="8511" priority="103" operator="equal">
      <formula>"Not Started"</formula>
    </cfRule>
  </conditionalFormatting>
  <conditionalFormatting sqref="G141">
    <cfRule type="cellIs" dxfId="8510" priority="92" operator="equal">
      <formula>"Complete w/defect"</formula>
    </cfRule>
    <cfRule type="cellIs" dxfId="8509" priority="93" operator="equal">
      <formula>"Failed"</formula>
    </cfRule>
    <cfRule type="cellIs" dxfId="8508" priority="94" operator="equal">
      <formula>"NA"</formula>
    </cfRule>
    <cfRule type="cellIs" dxfId="8507" priority="95" operator="equal">
      <formula>"Complete"</formula>
    </cfRule>
    <cfRule type="cellIs" dxfId="8506" priority="96" operator="equal">
      <formula>"In Progress"</formula>
    </cfRule>
    <cfRule type="cellIs" dxfId="8505" priority="97" operator="equal">
      <formula>"Not Started"</formula>
    </cfRule>
  </conditionalFormatting>
  <conditionalFormatting sqref="G142">
    <cfRule type="cellIs" dxfId="8504" priority="86" operator="equal">
      <formula>"Complete w/defect"</formula>
    </cfRule>
    <cfRule type="cellIs" dxfId="8503" priority="87" operator="equal">
      <formula>"Failed"</formula>
    </cfRule>
    <cfRule type="cellIs" dxfId="8502" priority="88" operator="equal">
      <formula>"NA"</formula>
    </cfRule>
    <cfRule type="cellIs" dxfId="8501" priority="89" operator="equal">
      <formula>"Complete"</formula>
    </cfRule>
    <cfRule type="cellIs" dxfId="8500" priority="90" operator="equal">
      <formula>"In Progress"</formula>
    </cfRule>
    <cfRule type="cellIs" dxfId="8499" priority="91" operator="equal">
      <formula>"Not Started"</formula>
    </cfRule>
  </conditionalFormatting>
  <conditionalFormatting sqref="G143">
    <cfRule type="cellIs" dxfId="8498" priority="80" operator="equal">
      <formula>"Complete w/defect"</formula>
    </cfRule>
    <cfRule type="cellIs" dxfId="8497" priority="81" operator="equal">
      <formula>"Failed"</formula>
    </cfRule>
    <cfRule type="cellIs" dxfId="8496" priority="82" operator="equal">
      <formula>"NA"</formula>
    </cfRule>
    <cfRule type="cellIs" dxfId="8495" priority="83" operator="equal">
      <formula>"Complete"</formula>
    </cfRule>
    <cfRule type="cellIs" dxfId="8494" priority="84" operator="equal">
      <formula>"In Progress"</formula>
    </cfRule>
    <cfRule type="cellIs" dxfId="8493" priority="85" operator="equal">
      <formula>"Not Started"</formula>
    </cfRule>
  </conditionalFormatting>
  <conditionalFormatting sqref="G150">
    <cfRule type="cellIs" dxfId="8492" priority="74" operator="equal">
      <formula>"Complete w/defect"</formula>
    </cfRule>
    <cfRule type="cellIs" dxfId="8491" priority="75" operator="equal">
      <formula>"Failed"</formula>
    </cfRule>
    <cfRule type="cellIs" dxfId="8490" priority="76" operator="equal">
      <formula>"NA"</formula>
    </cfRule>
    <cfRule type="cellIs" dxfId="8489" priority="77" operator="equal">
      <formula>"Complete"</formula>
    </cfRule>
    <cfRule type="cellIs" dxfId="8488" priority="78" operator="equal">
      <formula>"In Progress"</formula>
    </cfRule>
    <cfRule type="cellIs" dxfId="8487" priority="79" operator="equal">
      <formula>"Not Started"</formula>
    </cfRule>
  </conditionalFormatting>
  <conditionalFormatting sqref="G151">
    <cfRule type="cellIs" dxfId="8486" priority="68" operator="equal">
      <formula>"Complete w/defect"</formula>
    </cfRule>
    <cfRule type="cellIs" dxfId="8485" priority="69" operator="equal">
      <formula>"Failed"</formula>
    </cfRule>
    <cfRule type="cellIs" dxfId="8484" priority="70" operator="equal">
      <formula>"NA"</formula>
    </cfRule>
    <cfRule type="cellIs" dxfId="8483" priority="71" operator="equal">
      <formula>"Complete"</formula>
    </cfRule>
    <cfRule type="cellIs" dxfId="8482" priority="72" operator="equal">
      <formula>"In Progress"</formula>
    </cfRule>
    <cfRule type="cellIs" dxfId="8481" priority="73" operator="equal">
      <formula>"Not Started"</formula>
    </cfRule>
  </conditionalFormatting>
  <conditionalFormatting sqref="G162">
    <cfRule type="cellIs" dxfId="8480" priority="62" operator="equal">
      <formula>"Complete w/defect"</formula>
    </cfRule>
    <cfRule type="cellIs" dxfId="8479" priority="63" operator="equal">
      <formula>"Failed"</formula>
    </cfRule>
    <cfRule type="cellIs" dxfId="8478" priority="64" operator="equal">
      <formula>"NA"</formula>
    </cfRule>
    <cfRule type="cellIs" dxfId="8477" priority="65" operator="equal">
      <formula>"Complete"</formula>
    </cfRule>
    <cfRule type="cellIs" dxfId="8476" priority="66" operator="equal">
      <formula>"In Progress"</formula>
    </cfRule>
    <cfRule type="cellIs" dxfId="8475" priority="67" operator="equal">
      <formula>"Not Started"</formula>
    </cfRule>
  </conditionalFormatting>
  <conditionalFormatting sqref="G163">
    <cfRule type="cellIs" dxfId="8474" priority="56" operator="equal">
      <formula>"Complete w/defect"</formula>
    </cfRule>
    <cfRule type="cellIs" dxfId="8473" priority="57" operator="equal">
      <formula>"Failed"</formula>
    </cfRule>
    <cfRule type="cellIs" dxfId="8472" priority="58" operator="equal">
      <formula>"NA"</formula>
    </cfRule>
    <cfRule type="cellIs" dxfId="8471" priority="59" operator="equal">
      <formula>"Complete"</formula>
    </cfRule>
    <cfRule type="cellIs" dxfId="8470" priority="60" operator="equal">
      <formula>"In Progress"</formula>
    </cfRule>
    <cfRule type="cellIs" dxfId="8469" priority="61" operator="equal">
      <formula>"Not Started"</formula>
    </cfRule>
  </conditionalFormatting>
  <conditionalFormatting sqref="G164">
    <cfRule type="cellIs" dxfId="8468" priority="50" operator="equal">
      <formula>"Complete w/defect"</formula>
    </cfRule>
    <cfRule type="cellIs" dxfId="8467" priority="51" operator="equal">
      <formula>"Failed"</formula>
    </cfRule>
    <cfRule type="cellIs" dxfId="8466" priority="52" operator="equal">
      <formula>"NA"</formula>
    </cfRule>
    <cfRule type="cellIs" dxfId="8465" priority="53" operator="equal">
      <formula>"Complete"</formula>
    </cfRule>
    <cfRule type="cellIs" dxfId="8464" priority="54" operator="equal">
      <formula>"In Progress"</formula>
    </cfRule>
    <cfRule type="cellIs" dxfId="8463" priority="55" operator="equal">
      <formula>"Not Started"</formula>
    </cfRule>
  </conditionalFormatting>
  <conditionalFormatting sqref="G165">
    <cfRule type="cellIs" dxfId="8462" priority="44" operator="equal">
      <formula>"Complete w/defect"</formula>
    </cfRule>
    <cfRule type="cellIs" dxfId="8461" priority="45" operator="equal">
      <formula>"Failed"</formula>
    </cfRule>
    <cfRule type="cellIs" dxfId="8460" priority="46" operator="equal">
      <formula>"NA"</formula>
    </cfRule>
    <cfRule type="cellIs" dxfId="8459" priority="47" operator="equal">
      <formula>"Complete"</formula>
    </cfRule>
    <cfRule type="cellIs" dxfId="8458" priority="48" operator="equal">
      <formula>"In Progress"</formula>
    </cfRule>
    <cfRule type="cellIs" dxfId="8457" priority="49" operator="equal">
      <formula>"Not Started"</formula>
    </cfRule>
  </conditionalFormatting>
  <conditionalFormatting sqref="G166">
    <cfRule type="cellIs" dxfId="8456" priority="38" operator="equal">
      <formula>"Complete w/defect"</formula>
    </cfRule>
    <cfRule type="cellIs" dxfId="8455" priority="39" operator="equal">
      <formula>"Failed"</formula>
    </cfRule>
    <cfRule type="cellIs" dxfId="8454" priority="40" operator="equal">
      <formula>"NA"</formula>
    </cfRule>
    <cfRule type="cellIs" dxfId="8453" priority="41" operator="equal">
      <formula>"Complete"</formula>
    </cfRule>
    <cfRule type="cellIs" dxfId="8452" priority="42" operator="equal">
      <formula>"In Progress"</formula>
    </cfRule>
    <cfRule type="cellIs" dxfId="8451" priority="43" operator="equal">
      <formula>"Not Started"</formula>
    </cfRule>
  </conditionalFormatting>
  <conditionalFormatting sqref="G45:G48">
    <cfRule type="cellIs" dxfId="8450" priority="32" operator="equal">
      <formula>"Complete w/defect"</formula>
    </cfRule>
    <cfRule type="cellIs" dxfId="8449" priority="33" operator="equal">
      <formula>"Failed"</formula>
    </cfRule>
    <cfRule type="cellIs" dxfId="8448" priority="34" operator="equal">
      <formula>"NA"</formula>
    </cfRule>
    <cfRule type="cellIs" dxfId="8447" priority="35" operator="equal">
      <formula>"Complete"</formula>
    </cfRule>
    <cfRule type="cellIs" dxfId="8446" priority="36" operator="equal">
      <formula>"In Progress"</formula>
    </cfRule>
    <cfRule type="cellIs" dxfId="8445" priority="37" operator="equal">
      <formula>"Not Started"</formula>
    </cfRule>
  </conditionalFormatting>
  <conditionalFormatting sqref="C129:C130">
    <cfRule type="cellIs" dxfId="8444" priority="13" operator="equal">
      <formula>"Prod"</formula>
    </cfRule>
  </conditionalFormatting>
  <conditionalFormatting sqref="G129">
    <cfRule type="cellIs" dxfId="8443" priority="7" operator="equal">
      <formula>"Complete w/defect"</formula>
    </cfRule>
    <cfRule type="cellIs" dxfId="8442" priority="8" operator="equal">
      <formula>"Failed"</formula>
    </cfRule>
    <cfRule type="cellIs" dxfId="8441" priority="9" operator="equal">
      <formula>"NA"</formula>
    </cfRule>
    <cfRule type="cellIs" dxfId="8440" priority="10" operator="equal">
      <formula>"Complete"</formula>
    </cfRule>
    <cfRule type="cellIs" dxfId="8439" priority="11" operator="equal">
      <formula>"In Progress"</formula>
    </cfRule>
    <cfRule type="cellIs" dxfId="8438" priority="12" operator="equal">
      <formula>"Not Started"</formula>
    </cfRule>
  </conditionalFormatting>
  <conditionalFormatting sqref="G130">
    <cfRule type="cellIs" dxfId="8437" priority="1" operator="equal">
      <formula>"Complete w/defect"</formula>
    </cfRule>
    <cfRule type="cellIs" dxfId="8436" priority="2" operator="equal">
      <formula>"Failed"</formula>
    </cfRule>
    <cfRule type="cellIs" dxfId="8435" priority="3" operator="equal">
      <formula>"NA"</formula>
    </cfRule>
    <cfRule type="cellIs" dxfId="8434" priority="4" operator="equal">
      <formula>"Complete"</formula>
    </cfRule>
    <cfRule type="cellIs" dxfId="8433" priority="5" operator="equal">
      <formula>"In Progress"</formula>
    </cfRule>
    <cfRule type="cellIs" dxfId="8432" priority="6" operator="equal">
      <formula>"Not Started"</formula>
    </cfRule>
  </conditionalFormatting>
  <dataValidations count="2">
    <dataValidation type="list" allowBlank="1" showInputMessage="1" showErrorMessage="1" sqref="G2 G197:G198" xr:uid="{F33665B6-056C-42B8-A79D-95EE37E6EC35}">
      <formula1>"Not Started, In Progress, Complete, NA, Failed"</formula1>
    </dataValidation>
    <dataValidation type="list" errorStyle="warning" allowBlank="1" showInputMessage="1" showErrorMessage="1" sqref="G195 G81 G70 G108 G44 G159 G49 G147:G149 G59 G36:G37 G68 G136 G139 G153 G161 G167 G171 G181 G184 G186 G189 G192 G198 G201 G204 G207 G210:G215 G133:G134 G123:G124 G95" xr:uid="{81B45549-18F8-47F5-96CF-F70F40BF2612}">
      <formula1>"Not Started, In Progress, Complete, Failed, Complete w/defect, NA"</formula1>
    </dataValidation>
  </dataValidations>
  <hyperlinks>
    <hyperlink ref="E46" r:id="rId1" xr:uid="{99C298B1-9F94-4A61-B97C-51E695D63D1D}"/>
    <hyperlink ref="F114" r:id="rId2" xr:uid="{B237594B-7967-4C15-BE16-B50C630C5517}"/>
    <hyperlink ref="E151" r:id="rId3" xr:uid="{CCC3E216-357D-45E4-B2EF-A8B25745FFD7}"/>
    <hyperlink ref="F168" r:id="rId4" xr:uid="{5D7EFBDE-3193-40A2-B0E2-AA132C6539CA}"/>
    <hyperlink ref="F199" r:id="rId5" xr:uid="{3FE6B76E-7E78-4FD2-A76F-FA33B89C9A88}"/>
    <hyperlink ref="E183" r:id="rId6" xr:uid="{BD068235-0C1F-4CFF-AEA8-D828691CA52F}"/>
    <hyperlink ref="F193" r:id="rId7" xr:uid="{068DD615-D7D8-4695-86B7-7B2F5A68A8A5}"/>
    <hyperlink ref="F202" r:id="rId8" xr:uid="{C1929B4D-C5C0-4454-9907-1B30F5B3BB11}"/>
    <hyperlink ref="F205" r:id="rId9" xr:uid="{534382FE-1A8A-4646-AF14-A7B64F208403}"/>
    <hyperlink ref="F208" r:id="rId10" xr:uid="{267AF6A0-B552-4D15-A5EE-FAA49BCEF068}"/>
    <hyperlink ref="F211" r:id="rId11" xr:uid="{4A48725E-84A8-431A-9AC0-884858F77A08}"/>
    <hyperlink ref="F214" r:id="rId12" xr:uid="{A5F96D04-CEC2-4F07-B2E0-8F458112D9DA}"/>
    <hyperlink ref="F14" r:id="rId13" display="../../../Forms/AllItems.aspx?RootFolder=%2Fsites%2Fppma%2FNERC%20CIP%20Cyber%20Asset%20Lifecycle%20Management%2FProject%20Documents%2FDeploy%2FDataFeed%20Netcool%2DRemedy%20Ticket%20Info&amp;FolderCTID=0x012000BB92A01E101E98439B05BACD3593EBDF&amp;View=%7B1C040FAB%2D858C%2D4CF4%2D96DF%2D2F21882F7611%7D" xr:uid="{0F9A457A-4A1C-491E-8220-A1A3AB7A6E5D}"/>
    <hyperlink ref="F38" r:id="rId14" xr:uid="{6A3A988B-4CCE-439F-A803-EF9EACA70B47}"/>
    <hyperlink ref="F67" r:id="rId15" xr:uid="{0B6ED6DC-5B3B-4680-A1BF-701BB555B0C9}"/>
    <hyperlink ref="E165" r:id="rId16" xr:uid="{5BFD35BD-1CF7-490F-9427-19941D54FFF4}"/>
    <hyperlink ref="D155" r:id="rId17" display="R26 Scope Awareness Table.pptx" xr:uid="{6E1C16F5-668B-4275-97C0-1F8BB3F5BE3A}"/>
    <hyperlink ref="F112" r:id="rId18" xr:uid="{F6A1824D-BE9B-4953-A6FB-37D756B88B63}"/>
    <hyperlink ref="F21" r:id="rId19"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display="R25 Communications - All Documents (duke-energy.com)" xr:uid="{C4CBFF57-BFCB-43BD-9E0B-639F1CF066CE}"/>
    <hyperlink ref="E135" r:id="rId20" display="https://team.duke-energy.com/sites/ppma/NERC CIP Cyber Asset Lifecycle Management/Deployment/Release 25/CALM R25 Health Checks.xlsx" xr:uid="{71CD3AA8-AEC0-45CA-807B-69FE69E17725}"/>
    <hyperlink ref="F23" r:id="rId21"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display="R25 Communications - All Documents (duke-energy.com)" xr:uid="{E8DE0EE8-F76C-460E-A36A-E7F762B453C3}"/>
    <hyperlink ref="E130" r:id="rId22" xr:uid="{0409F74F-CFB6-4D4F-A77B-FF65A99C2705}"/>
  </hyperlinks>
  <pageMargins left="0.7" right="0.7" top="0.75" bottom="0.75" header="0.3" footer="0.3"/>
  <pageSetup orientation="portrait" horizontalDpi="200" verticalDpi="20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45E58-A68E-4E1F-AED6-DD514E797215}">
  <dimension ref="A1:T215"/>
  <sheetViews>
    <sheetView topLeftCell="C126" zoomScale="80" zoomScaleNormal="80" workbookViewId="0">
      <selection activeCell="C126" sqref="A1:XFD1048576"/>
    </sheetView>
  </sheetViews>
  <sheetFormatPr defaultColWidth="9.44140625" defaultRowHeight="14.4" x14ac:dyDescent="0.3"/>
  <cols>
    <col min="1" max="1" width="5.6640625" style="26" bestFit="1" customWidth="1"/>
    <col min="2" max="2" width="5.44140625" style="26" customWidth="1"/>
    <col min="3" max="3" width="5.6640625" style="5" customWidth="1"/>
    <col min="4" max="4" width="70.44140625" style="21" customWidth="1"/>
    <col min="5" max="5" width="47.44140625" style="22" customWidth="1"/>
    <col min="6" max="6" width="38.6640625" style="22" customWidth="1"/>
    <col min="7" max="7" width="14.44140625" style="22" customWidth="1"/>
    <col min="8" max="8" width="22.44140625" style="22" bestFit="1" customWidth="1"/>
    <col min="9" max="9" width="14.6640625" style="22" customWidth="1"/>
    <col min="10" max="10" width="4.88671875" style="5" customWidth="1"/>
    <col min="11" max="11" width="8" style="5" bestFit="1" customWidth="1"/>
    <col min="12" max="12" width="10.5546875" style="5" customWidth="1"/>
    <col min="13" max="14" width="9.5546875" style="26" customWidth="1"/>
    <col min="15" max="15" width="57.5546875" style="22" bestFit="1" customWidth="1"/>
    <col min="16" max="16" width="10" style="5" customWidth="1"/>
    <col min="17" max="17" width="10.5546875" style="5" customWidth="1"/>
    <col min="18" max="18" width="9.44140625" style="5"/>
    <col min="19" max="19" width="13" style="5" customWidth="1"/>
    <col min="20" max="20" width="11.5546875" style="5" bestFit="1" customWidth="1"/>
    <col min="21" max="16384" width="9.44140625" style="5"/>
  </cols>
  <sheetData>
    <row r="1" spans="1:15" ht="46.95" customHeight="1" thickBot="1" x14ac:dyDescent="0.35">
      <c r="A1" s="1" t="s">
        <v>0</v>
      </c>
      <c r="B1" s="1" t="s">
        <v>1</v>
      </c>
      <c r="C1" s="2" t="s">
        <v>2</v>
      </c>
      <c r="D1" s="2" t="s">
        <v>3</v>
      </c>
      <c r="E1" s="3" t="s">
        <v>4</v>
      </c>
      <c r="F1" s="3" t="s">
        <v>5</v>
      </c>
      <c r="G1" s="3" t="s">
        <v>6</v>
      </c>
      <c r="H1" s="3" t="s">
        <v>7</v>
      </c>
      <c r="I1" s="3" t="s">
        <v>8</v>
      </c>
      <c r="J1" s="3" t="s">
        <v>9</v>
      </c>
      <c r="K1" s="3" t="s">
        <v>10</v>
      </c>
      <c r="L1" s="3" t="s">
        <v>11</v>
      </c>
      <c r="M1" s="1" t="s">
        <v>12</v>
      </c>
      <c r="N1" s="1" t="s">
        <v>13</v>
      </c>
      <c r="O1" s="4"/>
    </row>
    <row r="2" spans="1:15" s="12" customFormat="1" ht="24" thickBot="1" x14ac:dyDescent="0.35">
      <c r="A2" s="6">
        <v>1</v>
      </c>
      <c r="B2" s="7"/>
      <c r="C2" s="8" t="s">
        <v>14</v>
      </c>
      <c r="D2" s="9"/>
      <c r="E2" s="9"/>
      <c r="F2" s="9"/>
      <c r="G2" s="9"/>
      <c r="H2" s="9"/>
      <c r="I2" s="9"/>
      <c r="J2" s="8"/>
      <c r="K2" s="10">
        <v>44651</v>
      </c>
      <c r="L2" s="8"/>
      <c r="M2" s="11"/>
      <c r="N2" s="11"/>
      <c r="O2" s="9"/>
    </row>
    <row r="3" spans="1:15" s="15" customFormat="1" x14ac:dyDescent="0.3">
      <c r="A3" s="13">
        <v>1.1000000000000001</v>
      </c>
      <c r="B3" s="14"/>
      <c r="D3" s="16" t="s">
        <v>15</v>
      </c>
      <c r="E3" s="17"/>
      <c r="F3" s="17"/>
      <c r="G3" s="17"/>
      <c r="H3" s="17"/>
      <c r="I3" s="17"/>
      <c r="M3" s="18"/>
      <c r="N3" s="18"/>
      <c r="O3" s="17"/>
    </row>
    <row r="4" spans="1:15" ht="115.2" x14ac:dyDescent="0.3">
      <c r="A4" s="19" t="e">
        <f>#REF!</f>
        <v>#REF!</v>
      </c>
      <c r="B4" s="20" t="e">
        <f>#REF!+1</f>
        <v>#REF!</v>
      </c>
      <c r="C4" s="5" t="s">
        <v>29</v>
      </c>
      <c r="D4" s="21" t="s">
        <v>20</v>
      </c>
      <c r="E4" s="22" t="s">
        <v>21</v>
      </c>
      <c r="G4" s="22" t="s">
        <v>439</v>
      </c>
      <c r="H4" s="22" t="s">
        <v>18</v>
      </c>
      <c r="I4" s="22" t="s">
        <v>19</v>
      </c>
      <c r="K4" s="23">
        <f t="shared" ref="K4:K18" si="0">K$2-7</f>
        <v>44644</v>
      </c>
    </row>
    <row r="5" spans="1:15" ht="28.8" x14ac:dyDescent="0.3">
      <c r="A5" s="19" t="e">
        <f t="shared" ref="A5:A35" si="1">A4</f>
        <v>#REF!</v>
      </c>
      <c r="B5" s="20" t="e">
        <f>B4+1</f>
        <v>#REF!</v>
      </c>
      <c r="C5" s="5" t="s">
        <v>16</v>
      </c>
      <c r="D5" s="22" t="s">
        <v>22</v>
      </c>
      <c r="E5" s="27" t="s">
        <v>23</v>
      </c>
      <c r="F5" s="22" t="s">
        <v>353</v>
      </c>
      <c r="G5" s="22" t="s">
        <v>17</v>
      </c>
      <c r="H5" s="22" t="s">
        <v>24</v>
      </c>
      <c r="I5" s="22" t="s">
        <v>290</v>
      </c>
      <c r="J5" s="22"/>
      <c r="K5" s="23">
        <f t="shared" si="0"/>
        <v>44644</v>
      </c>
      <c r="M5" s="28"/>
      <c r="N5" s="28"/>
      <c r="O5" s="129"/>
    </row>
    <row r="6" spans="1:15" s="15" customFormat="1" x14ac:dyDescent="0.3">
      <c r="A6" s="13" t="e">
        <f>A5+0.1</f>
        <v>#REF!</v>
      </c>
      <c r="B6" s="14"/>
      <c r="D6" s="16" t="s">
        <v>25</v>
      </c>
      <c r="E6" s="17"/>
      <c r="F6" s="17"/>
      <c r="G6" s="17"/>
      <c r="H6" s="17"/>
      <c r="I6" s="17"/>
      <c r="M6" s="18"/>
      <c r="N6" s="18"/>
      <c r="O6" s="118"/>
    </row>
    <row r="7" spans="1:15" x14ac:dyDescent="0.3">
      <c r="A7" s="19" t="e">
        <f t="shared" si="1"/>
        <v>#REF!</v>
      </c>
      <c r="B7" s="20">
        <v>1</v>
      </c>
      <c r="C7" s="5" t="s">
        <v>16</v>
      </c>
      <c r="D7" s="21" t="s">
        <v>26</v>
      </c>
      <c r="E7" s="22" t="s">
        <v>490</v>
      </c>
      <c r="G7" s="22" t="s">
        <v>455</v>
      </c>
      <c r="H7" s="22" t="s">
        <v>27</v>
      </c>
      <c r="I7" s="22" t="s">
        <v>28</v>
      </c>
      <c r="J7" s="22"/>
      <c r="K7" s="23">
        <f t="shared" si="0"/>
        <v>44644</v>
      </c>
      <c r="M7" s="28"/>
      <c r="N7" s="28"/>
      <c r="O7" s="41"/>
    </row>
    <row r="8" spans="1:15" ht="144" x14ac:dyDescent="0.3">
      <c r="A8" s="19" t="e">
        <f t="shared" si="1"/>
        <v>#REF!</v>
      </c>
      <c r="B8" s="20">
        <f>B7+1</f>
        <v>2</v>
      </c>
      <c r="C8" s="5" t="s">
        <v>29</v>
      </c>
      <c r="D8" s="21" t="s">
        <v>30</v>
      </c>
      <c r="E8" s="22" t="s">
        <v>528</v>
      </c>
      <c r="F8" s="22" t="s">
        <v>31</v>
      </c>
      <c r="G8" s="22" t="s">
        <v>439</v>
      </c>
      <c r="H8" s="22" t="s">
        <v>27</v>
      </c>
      <c r="I8" s="22" t="s">
        <v>28</v>
      </c>
      <c r="J8" s="22"/>
      <c r="K8" s="23">
        <f t="shared" si="0"/>
        <v>44644</v>
      </c>
      <c r="M8" s="28"/>
      <c r="N8" s="28"/>
      <c r="O8" s="41"/>
    </row>
    <row r="9" spans="1:15" ht="28.8" x14ac:dyDescent="0.3">
      <c r="A9" s="19" t="e">
        <f t="shared" si="1"/>
        <v>#REF!</v>
      </c>
      <c r="B9" s="20">
        <f>B8+1</f>
        <v>3</v>
      </c>
      <c r="C9" s="5" t="s">
        <v>29</v>
      </c>
      <c r="D9" s="21" t="s">
        <v>343</v>
      </c>
      <c r="F9" s="22" t="s">
        <v>32</v>
      </c>
      <c r="G9" s="22" t="s">
        <v>17</v>
      </c>
      <c r="H9" s="22" t="s">
        <v>27</v>
      </c>
      <c r="I9" s="22" t="s">
        <v>28</v>
      </c>
      <c r="J9" s="22"/>
      <c r="K9" s="23">
        <f t="shared" si="0"/>
        <v>44644</v>
      </c>
      <c r="M9" s="28"/>
      <c r="N9" s="28"/>
      <c r="O9" s="41"/>
    </row>
    <row r="10" spans="1:15" s="15" customFormat="1" x14ac:dyDescent="0.3">
      <c r="A10" s="13" t="e">
        <f>A9+0.1</f>
        <v>#REF!</v>
      </c>
      <c r="B10" s="14"/>
      <c r="D10" s="16" t="s">
        <v>33</v>
      </c>
      <c r="E10" s="17"/>
      <c r="F10" s="17"/>
      <c r="G10" s="17"/>
      <c r="H10" s="17"/>
      <c r="I10" s="17"/>
      <c r="M10" s="18"/>
      <c r="N10" s="18"/>
      <c r="O10" s="118"/>
    </row>
    <row r="11" spans="1:15" ht="43.2" x14ac:dyDescent="0.3">
      <c r="A11" s="19" t="e">
        <f t="shared" si="1"/>
        <v>#REF!</v>
      </c>
      <c r="B11" s="20">
        <v>1</v>
      </c>
      <c r="C11" s="5" t="s">
        <v>29</v>
      </c>
      <c r="D11" s="21" t="s">
        <v>34</v>
      </c>
      <c r="E11" s="22" t="s">
        <v>35</v>
      </c>
      <c r="G11" s="22" t="s">
        <v>439</v>
      </c>
      <c r="H11" s="22" t="s">
        <v>36</v>
      </c>
      <c r="I11" s="22" t="s">
        <v>288</v>
      </c>
      <c r="J11" s="22"/>
      <c r="K11" s="23">
        <f t="shared" si="0"/>
        <v>44644</v>
      </c>
      <c r="M11" s="25"/>
      <c r="N11" s="25"/>
      <c r="O11" s="41"/>
    </row>
    <row r="12" spans="1:15" ht="43.2" x14ac:dyDescent="0.3">
      <c r="A12" s="19" t="e">
        <f t="shared" si="1"/>
        <v>#REF!</v>
      </c>
      <c r="B12" s="20">
        <f>B11+1</f>
        <v>2</v>
      </c>
      <c r="C12" s="5" t="s">
        <v>29</v>
      </c>
      <c r="D12" s="21" t="s">
        <v>37</v>
      </c>
      <c r="E12" s="22" t="s">
        <v>38</v>
      </c>
      <c r="G12" s="22" t="s">
        <v>439</v>
      </c>
      <c r="H12" s="22" t="s">
        <v>36</v>
      </c>
      <c r="I12" s="22" t="s">
        <v>288</v>
      </c>
      <c r="J12" s="22"/>
      <c r="K12" s="23">
        <f t="shared" si="0"/>
        <v>44644</v>
      </c>
      <c r="M12" s="25"/>
      <c r="N12" s="25"/>
      <c r="O12" s="41"/>
    </row>
    <row r="13" spans="1:15" ht="100.8" x14ac:dyDescent="0.3">
      <c r="A13" s="19" t="e">
        <f t="shared" si="1"/>
        <v>#REF!</v>
      </c>
      <c r="B13" s="20">
        <f t="shared" ref="B13:B35" si="2">B12+1</f>
        <v>3</v>
      </c>
      <c r="C13" s="5" t="s">
        <v>29</v>
      </c>
      <c r="D13" s="22" t="s">
        <v>39</v>
      </c>
      <c r="E13" s="22" t="s">
        <v>532</v>
      </c>
      <c r="F13" s="29" t="s">
        <v>431</v>
      </c>
      <c r="G13" s="22" t="s">
        <v>17</v>
      </c>
      <c r="H13" s="22" t="s">
        <v>36</v>
      </c>
      <c r="I13" s="22" t="s">
        <v>288</v>
      </c>
      <c r="J13" s="22"/>
      <c r="K13" s="23">
        <f t="shared" si="0"/>
        <v>44644</v>
      </c>
      <c r="L13" s="28"/>
      <c r="M13" s="28"/>
      <c r="N13" s="28"/>
      <c r="O13" s="41"/>
    </row>
    <row r="14" spans="1:15" ht="91.2" customHeight="1" x14ac:dyDescent="0.3">
      <c r="A14" s="19" t="e">
        <f t="shared" si="1"/>
        <v>#REF!</v>
      </c>
      <c r="B14" s="20">
        <f t="shared" si="2"/>
        <v>4</v>
      </c>
      <c r="C14" s="5" t="s">
        <v>16</v>
      </c>
      <c r="D14" s="21" t="s">
        <v>40</v>
      </c>
      <c r="F14" s="30" t="s">
        <v>41</v>
      </c>
      <c r="G14" s="22" t="s">
        <v>17</v>
      </c>
      <c r="H14" s="22" t="s">
        <v>42</v>
      </c>
      <c r="I14" s="22" t="s">
        <v>363</v>
      </c>
      <c r="J14" s="22"/>
      <c r="K14" s="23">
        <f t="shared" si="0"/>
        <v>44644</v>
      </c>
      <c r="M14" s="28"/>
      <c r="N14" s="28"/>
      <c r="O14" s="41"/>
    </row>
    <row r="15" spans="1:15" x14ac:dyDescent="0.3">
      <c r="A15" s="19" t="e">
        <f t="shared" si="1"/>
        <v>#REF!</v>
      </c>
      <c r="B15" s="20">
        <f t="shared" si="2"/>
        <v>5</v>
      </c>
      <c r="C15" s="5" t="s">
        <v>29</v>
      </c>
      <c r="D15" s="21" t="s">
        <v>43</v>
      </c>
      <c r="E15" s="22" t="s">
        <v>44</v>
      </c>
      <c r="F15" s="22" t="s">
        <v>351</v>
      </c>
      <c r="G15" s="22" t="s">
        <v>439</v>
      </c>
      <c r="H15" s="22" t="s">
        <v>45</v>
      </c>
      <c r="I15" s="22" t="s">
        <v>286</v>
      </c>
      <c r="J15" s="22"/>
      <c r="K15" s="23">
        <f t="shared" si="0"/>
        <v>44644</v>
      </c>
      <c r="M15" s="28"/>
      <c r="N15" s="28"/>
      <c r="O15" s="41"/>
    </row>
    <row r="16" spans="1:15" x14ac:dyDescent="0.3">
      <c r="A16" s="19" t="e">
        <f t="shared" si="1"/>
        <v>#REF!</v>
      </c>
      <c r="B16" s="20">
        <f t="shared" si="2"/>
        <v>6</v>
      </c>
      <c r="C16" s="5" t="s">
        <v>29</v>
      </c>
      <c r="D16" s="21" t="s">
        <v>46</v>
      </c>
      <c r="G16" s="22" t="s">
        <v>439</v>
      </c>
      <c r="H16" s="22" t="s">
        <v>47</v>
      </c>
      <c r="I16" s="22" t="s">
        <v>261</v>
      </c>
      <c r="J16" s="22"/>
      <c r="K16" s="23">
        <f t="shared" si="0"/>
        <v>44644</v>
      </c>
      <c r="M16" s="28"/>
      <c r="N16" s="28"/>
      <c r="O16" s="41"/>
    </row>
    <row r="17" spans="1:15" ht="43.2" x14ac:dyDescent="0.3">
      <c r="A17" s="19" t="e">
        <f t="shared" si="1"/>
        <v>#REF!</v>
      </c>
      <c r="B17" s="20">
        <f t="shared" si="2"/>
        <v>7</v>
      </c>
      <c r="C17" s="5" t="s">
        <v>29</v>
      </c>
      <c r="D17" s="21" t="s">
        <v>48</v>
      </c>
      <c r="E17" s="22" t="s">
        <v>49</v>
      </c>
      <c r="F17" s="22" t="s">
        <v>50</v>
      </c>
      <c r="G17" s="22" t="s">
        <v>439</v>
      </c>
      <c r="H17" s="22" t="s">
        <v>45</v>
      </c>
      <c r="I17" s="22" t="s">
        <v>286</v>
      </c>
      <c r="J17" s="22"/>
      <c r="K17" s="23">
        <f t="shared" si="0"/>
        <v>44644</v>
      </c>
      <c r="M17" s="28"/>
      <c r="N17" s="28"/>
      <c r="O17" s="41"/>
    </row>
    <row r="18" spans="1:15" ht="72" x14ac:dyDescent="0.3">
      <c r="A18" s="19" t="e">
        <f t="shared" si="1"/>
        <v>#REF!</v>
      </c>
      <c r="B18" s="20">
        <f t="shared" si="2"/>
        <v>8</v>
      </c>
      <c r="C18" s="5" t="s">
        <v>29</v>
      </c>
      <c r="D18" s="22" t="s">
        <v>51</v>
      </c>
      <c r="E18" s="27" t="s">
        <v>505</v>
      </c>
      <c r="F18" s="22" t="s">
        <v>494</v>
      </c>
      <c r="G18" s="22" t="s">
        <v>439</v>
      </c>
      <c r="H18" s="22" t="s">
        <v>45</v>
      </c>
      <c r="I18" s="22" t="s">
        <v>286</v>
      </c>
      <c r="J18" s="22"/>
      <c r="K18" s="23">
        <f t="shared" si="0"/>
        <v>44644</v>
      </c>
      <c r="M18" s="28"/>
      <c r="N18" s="28"/>
      <c r="O18" s="128"/>
    </row>
    <row r="19" spans="1:15" s="175" customFormat="1" ht="72" x14ac:dyDescent="0.3">
      <c r="A19" s="173" t="e">
        <f>A18</f>
        <v>#REF!</v>
      </c>
      <c r="B19" s="174">
        <f>B18+1</f>
        <v>9</v>
      </c>
      <c r="C19" s="175" t="s">
        <v>29</v>
      </c>
      <c r="D19" s="114" t="s">
        <v>52</v>
      </c>
      <c r="E19" s="176" t="s">
        <v>53</v>
      </c>
      <c r="F19" s="177" t="s">
        <v>432</v>
      </c>
      <c r="G19" s="114" t="s">
        <v>17</v>
      </c>
      <c r="H19" s="114" t="s">
        <v>287</v>
      </c>
      <c r="I19" s="114" t="s">
        <v>288</v>
      </c>
      <c r="J19" s="114"/>
      <c r="K19" s="139">
        <f>K$2-7</f>
        <v>44644</v>
      </c>
      <c r="M19" s="161"/>
      <c r="N19" s="161"/>
      <c r="O19" s="178"/>
    </row>
    <row r="20" spans="1:15" s="15" customFormat="1" x14ac:dyDescent="0.3">
      <c r="A20" s="13" t="e">
        <f>A19+0.1</f>
        <v>#REF!</v>
      </c>
      <c r="B20" s="14"/>
      <c r="D20" s="37" t="s">
        <v>55</v>
      </c>
      <c r="E20" s="17"/>
      <c r="F20" s="17"/>
      <c r="G20" s="17"/>
      <c r="H20" s="17"/>
      <c r="I20" s="17"/>
      <c r="M20" s="18"/>
      <c r="N20" s="18"/>
      <c r="O20" s="17"/>
    </row>
    <row r="21" spans="1:15" ht="40.200000000000003" customHeight="1" x14ac:dyDescent="0.3">
      <c r="A21" s="19" t="e">
        <f t="shared" si="1"/>
        <v>#REF!</v>
      </c>
      <c r="B21" s="20">
        <f t="shared" si="2"/>
        <v>1</v>
      </c>
      <c r="C21" s="5" t="s">
        <v>16</v>
      </c>
      <c r="D21" s="22" t="s">
        <v>344</v>
      </c>
      <c r="E21" s="5"/>
      <c r="F21" s="113" t="s">
        <v>524</v>
      </c>
      <c r="G21" s="22" t="s">
        <v>17</v>
      </c>
      <c r="H21" s="22" t="s">
        <v>56</v>
      </c>
      <c r="I21" s="22" t="s">
        <v>19</v>
      </c>
      <c r="J21" s="22"/>
      <c r="K21" s="23">
        <f t="shared" ref="K21:K24" si="3">K$2-7</f>
        <v>44644</v>
      </c>
      <c r="L21" s="28"/>
      <c r="M21" s="28"/>
      <c r="N21" s="28"/>
      <c r="O21" s="38"/>
    </row>
    <row r="22" spans="1:15" ht="100.8" x14ac:dyDescent="0.3">
      <c r="A22" s="19" t="e">
        <f t="shared" si="1"/>
        <v>#REF!</v>
      </c>
      <c r="B22" s="20">
        <f t="shared" si="2"/>
        <v>2</v>
      </c>
      <c r="C22" s="5" t="s">
        <v>16</v>
      </c>
      <c r="D22" s="21" t="s">
        <v>57</v>
      </c>
      <c r="E22" s="22" t="s">
        <v>58</v>
      </c>
      <c r="G22" s="22" t="s">
        <v>17</v>
      </c>
      <c r="H22" s="22" t="s">
        <v>59</v>
      </c>
      <c r="I22" s="22" t="s">
        <v>19</v>
      </c>
      <c r="J22" s="22"/>
      <c r="K22" s="23">
        <f t="shared" si="3"/>
        <v>44644</v>
      </c>
      <c r="M22" s="28"/>
      <c r="N22" s="28"/>
    </row>
    <row r="23" spans="1:15" ht="43.2" x14ac:dyDescent="0.3">
      <c r="A23" s="19" t="e">
        <f t="shared" si="1"/>
        <v>#REF!</v>
      </c>
      <c r="B23" s="20">
        <f t="shared" si="2"/>
        <v>3</v>
      </c>
      <c r="C23" s="5" t="s">
        <v>16</v>
      </c>
      <c r="D23" s="21" t="s">
        <v>60</v>
      </c>
      <c r="E23" s="22" t="s">
        <v>61</v>
      </c>
      <c r="F23" s="113" t="s">
        <v>524</v>
      </c>
      <c r="G23" s="22" t="s">
        <v>17</v>
      </c>
      <c r="H23" s="114" t="s">
        <v>18</v>
      </c>
      <c r="I23" s="22" t="s">
        <v>19</v>
      </c>
      <c r="J23" s="22"/>
      <c r="K23" s="23">
        <f t="shared" si="3"/>
        <v>44644</v>
      </c>
      <c r="M23" s="28"/>
      <c r="N23" s="28"/>
    </row>
    <row r="24" spans="1:15" ht="71.400000000000006" customHeight="1" x14ac:dyDescent="0.3">
      <c r="A24" s="19" t="e">
        <f>A23</f>
        <v>#REF!</v>
      </c>
      <c r="B24" s="20">
        <f>B23+1</f>
        <v>4</v>
      </c>
      <c r="C24" s="5" t="s">
        <v>16</v>
      </c>
      <c r="D24" s="21" t="s">
        <v>62</v>
      </c>
      <c r="G24" s="22" t="s">
        <v>17</v>
      </c>
      <c r="H24" s="22" t="s">
        <v>289</v>
      </c>
      <c r="I24" s="22" t="s">
        <v>364</v>
      </c>
      <c r="K24" s="23">
        <f t="shared" si="3"/>
        <v>44644</v>
      </c>
    </row>
    <row r="25" spans="1:15" s="15" customFormat="1" x14ac:dyDescent="0.3">
      <c r="A25" s="13" t="e">
        <f>A24+0.1</f>
        <v>#REF!</v>
      </c>
      <c r="B25" s="14"/>
      <c r="D25" s="16" t="s">
        <v>63</v>
      </c>
      <c r="E25" s="17"/>
      <c r="F25" s="17"/>
      <c r="G25" s="17"/>
      <c r="H25" s="17"/>
      <c r="I25" s="17"/>
      <c r="M25" s="18"/>
      <c r="N25" s="18"/>
      <c r="O25" s="17"/>
    </row>
    <row r="26" spans="1:15" ht="122.4" customHeight="1" x14ac:dyDescent="0.3">
      <c r="A26" s="19" t="e">
        <f>A25</f>
        <v>#REF!</v>
      </c>
      <c r="B26" s="20">
        <v>1</v>
      </c>
      <c r="C26" s="5" t="s">
        <v>29</v>
      </c>
      <c r="D26" s="112" t="s">
        <v>474</v>
      </c>
      <c r="E26" s="109" t="s">
        <v>534</v>
      </c>
      <c r="F26" s="160"/>
      <c r="G26" s="22" t="s">
        <v>439</v>
      </c>
      <c r="H26" s="22" t="s">
        <v>291</v>
      </c>
      <c r="I26" s="22" t="s">
        <v>354</v>
      </c>
      <c r="J26" s="22"/>
      <c r="K26" s="23">
        <f>K$2</f>
        <v>44651</v>
      </c>
      <c r="L26" s="28"/>
      <c r="M26" s="28"/>
      <c r="N26" s="28"/>
      <c r="O26" s="130"/>
    </row>
    <row r="27" spans="1:15" s="15" customFormat="1" x14ac:dyDescent="0.3">
      <c r="A27" s="13" t="e">
        <f>A26+0.1</f>
        <v>#REF!</v>
      </c>
      <c r="B27" s="14"/>
      <c r="D27" s="16" t="s">
        <v>401</v>
      </c>
      <c r="E27" s="17"/>
      <c r="F27" s="17"/>
      <c r="G27" s="17"/>
      <c r="H27" s="17"/>
      <c r="I27" s="17"/>
      <c r="M27" s="18"/>
      <c r="N27" s="18"/>
      <c r="O27" s="17"/>
    </row>
    <row r="28" spans="1:15" ht="122.4" customHeight="1" x14ac:dyDescent="0.3">
      <c r="A28" s="19" t="e">
        <f>A27</f>
        <v>#REF!</v>
      </c>
      <c r="B28" s="20">
        <v>1</v>
      </c>
      <c r="C28" s="5" t="s">
        <v>29</v>
      </c>
      <c r="D28" s="112" t="s">
        <v>403</v>
      </c>
      <c r="E28" s="109" t="s">
        <v>533</v>
      </c>
      <c r="F28" s="29" t="s">
        <v>431</v>
      </c>
      <c r="G28" s="22" t="s">
        <v>17</v>
      </c>
      <c r="H28" s="22" t="s">
        <v>291</v>
      </c>
      <c r="I28" s="22" t="s">
        <v>405</v>
      </c>
      <c r="J28" s="22"/>
      <c r="K28" s="23">
        <f>K$2</f>
        <v>44651</v>
      </c>
      <c r="L28" s="28"/>
      <c r="M28" s="28"/>
      <c r="N28" s="28"/>
      <c r="O28" s="130"/>
    </row>
    <row r="29" spans="1:15" s="15" customFormat="1" x14ac:dyDescent="0.3">
      <c r="A29" s="13" t="e">
        <f>A26+0.1</f>
        <v>#REF!</v>
      </c>
      <c r="B29" s="14"/>
      <c r="D29" s="16" t="s">
        <v>65</v>
      </c>
      <c r="E29" s="17"/>
      <c r="F29" s="17"/>
      <c r="G29" s="17"/>
      <c r="H29" s="17"/>
      <c r="I29" s="17"/>
      <c r="M29" s="18"/>
      <c r="N29" s="18"/>
      <c r="O29" s="17"/>
    </row>
    <row r="30" spans="1:15" x14ac:dyDescent="0.3">
      <c r="A30" s="19" t="e">
        <f t="shared" si="1"/>
        <v>#REF!</v>
      </c>
      <c r="B30" s="20">
        <f t="shared" si="2"/>
        <v>1</v>
      </c>
      <c r="C30" s="5" t="s">
        <v>16</v>
      </c>
      <c r="D30" s="21" t="s">
        <v>66</v>
      </c>
      <c r="E30" t="s">
        <v>423</v>
      </c>
      <c r="G30" s="22" t="s">
        <v>17</v>
      </c>
      <c r="H30" s="22" t="s">
        <v>56</v>
      </c>
      <c r="I30" s="22" t="s">
        <v>19</v>
      </c>
      <c r="J30" s="22"/>
      <c r="K30" s="23">
        <f>K$2</f>
        <v>44651</v>
      </c>
      <c r="L30" s="24">
        <v>0.35416666666666669</v>
      </c>
      <c r="M30" s="28"/>
      <c r="N30" s="28"/>
    </row>
    <row r="31" spans="1:15" ht="43.2" x14ac:dyDescent="0.3">
      <c r="A31" s="19" t="e">
        <f t="shared" si="1"/>
        <v>#REF!</v>
      </c>
      <c r="B31" s="20">
        <f t="shared" si="2"/>
        <v>2</v>
      </c>
      <c r="C31" s="5" t="s">
        <v>16</v>
      </c>
      <c r="D31" s="21" t="s">
        <v>67</v>
      </c>
      <c r="E31" s="22" t="s">
        <v>68</v>
      </c>
      <c r="F31" s="22" t="s">
        <v>69</v>
      </c>
      <c r="G31" s="22" t="s">
        <v>17</v>
      </c>
      <c r="H31" s="22" t="s">
        <v>70</v>
      </c>
      <c r="I31" s="22" t="s">
        <v>332</v>
      </c>
      <c r="J31" s="22"/>
      <c r="K31" s="23">
        <f t="shared" ref="K31:K35" si="4">K$2</f>
        <v>44651</v>
      </c>
      <c r="M31" s="28"/>
      <c r="N31" s="28"/>
    </row>
    <row r="32" spans="1:15" x14ac:dyDescent="0.3">
      <c r="A32" s="19" t="e">
        <f>A31</f>
        <v>#REF!</v>
      </c>
      <c r="B32" s="20">
        <f>B31+1</f>
        <v>3</v>
      </c>
      <c r="C32" s="5" t="s">
        <v>16</v>
      </c>
      <c r="D32" s="21" t="s">
        <v>71</v>
      </c>
      <c r="E32" s="22" t="s">
        <v>72</v>
      </c>
      <c r="G32" s="22" t="s">
        <v>17</v>
      </c>
      <c r="H32" s="22" t="s">
        <v>70</v>
      </c>
      <c r="I32" s="22" t="s">
        <v>332</v>
      </c>
      <c r="K32" s="23">
        <f t="shared" si="4"/>
        <v>44651</v>
      </c>
      <c r="M32" s="53"/>
      <c r="N32" s="53"/>
    </row>
    <row r="33" spans="1:15" ht="43.2" x14ac:dyDescent="0.3">
      <c r="A33" s="19" t="e">
        <f>A32</f>
        <v>#REF!</v>
      </c>
      <c r="B33" s="20">
        <f>B32+1</f>
        <v>4</v>
      </c>
      <c r="C33" s="5" t="s">
        <v>16</v>
      </c>
      <c r="D33" s="21" t="s">
        <v>73</v>
      </c>
      <c r="E33" s="22" t="s">
        <v>433</v>
      </c>
      <c r="F33" s="22" t="s">
        <v>74</v>
      </c>
      <c r="G33" s="22" t="s">
        <v>17</v>
      </c>
      <c r="H33" s="22" t="s">
        <v>70</v>
      </c>
      <c r="I33" s="22" t="s">
        <v>19</v>
      </c>
      <c r="J33" s="22"/>
      <c r="K33" s="23">
        <f t="shared" si="4"/>
        <v>44651</v>
      </c>
      <c r="M33" s="28"/>
      <c r="N33" s="28"/>
    </row>
    <row r="34" spans="1:15" ht="57.6" x14ac:dyDescent="0.3">
      <c r="A34" s="19" t="e">
        <f>A33</f>
        <v>#REF!</v>
      </c>
      <c r="B34" s="20">
        <f>B33+1</f>
        <v>5</v>
      </c>
      <c r="C34" s="5" t="s">
        <v>29</v>
      </c>
      <c r="D34" s="21" t="s">
        <v>75</v>
      </c>
      <c r="E34" s="39" t="s">
        <v>76</v>
      </c>
      <c r="F34" s="39" t="s">
        <v>77</v>
      </c>
      <c r="G34" s="22" t="s">
        <v>439</v>
      </c>
      <c r="H34" s="22" t="s">
        <v>27</v>
      </c>
      <c r="I34" s="22" t="s">
        <v>28</v>
      </c>
      <c r="J34" s="22" t="s">
        <v>78</v>
      </c>
      <c r="K34" s="23">
        <f t="shared" si="4"/>
        <v>44651</v>
      </c>
      <c r="L34" s="24"/>
      <c r="M34" s="24"/>
      <c r="N34" s="24"/>
    </row>
    <row r="35" spans="1:15" ht="58.2" thickBot="1" x14ac:dyDescent="0.35">
      <c r="A35" s="19" t="e">
        <f t="shared" si="1"/>
        <v>#REF!</v>
      </c>
      <c r="B35" s="20">
        <f t="shared" si="2"/>
        <v>6</v>
      </c>
      <c r="C35" s="5" t="s">
        <v>29</v>
      </c>
      <c r="D35" s="21" t="s">
        <v>79</v>
      </c>
      <c r="E35" s="22" t="s">
        <v>345</v>
      </c>
      <c r="F35" s="22" t="s">
        <v>80</v>
      </c>
      <c r="G35" s="22" t="s">
        <v>439</v>
      </c>
      <c r="H35" s="22" t="s">
        <v>27</v>
      </c>
      <c r="I35" s="22" t="s">
        <v>28</v>
      </c>
      <c r="J35" s="22"/>
      <c r="K35" s="23">
        <f t="shared" si="4"/>
        <v>44651</v>
      </c>
      <c r="L35" s="24"/>
      <c r="M35" s="28"/>
      <c r="N35" s="28"/>
    </row>
    <row r="36" spans="1:15" s="12" customFormat="1" ht="24" thickBot="1" x14ac:dyDescent="0.35">
      <c r="A36" s="6">
        <v>2</v>
      </c>
      <c r="B36" s="44"/>
      <c r="C36" s="8" t="s">
        <v>81</v>
      </c>
      <c r="D36" s="9"/>
      <c r="E36" s="9"/>
      <c r="F36" s="9"/>
      <c r="G36" s="45"/>
      <c r="H36" s="9"/>
      <c r="I36" s="9"/>
      <c r="J36" s="46"/>
      <c r="K36" s="8"/>
      <c r="L36" s="8"/>
      <c r="M36" s="11"/>
      <c r="N36" s="11"/>
      <c r="O36" s="9"/>
    </row>
    <row r="37" spans="1:15" x14ac:dyDescent="0.3">
      <c r="A37" s="13">
        <f>A36+0.1</f>
        <v>2.1</v>
      </c>
      <c r="B37" s="14"/>
      <c r="C37" s="15"/>
      <c r="D37" s="16" t="s">
        <v>82</v>
      </c>
      <c r="E37" s="17"/>
      <c r="F37" s="17"/>
      <c r="G37" s="17"/>
      <c r="H37" s="17"/>
      <c r="I37" s="17"/>
      <c r="J37" s="47" t="s">
        <v>78</v>
      </c>
      <c r="K37" s="48"/>
      <c r="L37" s="48"/>
      <c r="M37" s="49"/>
      <c r="N37" s="49"/>
      <c r="O37" s="17"/>
    </row>
    <row r="38" spans="1:15" ht="108" customHeight="1" x14ac:dyDescent="0.3">
      <c r="A38" s="19">
        <f t="shared" ref="A38:A42" si="5">A37</f>
        <v>2.1</v>
      </c>
      <c r="B38" s="20">
        <f t="shared" ref="B38:B58" si="6">B37+1</f>
        <v>1</v>
      </c>
      <c r="C38" s="5" t="s">
        <v>29</v>
      </c>
      <c r="D38" s="21" t="s">
        <v>83</v>
      </c>
      <c r="E38" s="22" t="s">
        <v>388</v>
      </c>
      <c r="F38" s="50" t="s">
        <v>84</v>
      </c>
      <c r="G38" s="22" t="s">
        <v>439</v>
      </c>
      <c r="H38" s="22" t="s">
        <v>18</v>
      </c>
      <c r="I38" s="22" t="s">
        <v>19</v>
      </c>
      <c r="J38" s="5">
        <v>5</v>
      </c>
      <c r="K38" s="23">
        <f t="shared" ref="K38:K105" si="7">K$2</f>
        <v>44651</v>
      </c>
      <c r="L38" s="24">
        <v>0.35416666666666669</v>
      </c>
      <c r="M38" s="25"/>
      <c r="N38" s="25"/>
      <c r="O38" s="22" t="s">
        <v>540</v>
      </c>
    </row>
    <row r="39" spans="1:15" ht="100.8" x14ac:dyDescent="0.3">
      <c r="A39" s="19">
        <f t="shared" si="5"/>
        <v>2.1</v>
      </c>
      <c r="B39" s="20">
        <f t="shared" si="6"/>
        <v>2</v>
      </c>
      <c r="C39" s="5" t="s">
        <v>29</v>
      </c>
      <c r="D39" s="51" t="s">
        <v>85</v>
      </c>
      <c r="E39" s="51" t="s">
        <v>86</v>
      </c>
      <c r="F39" s="22" t="s">
        <v>539</v>
      </c>
      <c r="G39" s="22" t="s">
        <v>439</v>
      </c>
      <c r="H39" s="22" t="s">
        <v>18</v>
      </c>
      <c r="I39" s="22" t="s">
        <v>19</v>
      </c>
      <c r="J39" s="22">
        <v>5</v>
      </c>
      <c r="K39" s="23">
        <f t="shared" si="7"/>
        <v>44651</v>
      </c>
      <c r="L39" s="24">
        <v>0.3576388888888889</v>
      </c>
      <c r="M39" s="25"/>
      <c r="N39" s="25"/>
    </row>
    <row r="40" spans="1:15" ht="28.8" x14ac:dyDescent="0.3">
      <c r="A40" s="19">
        <f t="shared" si="5"/>
        <v>2.1</v>
      </c>
      <c r="B40" s="20">
        <f t="shared" si="6"/>
        <v>3</v>
      </c>
      <c r="C40" s="5" t="s">
        <v>16</v>
      </c>
      <c r="D40" s="22" t="s">
        <v>87</v>
      </c>
      <c r="E40" s="27"/>
      <c r="F40" s="22" t="s">
        <v>88</v>
      </c>
      <c r="G40" s="22" t="s">
        <v>17</v>
      </c>
      <c r="H40" s="22" t="s">
        <v>18</v>
      </c>
      <c r="I40" s="22" t="s">
        <v>141</v>
      </c>
      <c r="J40" s="22">
        <v>5</v>
      </c>
      <c r="K40" s="23">
        <f t="shared" si="7"/>
        <v>44651</v>
      </c>
      <c r="L40" s="24"/>
      <c r="M40" s="28"/>
      <c r="N40" s="28"/>
      <c r="O40" s="31"/>
    </row>
    <row r="41" spans="1:15" ht="28.8" x14ac:dyDescent="0.3">
      <c r="A41" s="19">
        <f t="shared" si="5"/>
        <v>2.1</v>
      </c>
      <c r="B41" s="20">
        <f t="shared" si="6"/>
        <v>4</v>
      </c>
      <c r="C41" s="5" t="s">
        <v>16</v>
      </c>
      <c r="D41" s="21" t="s">
        <v>90</v>
      </c>
      <c r="E41" s="22" t="s">
        <v>91</v>
      </c>
      <c r="G41" s="22" t="s">
        <v>17</v>
      </c>
      <c r="H41" s="22" t="s">
        <v>27</v>
      </c>
      <c r="I41" s="22" t="s">
        <v>28</v>
      </c>
      <c r="J41" s="22">
        <v>1</v>
      </c>
      <c r="K41" s="23">
        <f t="shared" si="7"/>
        <v>44651</v>
      </c>
      <c r="L41" s="24"/>
      <c r="M41" s="25"/>
      <c r="N41" s="25"/>
    </row>
    <row r="42" spans="1:15" ht="28.8" x14ac:dyDescent="0.3">
      <c r="A42" s="19">
        <f t="shared" si="5"/>
        <v>2.1</v>
      </c>
      <c r="B42" s="20">
        <f t="shared" si="6"/>
        <v>5</v>
      </c>
      <c r="C42" s="5" t="s">
        <v>16</v>
      </c>
      <c r="D42" s="21" t="s">
        <v>92</v>
      </c>
      <c r="G42" s="22" t="s">
        <v>17</v>
      </c>
      <c r="H42" s="22" t="s">
        <v>93</v>
      </c>
      <c r="I42" s="22" t="s">
        <v>355</v>
      </c>
      <c r="J42" s="22">
        <v>1</v>
      </c>
      <c r="K42" s="23">
        <f t="shared" si="7"/>
        <v>44651</v>
      </c>
      <c r="L42" s="24"/>
      <c r="M42" s="25"/>
      <c r="N42" s="25"/>
    </row>
    <row r="43" spans="1:15" ht="28.8" x14ac:dyDescent="0.3">
      <c r="A43" s="19">
        <f>A40</f>
        <v>2.1</v>
      </c>
      <c r="B43" s="20">
        <f>B42+1</f>
        <v>6</v>
      </c>
      <c r="C43" s="5" t="s">
        <v>16</v>
      </c>
      <c r="D43" s="21" t="s">
        <v>346</v>
      </c>
      <c r="G43" s="22" t="s">
        <v>17</v>
      </c>
      <c r="H43" s="5" t="s">
        <v>27</v>
      </c>
      <c r="I43" s="5" t="s">
        <v>28</v>
      </c>
      <c r="J43" s="22"/>
      <c r="K43" s="23">
        <f t="shared" si="7"/>
        <v>44651</v>
      </c>
      <c r="L43" s="24"/>
      <c r="M43" s="25"/>
      <c r="N43" s="25"/>
    </row>
    <row r="44" spans="1:15" x14ac:dyDescent="0.3">
      <c r="A44" s="13">
        <f>A39+0.1</f>
        <v>2.2000000000000002</v>
      </c>
      <c r="B44" s="14"/>
      <c r="C44" s="15"/>
      <c r="D44" s="16" t="s">
        <v>89</v>
      </c>
      <c r="E44" s="17"/>
      <c r="F44" s="17"/>
      <c r="G44" s="17"/>
      <c r="H44" s="17"/>
      <c r="I44" s="17"/>
      <c r="J44" s="47" t="s">
        <v>78</v>
      </c>
      <c r="K44" s="48"/>
      <c r="L44" s="48"/>
      <c r="M44" s="49"/>
      <c r="N44" s="49"/>
      <c r="O44" s="17"/>
    </row>
    <row r="45" spans="1:15" ht="46.95" customHeight="1" x14ac:dyDescent="0.3">
      <c r="A45" s="19">
        <f>A44</f>
        <v>2.2000000000000002</v>
      </c>
      <c r="B45" s="20">
        <f>B44+1</f>
        <v>1</v>
      </c>
      <c r="C45" s="5" t="s">
        <v>16</v>
      </c>
      <c r="D45" s="21" t="s">
        <v>94</v>
      </c>
      <c r="E45" s="22" t="s">
        <v>95</v>
      </c>
      <c r="F45" s="22" t="s">
        <v>96</v>
      </c>
      <c r="G45" s="22" t="s">
        <v>17</v>
      </c>
      <c r="H45" s="22" t="s">
        <v>27</v>
      </c>
      <c r="I45" s="22" t="s">
        <v>28</v>
      </c>
      <c r="J45" s="22">
        <v>1</v>
      </c>
      <c r="K45" s="23">
        <f t="shared" si="7"/>
        <v>44651</v>
      </c>
      <c r="L45" s="24"/>
      <c r="M45" s="25"/>
      <c r="N45" s="25"/>
    </row>
    <row r="46" spans="1:15" ht="28.8" x14ac:dyDescent="0.3">
      <c r="A46" s="19">
        <f t="shared" ref="A46:A47" si="8">A45</f>
        <v>2.2000000000000002</v>
      </c>
      <c r="B46" s="20">
        <f t="shared" si="6"/>
        <v>2</v>
      </c>
      <c r="C46" s="5" t="s">
        <v>16</v>
      </c>
      <c r="D46" s="21" t="s">
        <v>97</v>
      </c>
      <c r="E46" s="52" t="s">
        <v>98</v>
      </c>
      <c r="G46" s="22" t="s">
        <v>17</v>
      </c>
      <c r="H46" s="22" t="s">
        <v>54</v>
      </c>
      <c r="I46" s="22" t="s">
        <v>99</v>
      </c>
      <c r="J46" s="22">
        <v>1</v>
      </c>
      <c r="K46" s="23">
        <f t="shared" si="7"/>
        <v>44651</v>
      </c>
      <c r="L46" s="24"/>
      <c r="M46" s="25"/>
      <c r="N46" s="25"/>
    </row>
    <row r="47" spans="1:15" s="43" customFormat="1" ht="91.2" customHeight="1" x14ac:dyDescent="0.3">
      <c r="A47" s="152">
        <f t="shared" si="8"/>
        <v>2.2000000000000002</v>
      </c>
      <c r="B47" s="153">
        <f t="shared" si="6"/>
        <v>3</v>
      </c>
      <c r="C47" s="43" t="s">
        <v>29</v>
      </c>
      <c r="D47" s="154" t="s">
        <v>283</v>
      </c>
      <c r="E47" s="155" t="s">
        <v>495</v>
      </c>
      <c r="F47" s="42"/>
      <c r="G47" s="22" t="s">
        <v>439</v>
      </c>
      <c r="H47" s="42" t="s">
        <v>70</v>
      </c>
      <c r="I47" s="42" t="s">
        <v>332</v>
      </c>
      <c r="J47" s="42">
        <v>2</v>
      </c>
      <c r="K47" s="156">
        <f t="shared" si="7"/>
        <v>44651</v>
      </c>
      <c r="L47" s="157">
        <v>0.36458333333333331</v>
      </c>
      <c r="M47" s="158">
        <v>0.35902777777777778</v>
      </c>
      <c r="N47" s="158">
        <v>0.36041666666666666</v>
      </c>
      <c r="O47" s="42"/>
    </row>
    <row r="48" spans="1:15" ht="409.6" x14ac:dyDescent="0.3">
      <c r="A48" s="19">
        <f>A46</f>
        <v>2.2000000000000002</v>
      </c>
      <c r="B48" s="20">
        <f t="shared" si="6"/>
        <v>4</v>
      </c>
      <c r="C48" s="5" t="s">
        <v>16</v>
      </c>
      <c r="D48" s="54" t="s">
        <v>101</v>
      </c>
      <c r="E48" s="29" t="s">
        <v>397</v>
      </c>
      <c r="F48" s="22" t="s">
        <v>103</v>
      </c>
      <c r="G48" s="22" t="s">
        <v>17</v>
      </c>
      <c r="H48" s="22" t="s">
        <v>294</v>
      </c>
      <c r="I48" s="22" t="s">
        <v>356</v>
      </c>
      <c r="J48" s="22">
        <v>8</v>
      </c>
      <c r="K48" s="23">
        <f t="shared" si="7"/>
        <v>44651</v>
      </c>
      <c r="L48" s="24"/>
      <c r="M48" s="28"/>
      <c r="N48" s="28"/>
      <c r="O48" s="52"/>
    </row>
    <row r="49" spans="1:15" x14ac:dyDescent="0.3">
      <c r="A49" s="13">
        <f>A48+0.1</f>
        <v>2.3000000000000003</v>
      </c>
      <c r="B49" s="14"/>
      <c r="C49" s="15"/>
      <c r="D49" s="55" t="s">
        <v>104</v>
      </c>
      <c r="E49" s="17"/>
      <c r="F49" s="17"/>
      <c r="G49" s="17"/>
      <c r="H49" s="17"/>
      <c r="I49" s="17"/>
      <c r="J49" s="47"/>
      <c r="K49" s="48"/>
      <c r="L49" s="48"/>
      <c r="M49" s="49"/>
      <c r="N49" s="49"/>
      <c r="O49" s="17"/>
    </row>
    <row r="50" spans="1:15" ht="28.8" x14ac:dyDescent="0.3">
      <c r="A50" s="19">
        <f t="shared" ref="A50:A56" si="9">A49</f>
        <v>2.3000000000000003</v>
      </c>
      <c r="B50" s="20">
        <f t="shared" si="6"/>
        <v>1</v>
      </c>
      <c r="C50" s="5" t="s">
        <v>29</v>
      </c>
      <c r="D50" s="21" t="s">
        <v>105</v>
      </c>
      <c r="E50" s="22" t="s">
        <v>106</v>
      </c>
      <c r="F50" s="22" t="s">
        <v>107</v>
      </c>
      <c r="G50" s="22" t="s">
        <v>439</v>
      </c>
      <c r="H50" s="22" t="s">
        <v>27</v>
      </c>
      <c r="I50" s="22" t="s">
        <v>28</v>
      </c>
      <c r="J50" s="22">
        <v>1</v>
      </c>
      <c r="K50" s="23">
        <f t="shared" si="7"/>
        <v>44651</v>
      </c>
      <c r="L50" s="24">
        <v>0.3659722222222222</v>
      </c>
      <c r="M50" s="24"/>
      <c r="N50" s="25"/>
    </row>
    <row r="51" spans="1:15" ht="43.2" x14ac:dyDescent="0.3">
      <c r="A51" s="19">
        <f t="shared" si="9"/>
        <v>2.3000000000000003</v>
      </c>
      <c r="B51" s="20">
        <f t="shared" si="6"/>
        <v>2</v>
      </c>
      <c r="C51" s="5" t="s">
        <v>29</v>
      </c>
      <c r="D51" s="21" t="s">
        <v>108</v>
      </c>
      <c r="E51" s="22" t="s">
        <v>109</v>
      </c>
      <c r="F51" s="22" t="s">
        <v>110</v>
      </c>
      <c r="G51" s="22" t="s">
        <v>439</v>
      </c>
      <c r="H51" s="22" t="s">
        <v>27</v>
      </c>
      <c r="I51" s="22" t="s">
        <v>295</v>
      </c>
      <c r="J51" s="22">
        <v>20</v>
      </c>
      <c r="K51" s="23">
        <f t="shared" si="7"/>
        <v>44651</v>
      </c>
      <c r="L51" s="24"/>
      <c r="M51" s="24">
        <v>0.36041666666666666</v>
      </c>
      <c r="N51" s="24">
        <v>0.37013888888888885</v>
      </c>
    </row>
    <row r="52" spans="1:15" ht="49.2" customHeight="1" x14ac:dyDescent="0.3">
      <c r="A52" s="19">
        <f t="shared" si="9"/>
        <v>2.3000000000000003</v>
      </c>
      <c r="B52" s="20">
        <f t="shared" si="6"/>
        <v>3</v>
      </c>
      <c r="C52" s="5" t="s">
        <v>111</v>
      </c>
      <c r="D52" s="56" t="s">
        <v>112</v>
      </c>
      <c r="E52" s="21" t="s">
        <v>113</v>
      </c>
      <c r="G52" s="22" t="s">
        <v>439</v>
      </c>
      <c r="H52" s="22" t="s">
        <v>27</v>
      </c>
      <c r="I52" s="22" t="s">
        <v>28</v>
      </c>
      <c r="J52" s="22"/>
      <c r="K52" s="23">
        <f t="shared" si="7"/>
        <v>44651</v>
      </c>
      <c r="L52" s="28"/>
      <c r="M52" s="28"/>
      <c r="N52" s="28"/>
    </row>
    <row r="53" spans="1:15" ht="28.8" x14ac:dyDescent="0.3">
      <c r="A53" s="19">
        <f t="shared" si="9"/>
        <v>2.3000000000000003</v>
      </c>
      <c r="B53" s="20">
        <f t="shared" si="6"/>
        <v>4</v>
      </c>
      <c r="C53" s="5" t="s">
        <v>111</v>
      </c>
      <c r="D53" s="56" t="s">
        <v>112</v>
      </c>
      <c r="E53" s="21" t="s">
        <v>114</v>
      </c>
      <c r="G53" s="22" t="s">
        <v>439</v>
      </c>
      <c r="H53" s="22" t="s">
        <v>27</v>
      </c>
      <c r="I53" s="22" t="s">
        <v>28</v>
      </c>
      <c r="J53" s="22"/>
      <c r="K53" s="23">
        <f t="shared" si="7"/>
        <v>44651</v>
      </c>
      <c r="M53" s="28"/>
      <c r="N53" s="28"/>
    </row>
    <row r="54" spans="1:15" ht="72" x14ac:dyDescent="0.3">
      <c r="A54" s="19">
        <f t="shared" si="9"/>
        <v>2.3000000000000003</v>
      </c>
      <c r="B54" s="20">
        <f t="shared" si="6"/>
        <v>5</v>
      </c>
      <c r="C54" s="5" t="s">
        <v>29</v>
      </c>
      <c r="D54" s="22" t="s">
        <v>115</v>
      </c>
      <c r="E54" s="22" t="s">
        <v>116</v>
      </c>
      <c r="F54" s="57" t="s">
        <v>117</v>
      </c>
      <c r="G54" s="22" t="s">
        <v>439</v>
      </c>
      <c r="H54" s="22" t="s">
        <v>27</v>
      </c>
      <c r="I54" s="22" t="s">
        <v>28</v>
      </c>
      <c r="J54" s="22">
        <v>10</v>
      </c>
      <c r="K54" s="23">
        <f t="shared" si="7"/>
        <v>44651</v>
      </c>
      <c r="L54" s="28"/>
      <c r="M54" s="28"/>
      <c r="N54" s="28"/>
      <c r="O54" s="29"/>
    </row>
    <row r="55" spans="1:15" x14ac:dyDescent="0.3">
      <c r="A55" s="19">
        <f t="shared" si="9"/>
        <v>2.3000000000000003</v>
      </c>
      <c r="B55" s="20">
        <f t="shared" si="6"/>
        <v>6</v>
      </c>
      <c r="C55" s="5" t="s">
        <v>29</v>
      </c>
      <c r="D55" s="22" t="s">
        <v>118</v>
      </c>
      <c r="E55" s="57" t="s">
        <v>349</v>
      </c>
      <c r="F55" s="140"/>
      <c r="G55" s="22" t="s">
        <v>439</v>
      </c>
      <c r="H55" s="22" t="s">
        <v>27</v>
      </c>
      <c r="I55" s="22" t="s">
        <v>28</v>
      </c>
      <c r="J55" s="22"/>
      <c r="K55" s="23">
        <f t="shared" si="7"/>
        <v>44651</v>
      </c>
      <c r="L55" s="24"/>
      <c r="M55" s="28"/>
      <c r="N55" s="28"/>
    </row>
    <row r="56" spans="1:15" ht="43.2" x14ac:dyDescent="0.3">
      <c r="A56" s="19">
        <f t="shared" si="9"/>
        <v>2.3000000000000003</v>
      </c>
      <c r="B56" s="20">
        <f t="shared" si="6"/>
        <v>7</v>
      </c>
      <c r="C56" s="5" t="s">
        <v>29</v>
      </c>
      <c r="D56" s="22" t="s">
        <v>119</v>
      </c>
      <c r="E56" s="22" t="s">
        <v>120</v>
      </c>
      <c r="F56" s="140"/>
      <c r="G56" s="22" t="s">
        <v>439</v>
      </c>
      <c r="H56" s="22" t="s">
        <v>70</v>
      </c>
      <c r="I56" s="22" t="s">
        <v>332</v>
      </c>
      <c r="J56" s="22">
        <v>1</v>
      </c>
      <c r="K56" s="23">
        <f t="shared" si="7"/>
        <v>44651</v>
      </c>
      <c r="L56" s="24"/>
      <c r="M56" s="25"/>
      <c r="N56" s="25"/>
    </row>
    <row r="57" spans="1:15" x14ac:dyDescent="0.3">
      <c r="A57" s="13">
        <f>A56+0.1</f>
        <v>2.4000000000000004</v>
      </c>
      <c r="B57" s="14"/>
      <c r="C57" s="15"/>
      <c r="D57" s="16" t="s">
        <v>347</v>
      </c>
      <c r="E57" s="17" t="s">
        <v>367</v>
      </c>
      <c r="F57" s="113"/>
      <c r="G57" s="17"/>
      <c r="H57" s="17"/>
      <c r="I57" s="17"/>
      <c r="J57" s="47"/>
      <c r="K57" s="48"/>
      <c r="L57" s="48"/>
      <c r="M57" s="49"/>
      <c r="N57" s="49"/>
      <c r="O57" s="17"/>
    </row>
    <row r="58" spans="1:15" s="143" customFormat="1" ht="28.8" x14ac:dyDescent="0.3">
      <c r="A58" s="141">
        <f>A57</f>
        <v>2.4000000000000004</v>
      </c>
      <c r="B58" s="142">
        <f t="shared" si="6"/>
        <v>1</v>
      </c>
      <c r="C58" s="143" t="s">
        <v>29</v>
      </c>
      <c r="D58" s="170" t="s">
        <v>407</v>
      </c>
      <c r="E58" s="144"/>
      <c r="F58" s="145"/>
      <c r="G58" s="22" t="s">
        <v>17</v>
      </c>
      <c r="H58" s="144" t="s">
        <v>70</v>
      </c>
      <c r="I58" s="144" t="s">
        <v>360</v>
      </c>
      <c r="J58" s="144">
        <v>6</v>
      </c>
      <c r="K58" s="146">
        <f t="shared" si="7"/>
        <v>44651</v>
      </c>
      <c r="L58" s="147"/>
      <c r="M58" s="148"/>
      <c r="N58" s="148"/>
      <c r="O58" s="149"/>
    </row>
    <row r="59" spans="1:15" s="15" customFormat="1" x14ac:dyDescent="0.3">
      <c r="A59" s="13" t="e">
        <f>#REF!+0.1</f>
        <v>#REF!</v>
      </c>
      <c r="B59" s="14"/>
      <c r="D59" s="16" t="s">
        <v>121</v>
      </c>
      <c r="E59" s="17"/>
      <c r="F59" s="17"/>
      <c r="G59" s="17"/>
      <c r="H59" s="17"/>
      <c r="I59" s="17"/>
      <c r="J59" s="47"/>
      <c r="K59" s="48"/>
      <c r="L59" s="48"/>
      <c r="M59" s="49"/>
      <c r="N59" s="49"/>
      <c r="O59" s="17"/>
    </row>
    <row r="60" spans="1:15" s="62" customFormat="1" ht="24" customHeight="1" x14ac:dyDescent="0.3">
      <c r="A60" s="19" t="e">
        <f t="shared" ref="A60:A65" si="10">A59</f>
        <v>#REF!</v>
      </c>
      <c r="B60" s="20">
        <v>1</v>
      </c>
      <c r="C60" s="62" t="s">
        <v>16</v>
      </c>
      <c r="D60" s="63" t="s">
        <v>122</v>
      </c>
      <c r="E60" s="64" t="s">
        <v>123</v>
      </c>
      <c r="F60" s="22"/>
      <c r="G60" s="22" t="s">
        <v>17</v>
      </c>
      <c r="H60" s="22" t="s">
        <v>27</v>
      </c>
      <c r="I60" s="22" t="s">
        <v>28</v>
      </c>
      <c r="J60" s="22">
        <v>3</v>
      </c>
      <c r="K60" s="23">
        <f t="shared" si="7"/>
        <v>44651</v>
      </c>
      <c r="L60" s="115"/>
      <c r="M60" s="116"/>
      <c r="N60" s="65"/>
      <c r="O60" s="64"/>
    </row>
    <row r="61" spans="1:15" ht="158.4" x14ac:dyDescent="0.3">
      <c r="A61" s="19" t="e">
        <f t="shared" si="10"/>
        <v>#REF!</v>
      </c>
      <c r="B61" s="20">
        <f t="shared" ref="B61:B67" si="11">B60+1</f>
        <v>2</v>
      </c>
      <c r="C61" s="5" t="s">
        <v>29</v>
      </c>
      <c r="D61" s="21" t="s">
        <v>124</v>
      </c>
      <c r="E61" s="22" t="s">
        <v>125</v>
      </c>
      <c r="F61" s="22" t="s">
        <v>126</v>
      </c>
      <c r="G61" s="22" t="s">
        <v>439</v>
      </c>
      <c r="H61" s="22" t="s">
        <v>27</v>
      </c>
      <c r="I61" s="22" t="s">
        <v>28</v>
      </c>
      <c r="J61" s="22">
        <v>10</v>
      </c>
      <c r="K61" s="139">
        <f t="shared" si="7"/>
        <v>44651</v>
      </c>
      <c r="L61" s="115">
        <v>0.37986111111111115</v>
      </c>
      <c r="M61" s="161">
        <v>0.37013888888888885</v>
      </c>
      <c r="N61" s="28">
        <v>0.3756944444444445</v>
      </c>
    </row>
    <row r="62" spans="1:15" ht="28.8" x14ac:dyDescent="0.3">
      <c r="A62" s="19" t="e">
        <f t="shared" si="10"/>
        <v>#REF!</v>
      </c>
      <c r="B62" s="20">
        <f t="shared" si="11"/>
        <v>3</v>
      </c>
      <c r="C62" s="5" t="s">
        <v>29</v>
      </c>
      <c r="D62" s="21" t="s">
        <v>127</v>
      </c>
      <c r="E62" s="22" t="s">
        <v>128</v>
      </c>
      <c r="F62" s="22" t="s">
        <v>129</v>
      </c>
      <c r="G62" s="22" t="s">
        <v>439</v>
      </c>
      <c r="H62" s="22" t="s">
        <v>27</v>
      </c>
      <c r="I62" s="22" t="s">
        <v>28</v>
      </c>
      <c r="J62" s="22"/>
      <c r="K62" s="23">
        <f t="shared" si="7"/>
        <v>44651</v>
      </c>
      <c r="L62" s="24"/>
      <c r="M62" s="28"/>
      <c r="N62" s="28"/>
    </row>
    <row r="63" spans="1:15" ht="33.6" customHeight="1" x14ac:dyDescent="0.3">
      <c r="A63" s="120" t="e">
        <f t="shared" si="10"/>
        <v>#REF!</v>
      </c>
      <c r="B63" s="20">
        <f t="shared" si="11"/>
        <v>4</v>
      </c>
      <c r="C63" s="5" t="s">
        <v>29</v>
      </c>
      <c r="D63" s="5" t="s">
        <v>392</v>
      </c>
      <c r="E63" s="22" t="s">
        <v>393</v>
      </c>
      <c r="G63" s="22" t="s">
        <v>439</v>
      </c>
      <c r="H63" s="22" t="s">
        <v>27</v>
      </c>
      <c r="I63" s="22" t="s">
        <v>28</v>
      </c>
      <c r="J63" s="22" t="s">
        <v>78</v>
      </c>
      <c r="K63" s="23">
        <f t="shared" ref="K63" si="12">K$2+2</f>
        <v>44653</v>
      </c>
      <c r="M63" s="28"/>
      <c r="N63" s="28"/>
    </row>
    <row r="64" spans="1:15" ht="28.8" x14ac:dyDescent="0.3">
      <c r="A64" s="19" t="e">
        <f>A62</f>
        <v>#REF!</v>
      </c>
      <c r="B64" s="20">
        <f>B62+1</f>
        <v>4</v>
      </c>
      <c r="C64" s="5" t="s">
        <v>29</v>
      </c>
      <c r="D64" s="22" t="s">
        <v>130</v>
      </c>
      <c r="E64" s="22" t="s">
        <v>131</v>
      </c>
      <c r="F64" s="29"/>
      <c r="G64" s="22" t="s">
        <v>439</v>
      </c>
      <c r="H64" s="22" t="s">
        <v>70</v>
      </c>
      <c r="I64" s="5" t="s">
        <v>332</v>
      </c>
      <c r="J64" s="22">
        <v>1</v>
      </c>
      <c r="K64" s="23">
        <f t="shared" si="7"/>
        <v>44651</v>
      </c>
      <c r="L64" s="24"/>
      <c r="M64" s="28">
        <v>0.3756944444444445</v>
      </c>
      <c r="N64" s="28">
        <v>0.37708333333333338</v>
      </c>
    </row>
    <row r="65" spans="1:15" ht="27" customHeight="1" x14ac:dyDescent="0.3">
      <c r="A65" s="19" t="e">
        <f t="shared" si="10"/>
        <v>#REF!</v>
      </c>
      <c r="B65" s="20">
        <f t="shared" si="11"/>
        <v>5</v>
      </c>
      <c r="C65" s="5" t="s">
        <v>29</v>
      </c>
      <c r="D65" s="21" t="s">
        <v>132</v>
      </c>
      <c r="E65" s="22" t="s">
        <v>133</v>
      </c>
      <c r="G65" s="22" t="s">
        <v>439</v>
      </c>
      <c r="H65" s="22" t="s">
        <v>70</v>
      </c>
      <c r="I65" s="5" t="s">
        <v>332</v>
      </c>
      <c r="J65" s="22">
        <v>1</v>
      </c>
      <c r="K65" s="23">
        <f t="shared" si="7"/>
        <v>44651</v>
      </c>
      <c r="L65" s="24"/>
      <c r="M65" s="28"/>
      <c r="N65" s="28"/>
    </row>
    <row r="66" spans="1:15" x14ac:dyDescent="0.3">
      <c r="A66" s="13" t="e">
        <f>A65+0.1</f>
        <v>#REF!</v>
      </c>
      <c r="B66" s="14"/>
      <c r="C66" s="15"/>
      <c r="D66" s="16" t="s">
        <v>134</v>
      </c>
      <c r="E66" s="17"/>
      <c r="F66" s="17"/>
      <c r="G66" s="17"/>
      <c r="H66" s="17"/>
      <c r="I66" s="17"/>
      <c r="J66" s="47"/>
      <c r="K66" s="48"/>
      <c r="L66" s="48"/>
      <c r="M66" s="49"/>
      <c r="N66" s="49"/>
      <c r="O66" s="17"/>
    </row>
    <row r="67" spans="1:15" s="34" customFormat="1" ht="57.6" x14ac:dyDescent="0.3">
      <c r="A67" s="32" t="e">
        <f t="shared" ref="A67" si="13">A66</f>
        <v>#REF!</v>
      </c>
      <c r="B67" s="33">
        <f t="shared" si="11"/>
        <v>1</v>
      </c>
      <c r="C67" s="34" t="s">
        <v>29</v>
      </c>
      <c r="D67" s="66" t="s">
        <v>434</v>
      </c>
      <c r="E67" s="36" t="s">
        <v>358</v>
      </c>
      <c r="F67" s="67" t="s">
        <v>135</v>
      </c>
      <c r="G67" s="22" t="s">
        <v>17</v>
      </c>
      <c r="H67" s="35" t="s">
        <v>136</v>
      </c>
      <c r="I67" s="35" t="s">
        <v>296</v>
      </c>
      <c r="J67" s="68"/>
      <c r="K67" s="23">
        <f t="shared" si="7"/>
        <v>44651</v>
      </c>
      <c r="L67" s="69"/>
      <c r="M67" s="70"/>
      <c r="N67" s="70"/>
      <c r="O67" s="35"/>
    </row>
    <row r="68" spans="1:15" s="73" customFormat="1" x14ac:dyDescent="0.3">
      <c r="A68" s="71" t="e">
        <f>A67+0.1</f>
        <v>#REF!</v>
      </c>
      <c r="B68" s="72"/>
      <c r="D68" s="74" t="s">
        <v>137</v>
      </c>
      <c r="E68" s="75"/>
      <c r="F68" s="76"/>
      <c r="G68" s="76"/>
      <c r="H68" s="76"/>
      <c r="I68" s="76"/>
      <c r="J68" s="77"/>
      <c r="K68" s="78"/>
      <c r="L68" s="78"/>
      <c r="M68" s="79"/>
      <c r="N68" s="79"/>
      <c r="O68" s="76"/>
    </row>
    <row r="69" spans="1:15" ht="28.8" x14ac:dyDescent="0.3">
      <c r="A69" s="19" t="e">
        <f t="shared" ref="A69" si="14">A68</f>
        <v>#REF!</v>
      </c>
      <c r="B69" s="20">
        <f t="shared" ref="B69:B106" si="15">B68+1</f>
        <v>1</v>
      </c>
      <c r="C69" s="5" t="s">
        <v>29</v>
      </c>
      <c r="D69" s="21" t="s">
        <v>138</v>
      </c>
      <c r="E69" s="22" t="s">
        <v>139</v>
      </c>
      <c r="F69" s="22" t="s">
        <v>140</v>
      </c>
      <c r="G69" s="22" t="s">
        <v>439</v>
      </c>
      <c r="H69" s="22" t="s">
        <v>54</v>
      </c>
      <c r="I69" s="22" t="s">
        <v>99</v>
      </c>
      <c r="J69" s="22">
        <v>1</v>
      </c>
      <c r="K69" s="23">
        <f t="shared" si="7"/>
        <v>44651</v>
      </c>
      <c r="L69" s="24">
        <v>0.38680555555555557</v>
      </c>
      <c r="M69" s="25"/>
      <c r="N69" s="25"/>
      <c r="O69" s="80"/>
    </row>
    <row r="70" spans="1:15" x14ac:dyDescent="0.3">
      <c r="A70" s="13" t="e">
        <f>A69+0.1</f>
        <v>#REF!</v>
      </c>
      <c r="B70" s="14"/>
      <c r="C70" s="15"/>
      <c r="D70" s="16" t="s">
        <v>142</v>
      </c>
      <c r="E70" s="17"/>
      <c r="F70" s="17"/>
      <c r="G70" s="17"/>
      <c r="H70" s="17"/>
      <c r="I70" s="17"/>
      <c r="J70" s="47"/>
      <c r="K70" s="48"/>
      <c r="L70" s="48"/>
      <c r="M70" s="49"/>
      <c r="N70" s="49"/>
      <c r="O70" s="17"/>
    </row>
    <row r="71" spans="1:15" ht="72" x14ac:dyDescent="0.3">
      <c r="A71" s="19" t="e">
        <f t="shared" ref="A71:A80" si="16">A70</f>
        <v>#REF!</v>
      </c>
      <c r="B71" s="20">
        <f t="shared" si="15"/>
        <v>1</v>
      </c>
      <c r="C71" s="81" t="s">
        <v>29</v>
      </c>
      <c r="D71" s="29" t="s">
        <v>143</v>
      </c>
      <c r="E71" s="27" t="s">
        <v>505</v>
      </c>
      <c r="F71" s="22" t="s">
        <v>494</v>
      </c>
      <c r="G71" s="22" t="s">
        <v>439</v>
      </c>
      <c r="H71" s="22" t="s">
        <v>70</v>
      </c>
      <c r="I71" s="22" t="s">
        <v>357</v>
      </c>
      <c r="J71" s="22">
        <v>1</v>
      </c>
      <c r="K71" s="23">
        <f t="shared" si="7"/>
        <v>44651</v>
      </c>
      <c r="L71" s="24">
        <v>0.38680555555555557</v>
      </c>
      <c r="M71" s="25">
        <v>0.37708333333333338</v>
      </c>
      <c r="N71" s="25">
        <v>0.37916666666666665</v>
      </c>
    </row>
    <row r="72" spans="1:15" ht="28.8" x14ac:dyDescent="0.3">
      <c r="A72" s="19" t="e">
        <f t="shared" si="16"/>
        <v>#REF!</v>
      </c>
      <c r="B72" s="20">
        <f t="shared" si="15"/>
        <v>2</v>
      </c>
      <c r="C72" s="5" t="s">
        <v>29</v>
      </c>
      <c r="D72" s="83"/>
      <c r="E72" s="21" t="s">
        <v>144</v>
      </c>
      <c r="G72" s="22" t="s">
        <v>439</v>
      </c>
      <c r="H72" s="22" t="s">
        <v>70</v>
      </c>
      <c r="I72" s="22" t="s">
        <v>357</v>
      </c>
      <c r="J72" s="22">
        <v>1</v>
      </c>
      <c r="K72" s="23">
        <f t="shared" si="7"/>
        <v>44651</v>
      </c>
      <c r="L72" s="24"/>
      <c r="M72" s="25"/>
      <c r="N72" s="25"/>
    </row>
    <row r="73" spans="1:15" ht="72" x14ac:dyDescent="0.3">
      <c r="A73" s="19" t="e">
        <f t="shared" si="16"/>
        <v>#REF!</v>
      </c>
      <c r="B73" s="20">
        <f t="shared" si="15"/>
        <v>3</v>
      </c>
      <c r="C73" s="5" t="s">
        <v>29</v>
      </c>
      <c r="D73" s="29" t="s">
        <v>371</v>
      </c>
      <c r="E73" s="22" t="s">
        <v>145</v>
      </c>
      <c r="F73" s="82" t="s">
        <v>146</v>
      </c>
      <c r="G73" s="22" t="s">
        <v>439</v>
      </c>
      <c r="H73" s="22" t="s">
        <v>70</v>
      </c>
      <c r="I73" s="22" t="s">
        <v>357</v>
      </c>
      <c r="J73" s="22">
        <v>20</v>
      </c>
      <c r="K73" s="23">
        <f t="shared" si="7"/>
        <v>44651</v>
      </c>
      <c r="L73" s="24"/>
      <c r="M73" s="24">
        <v>0.41666666666666669</v>
      </c>
      <c r="N73" s="25">
        <v>0.44166666666666665</v>
      </c>
      <c r="O73" s="127"/>
    </row>
    <row r="74" spans="1:15" ht="28.8" x14ac:dyDescent="0.3">
      <c r="A74" s="19" t="e">
        <f t="shared" si="16"/>
        <v>#REF!</v>
      </c>
      <c r="B74" s="20">
        <f t="shared" si="15"/>
        <v>4</v>
      </c>
      <c r="C74" s="5" t="s">
        <v>29</v>
      </c>
      <c r="D74" s="56"/>
      <c r="E74" s="22" t="s">
        <v>147</v>
      </c>
      <c r="F74" s="52"/>
      <c r="G74" s="22" t="s">
        <v>439</v>
      </c>
      <c r="H74" s="22" t="s">
        <v>70</v>
      </c>
      <c r="I74" s="22" t="s">
        <v>357</v>
      </c>
      <c r="J74" s="22">
        <v>1</v>
      </c>
      <c r="K74" s="23">
        <f t="shared" si="7"/>
        <v>44651</v>
      </c>
      <c r="L74" s="24">
        <v>0.40763888888888888</v>
      </c>
      <c r="M74" s="25"/>
      <c r="N74" s="25"/>
      <c r="O74" s="42"/>
    </row>
    <row r="75" spans="1:15" ht="15.6" x14ac:dyDescent="0.3">
      <c r="A75" s="19" t="e">
        <f t="shared" si="16"/>
        <v>#REF!</v>
      </c>
      <c r="B75" s="20">
        <f t="shared" si="15"/>
        <v>5</v>
      </c>
      <c r="C75" s="81" t="s">
        <v>29</v>
      </c>
      <c r="D75" s="56" t="s">
        <v>148</v>
      </c>
      <c r="F75" s="52"/>
      <c r="G75" s="22" t="s">
        <v>439</v>
      </c>
      <c r="J75" s="22"/>
      <c r="K75" s="23">
        <f t="shared" si="7"/>
        <v>44651</v>
      </c>
      <c r="L75" s="24"/>
      <c r="M75" s="25"/>
      <c r="N75" s="25"/>
    </row>
    <row r="76" spans="1:15" ht="28.8" x14ac:dyDescent="0.3">
      <c r="A76" s="19" t="e">
        <f t="shared" si="16"/>
        <v>#REF!</v>
      </c>
      <c r="B76" s="20">
        <f t="shared" si="15"/>
        <v>6</v>
      </c>
      <c r="C76" s="5" t="s">
        <v>29</v>
      </c>
      <c r="D76" s="56"/>
      <c r="E76" s="22" t="s">
        <v>149</v>
      </c>
      <c r="F76" s="84" t="s">
        <v>150</v>
      </c>
      <c r="G76" s="22" t="s">
        <v>439</v>
      </c>
      <c r="H76" s="22" t="s">
        <v>70</v>
      </c>
      <c r="I76" s="22" t="s">
        <v>357</v>
      </c>
      <c r="J76" s="22">
        <v>1</v>
      </c>
      <c r="K76" s="23">
        <f t="shared" si="7"/>
        <v>44651</v>
      </c>
      <c r="L76" s="24"/>
      <c r="M76" s="25"/>
      <c r="N76" s="25"/>
    </row>
    <row r="77" spans="1:15" ht="28.8" x14ac:dyDescent="0.3">
      <c r="A77" s="19" t="e">
        <f t="shared" si="16"/>
        <v>#REF!</v>
      </c>
      <c r="B77" s="20">
        <f t="shared" si="15"/>
        <v>7</v>
      </c>
      <c r="C77" s="5" t="s">
        <v>29</v>
      </c>
      <c r="D77" s="56"/>
      <c r="E77" s="22" t="s">
        <v>151</v>
      </c>
      <c r="G77" s="22" t="s">
        <v>439</v>
      </c>
      <c r="H77" s="22" t="s">
        <v>70</v>
      </c>
      <c r="I77" s="22" t="s">
        <v>357</v>
      </c>
      <c r="J77" s="22"/>
      <c r="K77" s="23">
        <f t="shared" si="7"/>
        <v>44651</v>
      </c>
      <c r="L77" s="24"/>
      <c r="M77" s="25"/>
      <c r="N77" s="25"/>
    </row>
    <row r="78" spans="1:15" ht="78" customHeight="1" x14ac:dyDescent="0.3">
      <c r="A78" s="19" t="e">
        <f t="shared" si="16"/>
        <v>#REF!</v>
      </c>
      <c r="B78" s="20">
        <f t="shared" si="15"/>
        <v>8</v>
      </c>
      <c r="C78" s="5" t="s">
        <v>29</v>
      </c>
      <c r="D78" s="56" t="s">
        <v>152</v>
      </c>
      <c r="E78" s="22" t="s">
        <v>153</v>
      </c>
      <c r="G78" s="22" t="s">
        <v>439</v>
      </c>
      <c r="H78" s="22" t="s">
        <v>70</v>
      </c>
      <c r="I78" s="22" t="s">
        <v>357</v>
      </c>
      <c r="J78" s="22">
        <v>2</v>
      </c>
      <c r="K78" s="23">
        <f t="shared" si="7"/>
        <v>44651</v>
      </c>
      <c r="L78" s="24"/>
      <c r="M78" s="25">
        <v>0.44236111111111115</v>
      </c>
      <c r="N78" s="25">
        <v>0.44861111111111113</v>
      </c>
      <c r="O78" s="219"/>
    </row>
    <row r="79" spans="1:15" ht="28.8" x14ac:dyDescent="0.3">
      <c r="A79" s="19" t="e">
        <f t="shared" si="16"/>
        <v>#REF!</v>
      </c>
      <c r="B79" s="20">
        <f t="shared" si="15"/>
        <v>9</v>
      </c>
      <c r="C79" s="5" t="s">
        <v>29</v>
      </c>
      <c r="D79" s="56" t="s">
        <v>154</v>
      </c>
      <c r="E79" s="21" t="s">
        <v>155</v>
      </c>
      <c r="G79" s="22" t="s">
        <v>439</v>
      </c>
      <c r="H79" s="22" t="s">
        <v>70</v>
      </c>
      <c r="I79" s="22" t="s">
        <v>357</v>
      </c>
      <c r="J79" s="22">
        <v>30</v>
      </c>
      <c r="K79" s="23">
        <f t="shared" si="7"/>
        <v>44651</v>
      </c>
      <c r="L79" s="24">
        <v>0.40972222222222227</v>
      </c>
      <c r="M79" s="25">
        <v>0.44861111111111113</v>
      </c>
      <c r="N79" s="25">
        <v>0.46249999999999997</v>
      </c>
      <c r="O79" s="126"/>
    </row>
    <row r="80" spans="1:15" ht="28.8" x14ac:dyDescent="0.3">
      <c r="A80" s="19" t="e">
        <f t="shared" si="16"/>
        <v>#REF!</v>
      </c>
      <c r="B80" s="20">
        <f t="shared" si="15"/>
        <v>10</v>
      </c>
      <c r="C80" s="5" t="s">
        <v>29</v>
      </c>
      <c r="D80" s="56" t="s">
        <v>156</v>
      </c>
      <c r="E80" s="21" t="s">
        <v>157</v>
      </c>
      <c r="F80" s="21" t="s">
        <v>158</v>
      </c>
      <c r="G80" s="22" t="s">
        <v>439</v>
      </c>
      <c r="H80" s="22" t="s">
        <v>70</v>
      </c>
      <c r="I80" s="22" t="s">
        <v>357</v>
      </c>
      <c r="J80" s="22"/>
      <c r="K80" s="23">
        <f t="shared" si="7"/>
        <v>44651</v>
      </c>
      <c r="L80" s="24"/>
      <c r="M80" s="25"/>
      <c r="N80" s="25"/>
      <c r="O80" s="85"/>
    </row>
    <row r="81" spans="1:15" x14ac:dyDescent="0.3">
      <c r="A81" s="13" t="e">
        <f>A80+0.1</f>
        <v>#REF!</v>
      </c>
      <c r="B81" s="14"/>
      <c r="C81" s="15"/>
      <c r="D81" s="16" t="s">
        <v>159</v>
      </c>
      <c r="E81" s="17"/>
      <c r="F81" s="17"/>
      <c r="G81" s="17"/>
      <c r="H81" s="17"/>
      <c r="I81" s="17"/>
      <c r="J81" s="47"/>
      <c r="K81" s="48"/>
      <c r="L81" s="48"/>
      <c r="M81" s="49"/>
      <c r="N81" s="49"/>
      <c r="O81" s="17"/>
    </row>
    <row r="82" spans="1:15" ht="28.8" x14ac:dyDescent="0.3">
      <c r="A82" s="19" t="e">
        <f t="shared" ref="A82:A87" si="17">A81</f>
        <v>#REF!</v>
      </c>
      <c r="B82" s="20">
        <f t="shared" ref="B82:B87" si="18">B81+1</f>
        <v>1</v>
      </c>
      <c r="C82" s="5" t="s">
        <v>29</v>
      </c>
      <c r="D82" s="86" t="s">
        <v>160</v>
      </c>
      <c r="E82" s="21" t="s">
        <v>161</v>
      </c>
      <c r="G82" s="22" t="s">
        <v>439</v>
      </c>
      <c r="H82" s="22" t="s">
        <v>70</v>
      </c>
      <c r="I82" s="22" t="s">
        <v>357</v>
      </c>
      <c r="J82" s="22">
        <v>2</v>
      </c>
      <c r="K82" s="23">
        <f t="shared" si="7"/>
        <v>44651</v>
      </c>
      <c r="L82" s="24">
        <v>0.4236111111111111</v>
      </c>
      <c r="M82" s="25"/>
      <c r="N82" s="25"/>
      <c r="O82" s="42"/>
    </row>
    <row r="83" spans="1:15" ht="28.8" x14ac:dyDescent="0.3">
      <c r="A83" s="19" t="e">
        <f t="shared" si="17"/>
        <v>#REF!</v>
      </c>
      <c r="B83" s="20">
        <f t="shared" si="18"/>
        <v>2</v>
      </c>
      <c r="C83" s="5" t="s">
        <v>29</v>
      </c>
      <c r="D83" s="83"/>
      <c r="E83" s="21" t="s">
        <v>162</v>
      </c>
      <c r="F83" s="22" t="s">
        <v>163</v>
      </c>
      <c r="G83" s="22" t="s">
        <v>439</v>
      </c>
      <c r="H83" s="22" t="s">
        <v>70</v>
      </c>
      <c r="I83" s="22" t="s">
        <v>357</v>
      </c>
      <c r="J83" s="22"/>
      <c r="K83" s="23">
        <f t="shared" si="7"/>
        <v>44651</v>
      </c>
      <c r="L83" s="24"/>
      <c r="M83" s="25"/>
      <c r="N83" s="25"/>
    </row>
    <row r="84" spans="1:15" ht="57.6" x14ac:dyDescent="0.3">
      <c r="A84" s="19" t="e">
        <f t="shared" si="17"/>
        <v>#REF!</v>
      </c>
      <c r="B84" s="20">
        <f t="shared" si="18"/>
        <v>3</v>
      </c>
      <c r="C84" s="5" t="s">
        <v>29</v>
      </c>
      <c r="D84" s="83"/>
      <c r="E84" s="21" t="s">
        <v>164</v>
      </c>
      <c r="G84" s="22" t="s">
        <v>439</v>
      </c>
      <c r="H84" s="22" t="s">
        <v>47</v>
      </c>
      <c r="I84" s="22" t="s">
        <v>261</v>
      </c>
      <c r="J84" s="22">
        <v>5</v>
      </c>
      <c r="K84" s="23">
        <f t="shared" si="7"/>
        <v>44651</v>
      </c>
      <c r="L84" s="24"/>
      <c r="M84" s="25">
        <v>0.46388888888888885</v>
      </c>
      <c r="N84" s="25">
        <v>0.47291666666666665</v>
      </c>
      <c r="O84" s="87" t="s">
        <v>542</v>
      </c>
    </row>
    <row r="85" spans="1:15" ht="28.8" x14ac:dyDescent="0.3">
      <c r="A85" s="19" t="e">
        <f t="shared" si="17"/>
        <v>#REF!</v>
      </c>
      <c r="B85" s="20">
        <f t="shared" si="18"/>
        <v>4</v>
      </c>
      <c r="C85" s="5" t="s">
        <v>29</v>
      </c>
      <c r="D85" s="83"/>
      <c r="E85" s="22" t="s">
        <v>165</v>
      </c>
      <c r="F85" s="57" t="s">
        <v>166</v>
      </c>
      <c r="G85" s="22" t="s">
        <v>439</v>
      </c>
      <c r="H85" s="22" t="s">
        <v>70</v>
      </c>
      <c r="I85" s="22" t="s">
        <v>357</v>
      </c>
      <c r="J85" s="22"/>
      <c r="K85" s="23">
        <f t="shared" si="7"/>
        <v>44651</v>
      </c>
      <c r="L85" s="24"/>
      <c r="M85" s="25"/>
      <c r="N85" s="25"/>
      <c r="O85" s="41"/>
    </row>
    <row r="86" spans="1:15" x14ac:dyDescent="0.3">
      <c r="A86" s="19" t="e">
        <f t="shared" si="17"/>
        <v>#REF!</v>
      </c>
      <c r="B86" s="20">
        <f t="shared" si="18"/>
        <v>5</v>
      </c>
      <c r="C86" s="5" t="s">
        <v>29</v>
      </c>
      <c r="D86" s="83"/>
      <c r="E86" s="21" t="s">
        <v>167</v>
      </c>
      <c r="F86" s="57"/>
      <c r="G86" s="22" t="s">
        <v>439</v>
      </c>
      <c r="H86" s="22" t="s">
        <v>47</v>
      </c>
      <c r="I86" s="22" t="s">
        <v>261</v>
      </c>
      <c r="J86" s="22"/>
      <c r="K86" s="23">
        <f t="shared" si="7"/>
        <v>44651</v>
      </c>
      <c r="L86" s="24"/>
      <c r="M86" s="25"/>
      <c r="N86" s="25"/>
    </row>
    <row r="87" spans="1:15" ht="28.8" x14ac:dyDescent="0.3">
      <c r="A87" s="19" t="e">
        <f t="shared" si="17"/>
        <v>#REF!</v>
      </c>
      <c r="B87" s="20">
        <f t="shared" si="18"/>
        <v>6</v>
      </c>
      <c r="C87" s="5" t="s">
        <v>29</v>
      </c>
      <c r="D87" s="83"/>
      <c r="E87" s="21" t="s">
        <v>168</v>
      </c>
      <c r="F87" s="22" t="s">
        <v>169</v>
      </c>
      <c r="G87" s="22" t="s">
        <v>439</v>
      </c>
      <c r="H87" s="22" t="s">
        <v>27</v>
      </c>
      <c r="I87" s="22" t="s">
        <v>297</v>
      </c>
      <c r="J87" s="22"/>
      <c r="K87" s="23">
        <f t="shared" si="7"/>
        <v>44651</v>
      </c>
      <c r="L87" s="24"/>
      <c r="M87" s="25"/>
      <c r="N87" s="25"/>
    </row>
    <row r="88" spans="1:15" s="15" customFormat="1" x14ac:dyDescent="0.3">
      <c r="A88" s="13"/>
      <c r="B88" s="14"/>
      <c r="D88" s="107" t="s">
        <v>496</v>
      </c>
      <c r="E88" s="110"/>
      <c r="F88" s="17"/>
      <c r="G88" s="17"/>
      <c r="H88" s="17"/>
      <c r="I88" s="17"/>
      <c r="J88" s="17"/>
      <c r="K88" s="94"/>
      <c r="L88" s="48"/>
      <c r="M88" s="49"/>
      <c r="N88" s="49"/>
      <c r="O88" s="17"/>
    </row>
    <row r="89" spans="1:15" ht="15.6" x14ac:dyDescent="0.3">
      <c r="A89" s="19" t="e">
        <f>A87</f>
        <v>#REF!</v>
      </c>
      <c r="B89" s="20">
        <f>B87+1</f>
        <v>7</v>
      </c>
      <c r="C89" s="81" t="s">
        <v>29</v>
      </c>
      <c r="D89" s="56" t="s">
        <v>148</v>
      </c>
      <c r="F89" s="52"/>
      <c r="J89" s="22"/>
      <c r="K89" s="23">
        <f t="shared" si="7"/>
        <v>44651</v>
      </c>
      <c r="L89" s="24"/>
      <c r="M89" s="25"/>
      <c r="N89" s="25"/>
    </row>
    <row r="90" spans="1:15" ht="28.8" x14ac:dyDescent="0.3">
      <c r="A90" s="19" t="e">
        <f>A89</f>
        <v>#REF!</v>
      </c>
      <c r="B90" s="20">
        <f>B89+1</f>
        <v>8</v>
      </c>
      <c r="C90" s="5" t="s">
        <v>29</v>
      </c>
      <c r="D90" s="56"/>
      <c r="E90" s="22" t="s">
        <v>149</v>
      </c>
      <c r="F90" s="84" t="s">
        <v>150</v>
      </c>
      <c r="G90" s="22" t="s">
        <v>439</v>
      </c>
      <c r="H90" s="22" t="s">
        <v>70</v>
      </c>
      <c r="I90" s="22" t="s">
        <v>357</v>
      </c>
      <c r="J90" s="22">
        <v>1</v>
      </c>
      <c r="K90" s="23">
        <f t="shared" si="7"/>
        <v>44651</v>
      </c>
      <c r="L90" s="24">
        <v>0.43055555555555558</v>
      </c>
      <c r="M90" s="25">
        <v>0.47361111111111115</v>
      </c>
      <c r="N90" s="25">
        <v>0.47430555555555554</v>
      </c>
    </row>
    <row r="91" spans="1:15" ht="28.8" x14ac:dyDescent="0.3">
      <c r="A91" s="19" t="e">
        <f>A90</f>
        <v>#REF!</v>
      </c>
      <c r="B91" s="20">
        <f>B90+1</f>
        <v>9</v>
      </c>
      <c r="C91" s="5" t="s">
        <v>29</v>
      </c>
      <c r="D91" s="56"/>
      <c r="E91" s="22" t="s">
        <v>151</v>
      </c>
      <c r="G91" s="22" t="s">
        <v>439</v>
      </c>
      <c r="H91" s="22" t="s">
        <v>70</v>
      </c>
      <c r="I91" s="22" t="s">
        <v>357</v>
      </c>
      <c r="J91" s="22"/>
      <c r="K91" s="23">
        <f t="shared" si="7"/>
        <v>44651</v>
      </c>
      <c r="L91" s="24"/>
      <c r="M91" s="25"/>
      <c r="N91" s="25"/>
    </row>
    <row r="92" spans="1:15" ht="78" customHeight="1" x14ac:dyDescent="0.3">
      <c r="A92" s="19" t="e">
        <f>A91</f>
        <v>#REF!</v>
      </c>
      <c r="B92" s="20">
        <f>B91+1</f>
        <v>10</v>
      </c>
      <c r="C92" s="5" t="s">
        <v>29</v>
      </c>
      <c r="D92" s="56" t="s">
        <v>152</v>
      </c>
      <c r="E92" s="22" t="s">
        <v>153</v>
      </c>
      <c r="G92" s="22" t="s">
        <v>439</v>
      </c>
      <c r="H92" s="22" t="s">
        <v>70</v>
      </c>
      <c r="I92" s="22" t="s">
        <v>357</v>
      </c>
      <c r="J92" s="22">
        <v>2</v>
      </c>
      <c r="K92" s="23">
        <f t="shared" si="7"/>
        <v>44651</v>
      </c>
      <c r="L92" s="24"/>
      <c r="M92" s="25"/>
      <c r="N92" s="25"/>
    </row>
    <row r="93" spans="1:15" ht="28.8" x14ac:dyDescent="0.3">
      <c r="A93" s="19" t="e">
        <f>A92</f>
        <v>#REF!</v>
      </c>
      <c r="B93" s="20">
        <f>B92+1</f>
        <v>11</v>
      </c>
      <c r="C93" s="5" t="s">
        <v>29</v>
      </c>
      <c r="D93" s="56" t="s">
        <v>154</v>
      </c>
      <c r="E93" s="21" t="s">
        <v>155</v>
      </c>
      <c r="G93" s="22" t="s">
        <v>439</v>
      </c>
      <c r="H93" s="22" t="s">
        <v>70</v>
      </c>
      <c r="I93" s="22" t="s">
        <v>357</v>
      </c>
      <c r="J93" s="22">
        <v>15</v>
      </c>
      <c r="K93" s="23">
        <f t="shared" si="7"/>
        <v>44651</v>
      </c>
      <c r="L93" s="24"/>
      <c r="M93" s="25">
        <v>0.47430555555555554</v>
      </c>
      <c r="N93" s="25">
        <v>0.47986111111111113</v>
      </c>
      <c r="O93" s="126"/>
    </row>
    <row r="94" spans="1:15" ht="28.8" x14ac:dyDescent="0.3">
      <c r="A94" s="19" t="e">
        <f>A93</f>
        <v>#REF!</v>
      </c>
      <c r="B94" s="20">
        <f>B93+1</f>
        <v>12</v>
      </c>
      <c r="C94" s="5" t="s">
        <v>29</v>
      </c>
      <c r="D94" s="56" t="s">
        <v>156</v>
      </c>
      <c r="E94" s="21" t="s">
        <v>157</v>
      </c>
      <c r="F94" s="21" t="s">
        <v>158</v>
      </c>
      <c r="G94" s="22" t="s">
        <v>439</v>
      </c>
      <c r="H94" s="22" t="s">
        <v>70</v>
      </c>
      <c r="I94" s="22" t="s">
        <v>357</v>
      </c>
      <c r="J94" s="22"/>
      <c r="K94" s="23">
        <f t="shared" si="7"/>
        <v>44651</v>
      </c>
      <c r="L94" s="24"/>
      <c r="M94" s="25"/>
      <c r="N94" s="25"/>
      <c r="O94" s="85"/>
    </row>
    <row r="95" spans="1:15" x14ac:dyDescent="0.3">
      <c r="A95" s="13" t="e">
        <f>A94+0.1</f>
        <v>#REF!</v>
      </c>
      <c r="B95" s="14"/>
      <c r="C95" s="15"/>
      <c r="D95" s="16" t="s">
        <v>497</v>
      </c>
      <c r="E95" s="17"/>
      <c r="F95" s="17"/>
      <c r="G95" s="17"/>
      <c r="H95" s="17"/>
      <c r="I95" s="17"/>
      <c r="J95" s="47"/>
      <c r="K95" s="48"/>
      <c r="L95" s="48"/>
      <c r="M95" s="49"/>
      <c r="N95" s="49"/>
      <c r="O95" s="17"/>
    </row>
    <row r="96" spans="1:15" ht="28.8" x14ac:dyDescent="0.3">
      <c r="A96" s="19" t="e">
        <f t="shared" ref="A96:A101" si="19">A95</f>
        <v>#REF!</v>
      </c>
      <c r="B96" s="20">
        <f t="shared" ref="B96:B101" si="20">B95+1</f>
        <v>1</v>
      </c>
      <c r="C96" s="5" t="s">
        <v>29</v>
      </c>
      <c r="D96" s="86" t="s">
        <v>160</v>
      </c>
      <c r="E96" s="21" t="s">
        <v>161</v>
      </c>
      <c r="G96" s="22" t="s">
        <v>439</v>
      </c>
      <c r="H96" s="22" t="s">
        <v>70</v>
      </c>
      <c r="I96" s="22" t="s">
        <v>357</v>
      </c>
      <c r="J96" s="22">
        <v>2</v>
      </c>
      <c r="K96" s="23">
        <f t="shared" si="7"/>
        <v>44651</v>
      </c>
      <c r="L96" s="24">
        <v>0.4375</v>
      </c>
      <c r="M96" s="25"/>
      <c r="N96" s="25"/>
      <c r="O96" s="42"/>
    </row>
    <row r="97" spans="1:20" ht="28.8" x14ac:dyDescent="0.3">
      <c r="A97" s="19" t="e">
        <f t="shared" si="19"/>
        <v>#REF!</v>
      </c>
      <c r="B97" s="20">
        <f t="shared" si="20"/>
        <v>2</v>
      </c>
      <c r="C97" s="5" t="s">
        <v>29</v>
      </c>
      <c r="D97" s="83"/>
      <c r="E97" s="21" t="s">
        <v>162</v>
      </c>
      <c r="F97" s="22" t="s">
        <v>163</v>
      </c>
      <c r="G97" s="22" t="s">
        <v>439</v>
      </c>
      <c r="H97" s="22" t="s">
        <v>70</v>
      </c>
      <c r="I97" s="22" t="s">
        <v>357</v>
      </c>
      <c r="J97" s="22"/>
      <c r="K97" s="23">
        <f t="shared" si="7"/>
        <v>44651</v>
      </c>
      <c r="L97" s="24"/>
      <c r="M97" s="25"/>
      <c r="N97" s="25"/>
    </row>
    <row r="98" spans="1:20" ht="28.8" x14ac:dyDescent="0.3">
      <c r="A98" s="19" t="e">
        <f t="shared" si="19"/>
        <v>#REF!</v>
      </c>
      <c r="B98" s="20">
        <f t="shared" si="20"/>
        <v>3</v>
      </c>
      <c r="C98" s="5" t="s">
        <v>29</v>
      </c>
      <c r="D98" s="83"/>
      <c r="E98" s="21" t="s">
        <v>164</v>
      </c>
      <c r="G98" s="22" t="s">
        <v>439</v>
      </c>
      <c r="H98" s="22" t="s">
        <v>47</v>
      </c>
      <c r="I98" s="22" t="s">
        <v>261</v>
      </c>
      <c r="J98" s="22">
        <v>5</v>
      </c>
      <c r="K98" s="23">
        <f t="shared" si="7"/>
        <v>44651</v>
      </c>
      <c r="L98" s="24"/>
      <c r="M98" s="25"/>
      <c r="N98" s="25"/>
      <c r="O98" s="87" t="s">
        <v>512</v>
      </c>
    </row>
    <row r="99" spans="1:20" ht="28.8" x14ac:dyDescent="0.3">
      <c r="A99" s="19" t="e">
        <f t="shared" si="19"/>
        <v>#REF!</v>
      </c>
      <c r="B99" s="20">
        <f t="shared" si="20"/>
        <v>4</v>
      </c>
      <c r="C99" s="5" t="s">
        <v>29</v>
      </c>
      <c r="D99" s="83"/>
      <c r="E99" s="22" t="s">
        <v>165</v>
      </c>
      <c r="F99" s="57" t="s">
        <v>166</v>
      </c>
      <c r="G99" s="22" t="s">
        <v>439</v>
      </c>
      <c r="H99" s="22" t="s">
        <v>70</v>
      </c>
      <c r="I99" s="22" t="s">
        <v>357</v>
      </c>
      <c r="J99" s="22"/>
      <c r="K99" s="23">
        <f t="shared" si="7"/>
        <v>44651</v>
      </c>
      <c r="L99" s="24"/>
      <c r="M99" s="25"/>
      <c r="N99" s="25"/>
      <c r="O99" s="41"/>
    </row>
    <row r="100" spans="1:20" x14ac:dyDescent="0.3">
      <c r="A100" s="19" t="e">
        <f t="shared" si="19"/>
        <v>#REF!</v>
      </c>
      <c r="B100" s="20">
        <f t="shared" si="20"/>
        <v>5</v>
      </c>
      <c r="C100" s="5" t="s">
        <v>29</v>
      </c>
      <c r="D100" s="83"/>
      <c r="E100" s="21" t="s">
        <v>167</v>
      </c>
      <c r="F100" s="57"/>
      <c r="G100" s="22" t="s">
        <v>439</v>
      </c>
      <c r="H100" s="22" t="s">
        <v>47</v>
      </c>
      <c r="I100" s="22" t="s">
        <v>261</v>
      </c>
      <c r="J100" s="22"/>
      <c r="K100" s="23">
        <f t="shared" si="7"/>
        <v>44651</v>
      </c>
      <c r="L100" s="24"/>
      <c r="M100" s="25"/>
      <c r="N100" s="25"/>
    </row>
    <row r="101" spans="1:20" ht="28.8" x14ac:dyDescent="0.3">
      <c r="A101" s="19" t="e">
        <f t="shared" si="19"/>
        <v>#REF!</v>
      </c>
      <c r="B101" s="20">
        <f t="shared" si="20"/>
        <v>6</v>
      </c>
      <c r="C101" s="5" t="s">
        <v>29</v>
      </c>
      <c r="D101" s="83"/>
      <c r="E101" s="21" t="s">
        <v>168</v>
      </c>
      <c r="F101" s="22" t="s">
        <v>169</v>
      </c>
      <c r="G101" s="22" t="s">
        <v>439</v>
      </c>
      <c r="H101" s="22" t="s">
        <v>27</v>
      </c>
      <c r="I101" s="22" t="s">
        <v>297</v>
      </c>
      <c r="J101" s="22"/>
      <c r="K101" s="23">
        <f t="shared" si="7"/>
        <v>44651</v>
      </c>
      <c r="L101" s="24"/>
      <c r="M101" s="25"/>
      <c r="N101" s="25"/>
    </row>
    <row r="102" spans="1:20" s="81" customFormat="1" ht="57.6" x14ac:dyDescent="0.3">
      <c r="A102" s="19" t="e">
        <f>A87</f>
        <v>#REF!</v>
      </c>
      <c r="B102" s="20">
        <f>B87+1</f>
        <v>7</v>
      </c>
      <c r="C102" s="81" t="s">
        <v>29</v>
      </c>
      <c r="D102" s="86" t="s">
        <v>170</v>
      </c>
      <c r="E102" s="22" t="s">
        <v>171</v>
      </c>
      <c r="F102" s="22" t="s">
        <v>172</v>
      </c>
      <c r="G102" s="22" t="s">
        <v>439</v>
      </c>
      <c r="H102" s="22" t="s">
        <v>70</v>
      </c>
      <c r="I102" s="22" t="s">
        <v>332</v>
      </c>
      <c r="J102" s="22">
        <v>1</v>
      </c>
      <c r="K102" s="23">
        <f t="shared" si="7"/>
        <v>44651</v>
      </c>
      <c r="L102" s="24"/>
      <c r="M102" s="25">
        <v>0.48055555555555557</v>
      </c>
      <c r="N102" s="25">
        <v>0.48125000000000001</v>
      </c>
      <c r="O102" s="85"/>
      <c r="P102" s="5"/>
      <c r="Q102" s="5"/>
    </row>
    <row r="103" spans="1:20" ht="28.8" x14ac:dyDescent="0.3">
      <c r="A103" s="19" t="e">
        <f t="shared" ref="A103:A106" si="21">A102</f>
        <v>#REF!</v>
      </c>
      <c r="B103" s="20">
        <f t="shared" si="15"/>
        <v>8</v>
      </c>
      <c r="C103" s="81" t="s">
        <v>16</v>
      </c>
      <c r="D103" s="56" t="s">
        <v>173</v>
      </c>
      <c r="E103" s="22" t="s">
        <v>174</v>
      </c>
      <c r="F103" s="42" t="s">
        <v>175</v>
      </c>
      <c r="G103" s="22" t="s">
        <v>17</v>
      </c>
      <c r="H103" s="22" t="s">
        <v>70</v>
      </c>
      <c r="I103" s="22" t="s">
        <v>332</v>
      </c>
      <c r="J103" s="22"/>
      <c r="K103" s="23">
        <f t="shared" si="7"/>
        <v>44651</v>
      </c>
      <c r="L103" s="24"/>
      <c r="M103" s="25"/>
      <c r="N103" s="25"/>
    </row>
    <row r="104" spans="1:20" s="175" customFormat="1" ht="55.95" customHeight="1" x14ac:dyDescent="0.3">
      <c r="A104" s="173" t="e">
        <f t="shared" si="21"/>
        <v>#REF!</v>
      </c>
      <c r="B104" s="174">
        <f t="shared" si="15"/>
        <v>9</v>
      </c>
      <c r="C104" s="209" t="s">
        <v>29</v>
      </c>
      <c r="D104" s="210" t="s">
        <v>281</v>
      </c>
      <c r="E104" s="211" t="s">
        <v>282</v>
      </c>
      <c r="F104" s="212" t="s">
        <v>176</v>
      </c>
      <c r="G104" s="22" t="s">
        <v>17</v>
      </c>
      <c r="H104" s="114" t="s">
        <v>70</v>
      </c>
      <c r="I104" s="114" t="s">
        <v>357</v>
      </c>
      <c r="J104" s="114">
        <v>1</v>
      </c>
      <c r="K104" s="139">
        <f t="shared" si="7"/>
        <v>44651</v>
      </c>
      <c r="L104" s="115"/>
      <c r="M104" s="116"/>
      <c r="N104" s="116"/>
      <c r="O104" s="114"/>
    </row>
    <row r="105" spans="1:20" s="175" customFormat="1" ht="204.6" customHeight="1" x14ac:dyDescent="0.3">
      <c r="A105" s="173" t="e">
        <f t="shared" si="21"/>
        <v>#REF!</v>
      </c>
      <c r="B105" s="174">
        <f t="shared" si="15"/>
        <v>10</v>
      </c>
      <c r="C105" s="209" t="s">
        <v>29</v>
      </c>
      <c r="D105" s="213" t="s">
        <v>177</v>
      </c>
      <c r="E105" s="114" t="s">
        <v>178</v>
      </c>
      <c r="F105" s="214" t="s">
        <v>179</v>
      </c>
      <c r="G105" s="114" t="s">
        <v>17</v>
      </c>
      <c r="H105" s="114" t="s">
        <v>70</v>
      </c>
      <c r="I105" s="114" t="s">
        <v>180</v>
      </c>
      <c r="J105" s="114"/>
      <c r="K105" s="139">
        <f t="shared" si="7"/>
        <v>44651</v>
      </c>
      <c r="L105" s="115"/>
      <c r="M105" s="116"/>
      <c r="N105" s="116"/>
      <c r="O105" s="114" t="s">
        <v>462</v>
      </c>
    </row>
    <row r="106" spans="1:20" s="15" customFormat="1" ht="15.6" x14ac:dyDescent="0.3">
      <c r="A106" s="13" t="e">
        <f t="shared" si="21"/>
        <v>#REF!</v>
      </c>
      <c r="B106" s="14">
        <f t="shared" si="15"/>
        <v>11</v>
      </c>
      <c r="C106" s="166" t="s">
        <v>29</v>
      </c>
      <c r="D106" s="37" t="s">
        <v>181</v>
      </c>
      <c r="E106" s="167"/>
      <c r="F106" s="168"/>
      <c r="G106" s="17"/>
      <c r="H106" s="17"/>
      <c r="I106" s="17"/>
      <c r="J106" s="17"/>
      <c r="K106" s="94"/>
      <c r="L106" s="169"/>
      <c r="M106" s="49"/>
      <c r="N106" s="49"/>
      <c r="O106" s="104"/>
    </row>
    <row r="107" spans="1:20" ht="280.95" customHeight="1" x14ac:dyDescent="0.3">
      <c r="A107" s="19"/>
      <c r="B107" s="20"/>
      <c r="C107" s="81"/>
      <c r="D107" s="183" t="s">
        <v>513</v>
      </c>
      <c r="E107" s="159" t="s">
        <v>457</v>
      </c>
      <c r="F107" s="165"/>
      <c r="G107" s="22" t="s">
        <v>439</v>
      </c>
      <c r="H107" s="22" t="s">
        <v>70</v>
      </c>
      <c r="I107" s="22" t="s">
        <v>357</v>
      </c>
      <c r="J107" s="22">
        <v>10</v>
      </c>
      <c r="K107" s="23"/>
      <c r="L107" s="215">
        <v>0.44097222222222227</v>
      </c>
      <c r="M107" s="91">
        <v>0.48125000000000001</v>
      </c>
      <c r="N107" s="25">
        <v>0.4861111111111111</v>
      </c>
      <c r="O107" s="92"/>
    </row>
    <row r="108" spans="1:20" s="15" customFormat="1" x14ac:dyDescent="0.3">
      <c r="A108" s="93">
        <v>2.1</v>
      </c>
      <c r="B108" s="14"/>
      <c r="D108" s="37" t="s">
        <v>182</v>
      </c>
      <c r="E108" s="17"/>
      <c r="F108" s="17"/>
      <c r="G108" s="17"/>
      <c r="H108" s="17"/>
      <c r="I108" s="17"/>
      <c r="J108" s="17"/>
      <c r="K108" s="94"/>
      <c r="L108" s="48"/>
      <c r="M108" s="49"/>
      <c r="N108" s="49"/>
      <c r="O108" s="17"/>
    </row>
    <row r="109" spans="1:20" ht="115.2" x14ac:dyDescent="0.3">
      <c r="A109" s="95">
        <f>A108</f>
        <v>2.1</v>
      </c>
      <c r="B109" s="20">
        <v>1</v>
      </c>
      <c r="C109" s="81" t="s">
        <v>29</v>
      </c>
      <c r="D109" s="29" t="s">
        <v>183</v>
      </c>
      <c r="E109" s="29" t="s">
        <v>184</v>
      </c>
      <c r="F109" s="172" t="s">
        <v>460</v>
      </c>
      <c r="G109" s="22" t="s">
        <v>439</v>
      </c>
      <c r="H109" s="22" t="s">
        <v>70</v>
      </c>
      <c r="I109" s="22" t="s">
        <v>357</v>
      </c>
      <c r="J109" s="22">
        <v>5</v>
      </c>
      <c r="K109" s="23">
        <f t="shared" ref="K109:K122" si="22">K$2</f>
        <v>44651</v>
      </c>
      <c r="L109" s="24">
        <v>0.44791666666666669</v>
      </c>
      <c r="M109" s="25">
        <v>0.4861111111111111</v>
      </c>
      <c r="N109" s="25">
        <v>0.49027777777777781</v>
      </c>
      <c r="S109" s="83" t="s">
        <v>185</v>
      </c>
      <c r="T109" s="83" t="s">
        <v>186</v>
      </c>
    </row>
    <row r="110" spans="1:20" ht="144" x14ac:dyDescent="0.3">
      <c r="A110" s="95">
        <f>A109</f>
        <v>2.1</v>
      </c>
      <c r="B110" s="20">
        <f>B109+1</f>
        <v>2</v>
      </c>
      <c r="C110" s="81" t="s">
        <v>29</v>
      </c>
      <c r="D110" s="29" t="s">
        <v>187</v>
      </c>
      <c r="E110" s="29" t="s">
        <v>272</v>
      </c>
      <c r="F110" s="172" t="s">
        <v>461</v>
      </c>
      <c r="G110" s="22" t="s">
        <v>439</v>
      </c>
      <c r="H110" s="22" t="s">
        <v>70</v>
      </c>
      <c r="I110" s="22" t="s">
        <v>357</v>
      </c>
      <c r="J110" s="22">
        <v>6</v>
      </c>
      <c r="K110" s="23">
        <f t="shared" si="22"/>
        <v>44651</v>
      </c>
      <c r="L110" s="24"/>
      <c r="M110" s="25">
        <v>0.49027777777777781</v>
      </c>
      <c r="N110" s="25">
        <v>0.49374999999999997</v>
      </c>
      <c r="S110" s="83" t="s">
        <v>185</v>
      </c>
      <c r="T110" s="83" t="s">
        <v>186</v>
      </c>
    </row>
    <row r="111" spans="1:20" ht="86.4" x14ac:dyDescent="0.3">
      <c r="A111" s="95"/>
      <c r="B111" s="20"/>
      <c r="C111" s="81" t="s">
        <v>16</v>
      </c>
      <c r="D111" s="180" t="s">
        <v>389</v>
      </c>
      <c r="E111" s="180" t="s">
        <v>459</v>
      </c>
      <c r="F111" s="181"/>
      <c r="G111" s="22" t="s">
        <v>17</v>
      </c>
      <c r="H111" s="22" t="s">
        <v>70</v>
      </c>
      <c r="I111" s="22" t="s">
        <v>357</v>
      </c>
      <c r="J111" s="22"/>
      <c r="K111" s="23"/>
      <c r="L111" s="24"/>
      <c r="M111" s="25"/>
      <c r="N111" s="25"/>
      <c r="S111" s="83"/>
      <c r="T111" s="83"/>
    </row>
    <row r="112" spans="1:20" ht="47.4" customHeight="1" x14ac:dyDescent="0.3">
      <c r="A112" s="95">
        <f>A110</f>
        <v>2.1</v>
      </c>
      <c r="B112" s="20">
        <f>B110+1</f>
        <v>3</v>
      </c>
      <c r="C112" s="5" t="s">
        <v>29</v>
      </c>
      <c r="D112" s="29" t="s">
        <v>188</v>
      </c>
      <c r="E112" s="22" t="s">
        <v>189</v>
      </c>
      <c r="F112" s="160" t="s">
        <v>492</v>
      </c>
      <c r="G112" s="22" t="s">
        <v>439</v>
      </c>
      <c r="H112" s="22" t="s">
        <v>70</v>
      </c>
      <c r="I112" s="22" t="s">
        <v>357</v>
      </c>
      <c r="J112" s="22">
        <v>45</v>
      </c>
      <c r="K112" s="23">
        <f t="shared" si="22"/>
        <v>44651</v>
      </c>
      <c r="L112" s="24">
        <v>0.45833333333333331</v>
      </c>
      <c r="M112" s="24">
        <v>0.49374999999999997</v>
      </c>
      <c r="N112" s="25">
        <v>0.52430555555555558</v>
      </c>
      <c r="O112" s="87"/>
      <c r="S112" s="5">
        <f>90+130</f>
        <v>220</v>
      </c>
      <c r="T112" s="5">
        <f>S112/60</f>
        <v>3.6666666666666665</v>
      </c>
    </row>
    <row r="113" spans="1:15" ht="28.8" x14ac:dyDescent="0.3">
      <c r="A113" s="95">
        <f t="shared" ref="A113:A118" si="23">A112</f>
        <v>2.1</v>
      </c>
      <c r="B113" s="20">
        <f t="shared" ref="B113:B118" si="24">B112+1</f>
        <v>4</v>
      </c>
      <c r="C113" s="5" t="s">
        <v>29</v>
      </c>
      <c r="D113" s="29" t="s">
        <v>190</v>
      </c>
      <c r="E113" s="22" t="s">
        <v>191</v>
      </c>
      <c r="F113" s="97"/>
      <c r="G113" s="22" t="s">
        <v>439</v>
      </c>
      <c r="H113" s="22" t="s">
        <v>47</v>
      </c>
      <c r="I113" s="22" t="s">
        <v>261</v>
      </c>
      <c r="J113" s="22"/>
      <c r="K113" s="23">
        <f t="shared" si="22"/>
        <v>44651</v>
      </c>
      <c r="L113" s="24"/>
      <c r="M113" s="24"/>
      <c r="N113" s="25"/>
    </row>
    <row r="114" spans="1:15" ht="198.6" customHeight="1" x14ac:dyDescent="0.3">
      <c r="A114" s="95">
        <f t="shared" si="23"/>
        <v>2.1</v>
      </c>
      <c r="B114" s="20">
        <f t="shared" si="24"/>
        <v>5</v>
      </c>
      <c r="C114" s="81" t="s">
        <v>16</v>
      </c>
      <c r="D114" s="56" t="s">
        <v>192</v>
      </c>
      <c r="E114" s="22" t="s">
        <v>193</v>
      </c>
      <c r="F114" s="52" t="s">
        <v>194</v>
      </c>
      <c r="G114" s="22" t="s">
        <v>17</v>
      </c>
      <c r="H114" s="22" t="s">
        <v>70</v>
      </c>
      <c r="I114" s="22" t="s">
        <v>357</v>
      </c>
      <c r="J114" s="22"/>
      <c r="K114" s="23">
        <f t="shared" si="22"/>
        <v>44651</v>
      </c>
      <c r="L114" s="24"/>
      <c r="M114" s="25"/>
      <c r="N114" s="25"/>
    </row>
    <row r="115" spans="1:15" ht="72" x14ac:dyDescent="0.3">
      <c r="A115" s="95">
        <f t="shared" si="23"/>
        <v>2.1</v>
      </c>
      <c r="B115" s="20">
        <f t="shared" si="24"/>
        <v>6</v>
      </c>
      <c r="C115" s="81" t="s">
        <v>16</v>
      </c>
      <c r="D115" s="56" t="s">
        <v>195</v>
      </c>
      <c r="E115" s="22" t="s">
        <v>196</v>
      </c>
      <c r="F115" s="182" t="s">
        <v>424</v>
      </c>
      <c r="G115" s="22" t="s">
        <v>17</v>
      </c>
      <c r="H115" s="22" t="s">
        <v>298</v>
      </c>
      <c r="I115" s="22" t="s">
        <v>359</v>
      </c>
      <c r="J115" s="22">
        <v>3</v>
      </c>
      <c r="K115" s="23">
        <f t="shared" si="22"/>
        <v>44651</v>
      </c>
      <c r="L115" s="24"/>
      <c r="M115" s="25"/>
      <c r="N115" s="25"/>
    </row>
    <row r="116" spans="1:15" ht="57.6" x14ac:dyDescent="0.3">
      <c r="A116" s="95">
        <f t="shared" si="23"/>
        <v>2.1</v>
      </c>
      <c r="B116" s="20">
        <f t="shared" si="24"/>
        <v>7</v>
      </c>
      <c r="C116" s="5" t="s">
        <v>29</v>
      </c>
      <c r="D116" s="56" t="s">
        <v>279</v>
      </c>
      <c r="E116" s="21" t="s">
        <v>529</v>
      </c>
      <c r="F116" s="22" t="s">
        <v>285</v>
      </c>
      <c r="G116" s="22" t="s">
        <v>17</v>
      </c>
      <c r="H116" s="22" t="s">
        <v>70</v>
      </c>
      <c r="I116" s="22" t="s">
        <v>357</v>
      </c>
      <c r="J116" s="5">
        <v>10</v>
      </c>
      <c r="K116" s="23">
        <f t="shared" si="22"/>
        <v>44651</v>
      </c>
      <c r="L116" s="24"/>
      <c r="M116" s="25"/>
      <c r="N116" s="25"/>
    </row>
    <row r="117" spans="1:15" ht="92.4" customHeight="1" x14ac:dyDescent="0.3">
      <c r="A117" s="95">
        <f t="shared" si="23"/>
        <v>2.1</v>
      </c>
      <c r="B117" s="20">
        <f t="shared" si="24"/>
        <v>8</v>
      </c>
      <c r="C117" s="5" t="s">
        <v>29</v>
      </c>
      <c r="D117" s="56" t="s">
        <v>278</v>
      </c>
      <c r="E117" s="21" t="s">
        <v>530</v>
      </c>
      <c r="F117" s="22" t="s">
        <v>280</v>
      </c>
      <c r="G117" s="22" t="s">
        <v>17</v>
      </c>
      <c r="H117" s="22" t="s">
        <v>70</v>
      </c>
      <c r="I117" s="22" t="s">
        <v>357</v>
      </c>
      <c r="K117" s="23">
        <f t="shared" si="22"/>
        <v>44651</v>
      </c>
      <c r="L117" s="24"/>
      <c r="M117" s="25"/>
      <c r="N117" s="25"/>
    </row>
    <row r="118" spans="1:15" s="194" customFormat="1" ht="187.2" x14ac:dyDescent="0.3">
      <c r="A118" s="198">
        <f t="shared" si="23"/>
        <v>2.1</v>
      </c>
      <c r="B118" s="185">
        <f t="shared" si="24"/>
        <v>9</v>
      </c>
      <c r="C118" s="194" t="s">
        <v>29</v>
      </c>
      <c r="D118" s="199" t="s">
        <v>198</v>
      </c>
      <c r="E118" s="199" t="s">
        <v>531</v>
      </c>
      <c r="F118" s="199" t="s">
        <v>284</v>
      </c>
      <c r="G118" s="190" t="s">
        <v>17</v>
      </c>
      <c r="H118" s="190" t="s">
        <v>100</v>
      </c>
      <c r="I118" s="190" t="s">
        <v>357</v>
      </c>
      <c r="J118" s="194">
        <v>5</v>
      </c>
      <c r="K118" s="191">
        <f t="shared" si="22"/>
        <v>44651</v>
      </c>
      <c r="L118" s="192"/>
      <c r="M118" s="193"/>
      <c r="N118" s="193"/>
      <c r="O118" s="190" t="s">
        <v>463</v>
      </c>
    </row>
    <row r="119" spans="1:15" s="15" customFormat="1" x14ac:dyDescent="0.3">
      <c r="A119" s="93">
        <f>A118+0.01</f>
        <v>2.11</v>
      </c>
      <c r="B119" s="14"/>
      <c r="D119" s="55" t="s">
        <v>276</v>
      </c>
      <c r="E119" s="110"/>
      <c r="F119" s="110"/>
      <c r="G119" s="17"/>
      <c r="H119" s="17"/>
      <c r="I119" s="17"/>
      <c r="K119" s="94"/>
      <c r="L119" s="48"/>
      <c r="M119" s="49"/>
      <c r="N119" s="49"/>
      <c r="O119" s="17"/>
    </row>
    <row r="120" spans="1:15" s="58" customFormat="1" ht="202.95" customHeight="1" x14ac:dyDescent="0.3">
      <c r="A120" s="95">
        <f>A119</f>
        <v>2.11</v>
      </c>
      <c r="B120" s="20">
        <f>B119+1</f>
        <v>1</v>
      </c>
      <c r="C120" s="58" t="s">
        <v>29</v>
      </c>
      <c r="D120" s="22" t="s">
        <v>406</v>
      </c>
      <c r="E120" s="59"/>
      <c r="F120" s="117" t="s">
        <v>277</v>
      </c>
      <c r="G120" s="22" t="s">
        <v>17</v>
      </c>
      <c r="H120" s="22" t="s">
        <v>100</v>
      </c>
      <c r="I120" s="22" t="s">
        <v>360</v>
      </c>
      <c r="J120" s="41">
        <v>3</v>
      </c>
      <c r="K120" s="23">
        <f t="shared" si="22"/>
        <v>44651</v>
      </c>
      <c r="L120" s="60"/>
      <c r="M120" s="61"/>
      <c r="N120" s="61"/>
      <c r="O120" s="50"/>
    </row>
    <row r="121" spans="1:15" s="15" customFormat="1" x14ac:dyDescent="0.3">
      <c r="A121" s="93" t="e">
        <f>#REF!+0.01</f>
        <v>#REF!</v>
      </c>
      <c r="B121" s="14"/>
      <c r="D121" s="16" t="s">
        <v>200</v>
      </c>
      <c r="E121" s="17"/>
      <c r="F121" s="17"/>
      <c r="G121" s="17"/>
      <c r="H121" s="17"/>
      <c r="I121" s="17"/>
      <c r="M121" s="18"/>
      <c r="N121" s="18"/>
      <c r="O121" s="17"/>
    </row>
    <row r="122" spans="1:15" ht="43.8" thickBot="1" x14ac:dyDescent="0.35">
      <c r="A122" s="95" t="e">
        <f t="shared" ref="A122" si="25">A121</f>
        <v>#REF!</v>
      </c>
      <c r="B122" s="20">
        <v>1</v>
      </c>
      <c r="C122" s="5" t="s">
        <v>29</v>
      </c>
      <c r="D122" s="96" t="s">
        <v>108</v>
      </c>
      <c r="E122" s="22" t="s">
        <v>109</v>
      </c>
      <c r="F122" s="29" t="s">
        <v>350</v>
      </c>
      <c r="G122" s="22" t="s">
        <v>439</v>
      </c>
      <c r="H122" s="22" t="s">
        <v>27</v>
      </c>
      <c r="I122" s="22" t="s">
        <v>299</v>
      </c>
      <c r="J122" s="22">
        <v>30</v>
      </c>
      <c r="K122" s="23">
        <f t="shared" si="22"/>
        <v>44651</v>
      </c>
      <c r="L122" s="24">
        <v>0.48958333333333331</v>
      </c>
      <c r="M122" s="24">
        <v>0.52569444444444446</v>
      </c>
      <c r="N122" s="24">
        <v>0.53680555555555554</v>
      </c>
    </row>
    <row r="123" spans="1:15" s="12" customFormat="1" ht="24" thickBot="1" x14ac:dyDescent="0.35">
      <c r="A123" s="71">
        <v>3</v>
      </c>
      <c r="B123" s="72"/>
      <c r="C123" s="8" t="s">
        <v>202</v>
      </c>
      <c r="D123" s="9"/>
      <c r="E123" s="9"/>
      <c r="F123" s="9"/>
      <c r="G123" s="45"/>
      <c r="H123" s="9"/>
      <c r="I123" s="9"/>
      <c r="J123" s="46"/>
      <c r="K123" s="8"/>
      <c r="L123" s="8"/>
      <c r="M123" s="11"/>
      <c r="N123" s="11"/>
      <c r="O123" s="9"/>
    </row>
    <row r="124" spans="1:15" x14ac:dyDescent="0.3">
      <c r="A124" s="13" t="e">
        <f>#REF!+0.1</f>
        <v>#REF!</v>
      </c>
      <c r="B124" s="14"/>
      <c r="C124" s="15" t="s">
        <v>29</v>
      </c>
      <c r="D124" s="55" t="s">
        <v>465</v>
      </c>
      <c r="E124" s="17"/>
      <c r="F124" s="17"/>
      <c r="G124" s="17"/>
      <c r="H124" s="17"/>
      <c r="I124" s="17"/>
      <c r="J124" s="47"/>
      <c r="K124" s="48"/>
      <c r="L124" s="48"/>
      <c r="M124" s="49"/>
      <c r="N124" s="49"/>
      <c r="O124" s="17"/>
    </row>
    <row r="125" spans="1:15" ht="184.95" customHeight="1" x14ac:dyDescent="0.3">
      <c r="A125" s="19" t="e">
        <f>A124</f>
        <v>#REF!</v>
      </c>
      <c r="B125" s="20">
        <f>B124+1</f>
        <v>1</v>
      </c>
      <c r="C125" s="5" t="s">
        <v>29</v>
      </c>
      <c r="D125" s="96" t="s">
        <v>467</v>
      </c>
      <c r="E125" s="41" t="s">
        <v>466</v>
      </c>
      <c r="F125" s="111" t="s">
        <v>479</v>
      </c>
      <c r="G125" s="22" t="s">
        <v>439</v>
      </c>
      <c r="H125" s="22" t="s">
        <v>70</v>
      </c>
      <c r="I125" s="22" t="s">
        <v>361</v>
      </c>
      <c r="J125" s="22">
        <v>10</v>
      </c>
      <c r="K125" s="23">
        <v>44495</v>
      </c>
      <c r="L125" s="24">
        <v>0.64583333333333337</v>
      </c>
      <c r="M125" s="25">
        <v>0.56597222222222221</v>
      </c>
      <c r="N125" s="25">
        <v>0.57013888888888886</v>
      </c>
      <c r="O125" s="92"/>
    </row>
    <row r="126" spans="1:15" ht="259.2" x14ac:dyDescent="0.3">
      <c r="A126" s="19" t="e">
        <f>A125</f>
        <v>#REF!</v>
      </c>
      <c r="B126" s="20">
        <f t="shared" ref="B126" si="26">B125+1</f>
        <v>2</v>
      </c>
      <c r="C126" s="5" t="s">
        <v>29</v>
      </c>
      <c r="D126" s="150" t="s">
        <v>203</v>
      </c>
      <c r="E126" s="151" t="s">
        <v>486</v>
      </c>
      <c r="F126" s="111"/>
      <c r="G126" s="22" t="s">
        <v>439</v>
      </c>
      <c r="H126" s="22" t="s">
        <v>70</v>
      </c>
      <c r="I126" s="22" t="s">
        <v>361</v>
      </c>
      <c r="J126" s="22">
        <v>5</v>
      </c>
      <c r="K126" s="23">
        <v>44495</v>
      </c>
      <c r="L126" s="24">
        <v>0.65277777777777779</v>
      </c>
      <c r="M126" s="25">
        <v>0.57013888888888886</v>
      </c>
      <c r="N126" s="25">
        <v>0.59583333333333333</v>
      </c>
      <c r="O126" s="220" t="s">
        <v>543</v>
      </c>
    </row>
    <row r="127" spans="1:15" s="15" customFormat="1" x14ac:dyDescent="0.3">
      <c r="A127" s="13">
        <v>4.1699999999999982</v>
      </c>
      <c r="B127" s="14"/>
      <c r="D127" s="98" t="s">
        <v>369</v>
      </c>
      <c r="E127" s="162"/>
      <c r="F127" s="163"/>
      <c r="G127" s="17"/>
      <c r="H127" s="17"/>
      <c r="I127" s="17"/>
      <c r="J127" s="17"/>
      <c r="K127" s="94"/>
      <c r="L127" s="48"/>
      <c r="M127" s="49"/>
      <c r="N127" s="49"/>
      <c r="O127" s="164"/>
    </row>
    <row r="128" spans="1:15" ht="57.6" x14ac:dyDescent="0.3">
      <c r="A128" s="19">
        <v>4.1699999999999982</v>
      </c>
      <c r="B128" s="20">
        <v>1</v>
      </c>
      <c r="C128" s="5" t="s">
        <v>29</v>
      </c>
      <c r="D128" s="150" t="s">
        <v>370</v>
      </c>
      <c r="E128" s="151" t="s">
        <v>504</v>
      </c>
      <c r="F128" s="111"/>
      <c r="G128" s="22" t="s">
        <v>439</v>
      </c>
      <c r="H128" s="22" t="s">
        <v>100</v>
      </c>
      <c r="I128" s="22" t="s">
        <v>357</v>
      </c>
      <c r="J128" s="22">
        <v>3</v>
      </c>
      <c r="K128" s="23">
        <v>44295</v>
      </c>
      <c r="L128" s="24">
        <v>0.65625</v>
      </c>
      <c r="M128" s="25">
        <v>0.59583333333333333</v>
      </c>
      <c r="N128" s="25">
        <v>0.59722222222222221</v>
      </c>
      <c r="O128" s="50"/>
    </row>
    <row r="129" spans="1:15" s="15" customFormat="1" x14ac:dyDescent="0.3">
      <c r="A129" s="13">
        <v>4.1699999999999982</v>
      </c>
      <c r="B129" s="14"/>
      <c r="D129" s="98" t="s">
        <v>535</v>
      </c>
      <c r="E129" s="162"/>
      <c r="F129" s="163"/>
      <c r="G129" s="17"/>
      <c r="H129" s="17"/>
      <c r="I129" s="17"/>
      <c r="J129" s="17"/>
      <c r="K129" s="94"/>
      <c r="L129" s="48"/>
      <c r="M129" s="49"/>
      <c r="N129" s="49"/>
      <c r="O129" s="164"/>
    </row>
    <row r="130" spans="1:15" ht="57.6" x14ac:dyDescent="0.3">
      <c r="A130" s="19">
        <v>4.1699999999999982</v>
      </c>
      <c r="B130" s="20">
        <v>1</v>
      </c>
      <c r="C130" s="5" t="s">
        <v>29</v>
      </c>
      <c r="D130" s="150" t="s">
        <v>537</v>
      </c>
      <c r="E130" s="218" t="s">
        <v>541</v>
      </c>
      <c r="F130" s="111"/>
      <c r="G130" s="22" t="s">
        <v>439</v>
      </c>
      <c r="H130" s="22" t="s">
        <v>100</v>
      </c>
      <c r="I130" s="22" t="s">
        <v>536</v>
      </c>
      <c r="J130" s="22">
        <v>45</v>
      </c>
      <c r="K130" s="23">
        <v>44295</v>
      </c>
      <c r="L130" s="24">
        <v>0.65625</v>
      </c>
      <c r="M130" s="25">
        <v>0.59861111111111109</v>
      </c>
      <c r="N130" s="25">
        <v>0.63541666666666663</v>
      </c>
      <c r="O130" s="50"/>
    </row>
    <row r="131" spans="1:15" x14ac:dyDescent="0.3">
      <c r="A131" s="121" t="e">
        <f>#REF!+0.1</f>
        <v>#REF!</v>
      </c>
      <c r="B131" s="14"/>
      <c r="C131" s="15"/>
      <c r="D131" s="98" t="s">
        <v>273</v>
      </c>
      <c r="E131" s="17"/>
      <c r="F131" s="17"/>
      <c r="G131" s="17"/>
      <c r="H131" s="17"/>
      <c r="I131" s="17"/>
      <c r="J131" s="47"/>
      <c r="K131" s="48"/>
      <c r="L131" s="48"/>
      <c r="M131" s="49"/>
      <c r="N131" s="49"/>
      <c r="O131" s="17"/>
    </row>
    <row r="132" spans="1:15" ht="43.2" x14ac:dyDescent="0.3">
      <c r="A132" s="120" t="e">
        <f t="shared" ref="A132" si="27">A131</f>
        <v>#REF!</v>
      </c>
      <c r="B132" s="20">
        <f t="shared" ref="B132" si="28">B131+1</f>
        <v>1</v>
      </c>
      <c r="C132" s="5" t="s">
        <v>29</v>
      </c>
      <c r="D132" s="96" t="s">
        <v>108</v>
      </c>
      <c r="E132" s="22" t="s">
        <v>109</v>
      </c>
      <c r="F132" s="29" t="s">
        <v>201</v>
      </c>
      <c r="G132" s="22" t="s">
        <v>439</v>
      </c>
      <c r="H132" s="22" t="s">
        <v>27</v>
      </c>
      <c r="I132" s="22" t="s">
        <v>299</v>
      </c>
      <c r="J132" s="22">
        <v>20</v>
      </c>
      <c r="K132" s="23">
        <f t="shared" ref="K132:K151" si="29">K$2+1</f>
        <v>44652</v>
      </c>
      <c r="L132" s="24">
        <v>0.65972222222222221</v>
      </c>
      <c r="M132" s="24">
        <v>0.63611111111111118</v>
      </c>
      <c r="N132" s="24">
        <v>0.66180555555555554</v>
      </c>
    </row>
    <row r="133" spans="1:15" s="133" customFormat="1" x14ac:dyDescent="0.3">
      <c r="A133" s="131"/>
      <c r="B133" s="132"/>
      <c r="D133" s="138" t="s">
        <v>348</v>
      </c>
      <c r="E133" s="134"/>
      <c r="F133" s="135"/>
      <c r="G133" s="134"/>
      <c r="H133" s="134"/>
      <c r="I133" s="134"/>
      <c r="J133" s="134"/>
      <c r="K133" s="136"/>
      <c r="L133" s="137"/>
      <c r="M133" s="137"/>
      <c r="N133" s="137"/>
      <c r="O133" s="134"/>
    </row>
    <row r="134" spans="1:15" x14ac:dyDescent="0.3">
      <c r="A134" s="121" t="e">
        <f>A132+0.1</f>
        <v>#REF!</v>
      </c>
      <c r="B134" s="14"/>
      <c r="C134" s="15"/>
      <c r="D134" s="16" t="s">
        <v>204</v>
      </c>
      <c r="E134" s="17"/>
      <c r="F134" s="17"/>
      <c r="G134" s="17"/>
      <c r="H134" s="17"/>
      <c r="I134" s="17"/>
      <c r="J134" s="47"/>
      <c r="K134" s="48"/>
      <c r="L134" s="48"/>
      <c r="M134" s="49"/>
      <c r="N134" s="49"/>
      <c r="O134" s="17"/>
    </row>
    <row r="135" spans="1:15" ht="57.6" x14ac:dyDescent="0.3">
      <c r="A135" s="120" t="e">
        <f>A134</f>
        <v>#REF!</v>
      </c>
      <c r="B135" s="20">
        <f>B134+1</f>
        <v>1</v>
      </c>
      <c r="C135" s="5" t="s">
        <v>29</v>
      </c>
      <c r="D135" s="21" t="s">
        <v>420</v>
      </c>
      <c r="E135" s="113" t="s">
        <v>391</v>
      </c>
      <c r="F135" s="50"/>
      <c r="G135" s="22" t="s">
        <v>439</v>
      </c>
      <c r="H135" s="22" t="s">
        <v>300</v>
      </c>
      <c r="I135" s="22" t="s">
        <v>373</v>
      </c>
      <c r="J135" s="5">
        <v>30</v>
      </c>
      <c r="K135" s="23">
        <f t="shared" si="29"/>
        <v>44652</v>
      </c>
      <c r="L135" s="24">
        <v>0.67361111111111116</v>
      </c>
      <c r="M135" s="53"/>
      <c r="N135" s="53"/>
    </row>
    <row r="136" spans="1:15" x14ac:dyDescent="0.3">
      <c r="A136" s="121" t="e">
        <f>A135+0.1</f>
        <v>#REF!</v>
      </c>
      <c r="B136" s="14"/>
      <c r="C136" s="15"/>
      <c r="D136" s="55" t="s">
        <v>206</v>
      </c>
      <c r="E136" s="17"/>
      <c r="F136" s="17"/>
      <c r="G136" s="17"/>
      <c r="H136" s="17"/>
      <c r="I136" s="17"/>
      <c r="J136" s="47"/>
      <c r="K136" s="48"/>
      <c r="L136" s="48"/>
      <c r="M136" s="49"/>
      <c r="N136" s="49"/>
      <c r="O136" s="17"/>
    </row>
    <row r="137" spans="1:15" ht="35.4" customHeight="1" x14ac:dyDescent="0.3">
      <c r="A137" s="120" t="e">
        <f t="shared" ref="A137:A138" si="30">A136</f>
        <v>#REF!</v>
      </c>
      <c r="B137" s="20">
        <f t="shared" ref="B137:B138" si="31">B136+1</f>
        <v>1</v>
      </c>
      <c r="C137" s="5" t="s">
        <v>29</v>
      </c>
      <c r="D137" s="56" t="s">
        <v>207</v>
      </c>
      <c r="F137" s="50"/>
      <c r="G137" s="22" t="s">
        <v>271</v>
      </c>
      <c r="H137" s="22" t="s">
        <v>301</v>
      </c>
      <c r="I137" s="22" t="s">
        <v>99</v>
      </c>
      <c r="J137" s="22">
        <v>1</v>
      </c>
      <c r="K137" s="23">
        <f t="shared" si="29"/>
        <v>44652</v>
      </c>
      <c r="L137" s="24">
        <v>0.69444444444444453</v>
      </c>
      <c r="M137" s="24"/>
      <c r="N137" s="25"/>
    </row>
    <row r="138" spans="1:15" ht="28.8" x14ac:dyDescent="0.3">
      <c r="A138" s="120" t="e">
        <f t="shared" si="30"/>
        <v>#REF!</v>
      </c>
      <c r="B138" s="20">
        <f t="shared" si="31"/>
        <v>2</v>
      </c>
      <c r="C138" s="81" t="s">
        <v>29</v>
      </c>
      <c r="D138" s="22" t="s">
        <v>208</v>
      </c>
      <c r="F138" s="96"/>
      <c r="G138" s="22" t="s">
        <v>271</v>
      </c>
      <c r="H138" s="22" t="s">
        <v>274</v>
      </c>
      <c r="I138" s="22" t="s">
        <v>99</v>
      </c>
      <c r="J138" s="22">
        <v>1</v>
      </c>
      <c r="K138" s="23">
        <f t="shared" si="29"/>
        <v>44652</v>
      </c>
      <c r="L138" s="24"/>
      <c r="M138" s="25"/>
      <c r="N138" s="25"/>
    </row>
    <row r="139" spans="1:15" x14ac:dyDescent="0.3">
      <c r="A139" s="121" t="e">
        <f>A138+0.1</f>
        <v>#REF!</v>
      </c>
      <c r="B139" s="14"/>
      <c r="C139" s="15"/>
      <c r="D139" s="16" t="s">
        <v>209</v>
      </c>
      <c r="E139" s="17"/>
      <c r="F139" s="17"/>
      <c r="G139" s="17"/>
      <c r="H139" s="17"/>
      <c r="I139" s="17"/>
      <c r="J139" s="47"/>
      <c r="K139" s="48"/>
      <c r="L139" s="48"/>
      <c r="M139" s="49"/>
      <c r="N139" s="49"/>
      <c r="O139" s="17"/>
    </row>
    <row r="140" spans="1:15" ht="28.8" x14ac:dyDescent="0.3">
      <c r="A140" s="120" t="e">
        <f t="shared" ref="A140:A146" si="32">A139</f>
        <v>#REF!</v>
      </c>
      <c r="B140" s="20">
        <f t="shared" ref="B140:B146" si="33">B139+1</f>
        <v>1</v>
      </c>
      <c r="C140" s="22" t="s">
        <v>16</v>
      </c>
      <c r="D140" s="56" t="s">
        <v>210</v>
      </c>
      <c r="E140" s="82" t="s">
        <v>211</v>
      </c>
      <c r="F140" s="42" t="s">
        <v>212</v>
      </c>
      <c r="G140" s="22" t="s">
        <v>271</v>
      </c>
      <c r="H140" s="22" t="s">
        <v>27</v>
      </c>
      <c r="I140" s="22" t="s">
        <v>28</v>
      </c>
      <c r="J140" s="22">
        <v>2</v>
      </c>
      <c r="K140" s="23">
        <f t="shared" si="29"/>
        <v>44652</v>
      </c>
      <c r="L140" s="24"/>
      <c r="M140" s="25"/>
      <c r="N140" s="25"/>
    </row>
    <row r="141" spans="1:15" ht="15.6" x14ac:dyDescent="0.3">
      <c r="A141" s="120" t="e">
        <f t="shared" si="32"/>
        <v>#REF!</v>
      </c>
      <c r="B141" s="20">
        <f t="shared" si="33"/>
        <v>2</v>
      </c>
      <c r="C141" s="81" t="s">
        <v>29</v>
      </c>
      <c r="D141" s="56" t="s">
        <v>213</v>
      </c>
      <c r="G141" s="22" t="s">
        <v>271</v>
      </c>
      <c r="H141" s="22" t="s">
        <v>70</v>
      </c>
      <c r="I141" s="22" t="s">
        <v>332</v>
      </c>
      <c r="J141" s="22">
        <v>2</v>
      </c>
      <c r="K141" s="23">
        <f t="shared" si="29"/>
        <v>44652</v>
      </c>
      <c r="L141" s="24">
        <v>0.69791666666666663</v>
      </c>
      <c r="M141" s="25"/>
      <c r="N141" s="25"/>
    </row>
    <row r="142" spans="1:15" ht="158.4" x14ac:dyDescent="0.3">
      <c r="A142" s="120" t="e">
        <f t="shared" si="32"/>
        <v>#REF!</v>
      </c>
      <c r="B142" s="20">
        <f t="shared" si="33"/>
        <v>3</v>
      </c>
      <c r="C142" s="5" t="s">
        <v>29</v>
      </c>
      <c r="D142" s="56" t="s">
        <v>214</v>
      </c>
      <c r="E142" s="22" t="s">
        <v>78</v>
      </c>
      <c r="F142" s="22" t="s">
        <v>126</v>
      </c>
      <c r="G142" s="22" t="s">
        <v>271</v>
      </c>
      <c r="H142" s="22" t="s">
        <v>27</v>
      </c>
      <c r="I142" s="22" t="s">
        <v>28</v>
      </c>
      <c r="J142" s="22">
        <v>10</v>
      </c>
      <c r="K142" s="23">
        <f t="shared" si="29"/>
        <v>44652</v>
      </c>
      <c r="L142" s="24"/>
      <c r="M142" s="25"/>
      <c r="N142" s="25"/>
    </row>
    <row r="143" spans="1:15" ht="43.2" x14ac:dyDescent="0.3">
      <c r="A143" s="120" t="e">
        <f t="shared" si="32"/>
        <v>#REF!</v>
      </c>
      <c r="B143" s="20">
        <f t="shared" si="33"/>
        <v>4</v>
      </c>
      <c r="C143" s="5" t="s">
        <v>29</v>
      </c>
      <c r="D143" s="56" t="s">
        <v>215</v>
      </c>
      <c r="E143" s="22" t="s">
        <v>216</v>
      </c>
      <c r="F143" s="22" t="s">
        <v>217</v>
      </c>
      <c r="G143" s="22" t="s">
        <v>271</v>
      </c>
      <c r="H143" s="22" t="s">
        <v>27</v>
      </c>
      <c r="I143" s="22" t="s">
        <v>28</v>
      </c>
      <c r="J143" s="22" t="s">
        <v>78</v>
      </c>
      <c r="K143" s="23">
        <f t="shared" si="29"/>
        <v>44652</v>
      </c>
      <c r="M143" s="25"/>
      <c r="N143" s="25"/>
    </row>
    <row r="144" spans="1:15" ht="28.8" x14ac:dyDescent="0.3">
      <c r="A144" s="120" t="e">
        <f t="shared" si="32"/>
        <v>#REF!</v>
      </c>
      <c r="B144" s="20">
        <f t="shared" si="33"/>
        <v>5</v>
      </c>
      <c r="C144" s="5" t="s">
        <v>29</v>
      </c>
      <c r="D144" s="5" t="s">
        <v>392</v>
      </c>
      <c r="E144" s="22" t="s">
        <v>393</v>
      </c>
      <c r="G144" s="22" t="s">
        <v>271</v>
      </c>
      <c r="H144" s="22" t="s">
        <v>27</v>
      </c>
      <c r="I144" s="22" t="s">
        <v>28</v>
      </c>
      <c r="J144" s="22" t="s">
        <v>78</v>
      </c>
      <c r="K144" s="23">
        <f t="shared" ref="K144" si="34">K$2+2</f>
        <v>44653</v>
      </c>
      <c r="M144" s="28"/>
      <c r="N144" s="28"/>
    </row>
    <row r="145" spans="1:15" ht="28.8" x14ac:dyDescent="0.3">
      <c r="A145" s="120" t="e">
        <f>A143</f>
        <v>#REF!</v>
      </c>
      <c r="B145" s="20">
        <f>B143+1</f>
        <v>5</v>
      </c>
      <c r="C145" s="5" t="s">
        <v>29</v>
      </c>
      <c r="D145" s="22" t="s">
        <v>130</v>
      </c>
      <c r="E145" s="22" t="s">
        <v>131</v>
      </c>
      <c r="F145" s="29"/>
      <c r="G145" s="22" t="s">
        <v>271</v>
      </c>
      <c r="H145" s="22" t="s">
        <v>70</v>
      </c>
      <c r="I145" s="22" t="s">
        <v>332</v>
      </c>
      <c r="J145" s="22">
        <v>1</v>
      </c>
      <c r="K145" s="23">
        <f t="shared" si="29"/>
        <v>44652</v>
      </c>
      <c r="L145" s="24"/>
      <c r="M145" s="28"/>
      <c r="N145" s="28"/>
    </row>
    <row r="146" spans="1:15" x14ac:dyDescent="0.3">
      <c r="A146" s="120" t="e">
        <f t="shared" si="32"/>
        <v>#REF!</v>
      </c>
      <c r="B146" s="20">
        <f t="shared" si="33"/>
        <v>6</v>
      </c>
      <c r="C146" s="5" t="s">
        <v>29</v>
      </c>
      <c r="D146" s="21" t="s">
        <v>132</v>
      </c>
      <c r="E146" s="22" t="s">
        <v>133</v>
      </c>
      <c r="G146" s="22" t="s">
        <v>271</v>
      </c>
      <c r="H146" s="22" t="s">
        <v>70</v>
      </c>
      <c r="I146" s="22" t="s">
        <v>332</v>
      </c>
      <c r="J146" s="22">
        <v>1</v>
      </c>
      <c r="K146" s="23">
        <f t="shared" si="29"/>
        <v>44652</v>
      </c>
      <c r="L146" s="24">
        <v>0.70486111111111116</v>
      </c>
      <c r="M146" s="28"/>
      <c r="N146" s="28"/>
    </row>
    <row r="147" spans="1:15" x14ac:dyDescent="0.3">
      <c r="A147" s="121" t="e">
        <f>A146+0.1</f>
        <v>#REF!</v>
      </c>
      <c r="B147" s="14"/>
      <c r="C147" s="15"/>
      <c r="D147" s="16" t="s">
        <v>275</v>
      </c>
      <c r="E147" s="17"/>
      <c r="F147" s="17"/>
      <c r="G147" s="17"/>
      <c r="H147" s="17"/>
      <c r="I147" s="17"/>
      <c r="J147" s="47" t="s">
        <v>78</v>
      </c>
      <c r="K147" s="48"/>
      <c r="L147" s="48"/>
      <c r="M147" s="49"/>
      <c r="N147" s="49"/>
      <c r="O147" s="17"/>
    </row>
    <row r="148" spans="1:15" ht="30" customHeight="1" x14ac:dyDescent="0.3">
      <c r="A148" s="120" t="e">
        <f>A147</f>
        <v>#REF!</v>
      </c>
      <c r="B148" s="20">
        <f>B147+1</f>
        <v>1</v>
      </c>
      <c r="C148" s="5" t="s">
        <v>16</v>
      </c>
      <c r="D148" s="41" t="s">
        <v>421</v>
      </c>
      <c r="G148" s="22" t="s">
        <v>17</v>
      </c>
      <c r="H148" s="22" t="s">
        <v>70</v>
      </c>
      <c r="I148" s="22" t="s">
        <v>332</v>
      </c>
      <c r="J148" s="22"/>
      <c r="K148" s="23">
        <f t="shared" si="29"/>
        <v>44652</v>
      </c>
      <c r="L148" s="24"/>
      <c r="M148" s="28"/>
      <c r="N148" s="28"/>
    </row>
    <row r="149" spans="1:15" x14ac:dyDescent="0.3">
      <c r="A149" s="93">
        <v>3.1</v>
      </c>
      <c r="B149" s="14"/>
      <c r="C149" s="15"/>
      <c r="D149" s="16" t="s">
        <v>218</v>
      </c>
      <c r="E149" s="17"/>
      <c r="F149" s="17"/>
      <c r="G149" s="17"/>
      <c r="H149" s="17"/>
      <c r="I149" s="17"/>
      <c r="J149" s="47"/>
      <c r="K149" s="48"/>
      <c r="L149" s="48"/>
      <c r="M149" s="49"/>
      <c r="N149" s="49"/>
      <c r="O149" s="17"/>
    </row>
    <row r="150" spans="1:15" ht="43.2" x14ac:dyDescent="0.3">
      <c r="A150" s="95">
        <f t="shared" ref="A150:A151" si="35">A149</f>
        <v>3.1</v>
      </c>
      <c r="B150" s="20">
        <f t="shared" ref="B150:B151" si="36">B149+1</f>
        <v>1</v>
      </c>
      <c r="C150" s="81" t="s">
        <v>16</v>
      </c>
      <c r="D150" s="56" t="s">
        <v>219</v>
      </c>
      <c r="E150" s="22" t="s">
        <v>95</v>
      </c>
      <c r="F150" s="22" t="s">
        <v>220</v>
      </c>
      <c r="G150" s="22" t="s">
        <v>17</v>
      </c>
      <c r="H150" s="22" t="s">
        <v>27</v>
      </c>
      <c r="I150" s="22" t="s">
        <v>28</v>
      </c>
      <c r="J150" s="22">
        <v>5</v>
      </c>
      <c r="K150" s="23">
        <f t="shared" si="29"/>
        <v>44652</v>
      </c>
      <c r="L150" s="24">
        <v>0.53125</v>
      </c>
      <c r="M150" s="24"/>
      <c r="N150" s="25"/>
    </row>
    <row r="151" spans="1:15" ht="90.6" customHeight="1" thickBot="1" x14ac:dyDescent="0.35">
      <c r="A151" s="95">
        <f t="shared" si="35"/>
        <v>3.1</v>
      </c>
      <c r="B151" s="20">
        <f t="shared" si="36"/>
        <v>2</v>
      </c>
      <c r="C151" s="81" t="s">
        <v>16</v>
      </c>
      <c r="D151" s="56" t="s">
        <v>221</v>
      </c>
      <c r="E151" s="52" t="s">
        <v>98</v>
      </c>
      <c r="F151" s="22" t="s">
        <v>222</v>
      </c>
      <c r="G151" s="22" t="s">
        <v>17</v>
      </c>
      <c r="H151" s="22" t="s">
        <v>70</v>
      </c>
      <c r="I151" s="22" t="s">
        <v>332</v>
      </c>
      <c r="J151" s="22">
        <v>1</v>
      </c>
      <c r="K151" s="23">
        <f t="shared" si="29"/>
        <v>44652</v>
      </c>
      <c r="L151" s="24"/>
      <c r="M151" s="25"/>
      <c r="N151" s="25"/>
    </row>
    <row r="152" spans="1:15" s="12" customFormat="1" ht="24" thickBot="1" x14ac:dyDescent="0.35">
      <c r="A152" s="122">
        <v>4</v>
      </c>
      <c r="B152" s="72"/>
      <c r="C152" s="8" t="s">
        <v>422</v>
      </c>
      <c r="D152" s="9"/>
      <c r="E152" s="9"/>
      <c r="F152" s="9"/>
      <c r="G152" s="45"/>
      <c r="H152" s="9"/>
      <c r="I152" s="9"/>
      <c r="J152" s="46"/>
      <c r="K152" s="8"/>
      <c r="L152" s="8"/>
      <c r="M152" s="11"/>
      <c r="N152" s="11"/>
      <c r="O152" s="9"/>
    </row>
    <row r="153" spans="1:15" x14ac:dyDescent="0.3">
      <c r="A153" s="121">
        <f>A152+0.1</f>
        <v>4.0999999999999996</v>
      </c>
      <c r="B153" s="14"/>
      <c r="C153" s="15"/>
      <c r="D153" s="16" t="s">
        <v>223</v>
      </c>
      <c r="E153" s="17"/>
      <c r="F153" s="17"/>
      <c r="G153" s="17"/>
      <c r="H153" s="17"/>
      <c r="I153" s="17"/>
      <c r="J153" s="47"/>
      <c r="K153" s="48"/>
      <c r="L153" s="48"/>
      <c r="M153" s="49"/>
      <c r="N153" s="49"/>
      <c r="O153" s="17"/>
    </row>
    <row r="154" spans="1:15" ht="43.2" x14ac:dyDescent="0.3">
      <c r="A154" s="120">
        <f>A153</f>
        <v>4.0999999999999996</v>
      </c>
      <c r="B154" s="20">
        <f t="shared" ref="B154:B157" si="37">B153+1</f>
        <v>1</v>
      </c>
      <c r="C154" s="81" t="s">
        <v>29</v>
      </c>
      <c r="D154" s="56" t="s">
        <v>224</v>
      </c>
      <c r="E154" s="22" t="s">
        <v>225</v>
      </c>
      <c r="G154" s="22" t="s">
        <v>271</v>
      </c>
      <c r="H154" s="22" t="s">
        <v>18</v>
      </c>
      <c r="I154" s="22" t="s">
        <v>141</v>
      </c>
      <c r="J154" s="22">
        <v>1</v>
      </c>
      <c r="K154" s="23">
        <f t="shared" ref="K154:K158" si="38">K$2+1</f>
        <v>44652</v>
      </c>
      <c r="L154" s="24">
        <v>0.54166666666666663</v>
      </c>
      <c r="M154" s="25"/>
      <c r="N154" s="25"/>
    </row>
    <row r="155" spans="1:15" ht="43.2" x14ac:dyDescent="0.3">
      <c r="A155" s="120">
        <f t="shared" ref="A155:A157" si="39">A154</f>
        <v>4.0999999999999996</v>
      </c>
      <c r="B155" s="20">
        <f t="shared" si="37"/>
        <v>2</v>
      </c>
      <c r="C155" s="81" t="s">
        <v>29</v>
      </c>
      <c r="D155" s="119" t="s">
        <v>302</v>
      </c>
      <c r="E155" s="29" t="s">
        <v>383</v>
      </c>
      <c r="F155" s="99" t="s">
        <v>380</v>
      </c>
      <c r="G155" s="22" t="s">
        <v>271</v>
      </c>
      <c r="H155" s="22" t="s">
        <v>303</v>
      </c>
      <c r="I155" s="99" t="s">
        <v>387</v>
      </c>
      <c r="J155" s="22">
        <v>60</v>
      </c>
      <c r="K155" s="23">
        <f t="shared" si="38"/>
        <v>44652</v>
      </c>
      <c r="L155" s="24">
        <v>0.54166666666666663</v>
      </c>
      <c r="M155" s="24"/>
      <c r="N155" s="25"/>
    </row>
    <row r="156" spans="1:15" ht="15.6" x14ac:dyDescent="0.3">
      <c r="A156" s="120">
        <f t="shared" si="39"/>
        <v>4.0999999999999996</v>
      </c>
      <c r="B156" s="20">
        <f t="shared" si="37"/>
        <v>3</v>
      </c>
      <c r="C156" s="81" t="s">
        <v>29</v>
      </c>
      <c r="D156" s="108"/>
      <c r="E156" s="29" t="s">
        <v>384</v>
      </c>
      <c r="F156" s="22" t="s">
        <v>377</v>
      </c>
      <c r="G156" s="22" t="s">
        <v>271</v>
      </c>
      <c r="H156" s="22" t="s">
        <v>303</v>
      </c>
      <c r="I156" s="22" t="s">
        <v>227</v>
      </c>
      <c r="J156" s="22"/>
      <c r="K156" s="23">
        <f t="shared" si="38"/>
        <v>44652</v>
      </c>
      <c r="L156" s="24"/>
      <c r="M156" s="24"/>
      <c r="N156" s="25"/>
    </row>
    <row r="157" spans="1:15" ht="15.6" x14ac:dyDescent="0.3">
      <c r="A157" s="120">
        <f t="shared" si="39"/>
        <v>4.0999999999999996</v>
      </c>
      <c r="B157" s="20">
        <f t="shared" si="37"/>
        <v>4</v>
      </c>
      <c r="C157" s="81" t="s">
        <v>29</v>
      </c>
      <c r="D157" s="108"/>
      <c r="E157" s="29" t="s">
        <v>385</v>
      </c>
      <c r="F157" s="22" t="s">
        <v>378</v>
      </c>
      <c r="G157" s="22" t="s">
        <v>271</v>
      </c>
      <c r="H157" s="22" t="s">
        <v>303</v>
      </c>
      <c r="I157" s="22" t="s">
        <v>379</v>
      </c>
      <c r="J157" s="22"/>
      <c r="K157" s="23">
        <f t="shared" si="38"/>
        <v>44652</v>
      </c>
      <c r="L157" s="24"/>
      <c r="M157" s="24"/>
      <c r="N157" s="25"/>
    </row>
    <row r="158" spans="1:15" ht="15.6" x14ac:dyDescent="0.3">
      <c r="A158" s="120">
        <f>A156</f>
        <v>4.0999999999999996</v>
      </c>
      <c r="B158" s="20">
        <f>B156+1</f>
        <v>4</v>
      </c>
      <c r="C158" s="81" t="s">
        <v>29</v>
      </c>
      <c r="D158" s="108"/>
      <c r="E158" s="29" t="s">
        <v>386</v>
      </c>
      <c r="F158" s="22" t="s">
        <v>381</v>
      </c>
      <c r="G158" s="22" t="s">
        <v>271</v>
      </c>
      <c r="H158" s="22" t="s">
        <v>303</v>
      </c>
      <c r="I158" s="22" t="s">
        <v>382</v>
      </c>
      <c r="J158" s="22"/>
      <c r="K158" s="23">
        <f t="shared" si="38"/>
        <v>44652</v>
      </c>
      <c r="L158" s="24"/>
      <c r="M158" s="24"/>
      <c r="N158" s="25"/>
    </row>
    <row r="159" spans="1:15" x14ac:dyDescent="0.3">
      <c r="A159" s="121">
        <f>A158+0.1</f>
        <v>4.1999999999999993</v>
      </c>
      <c r="B159" s="14"/>
      <c r="C159" s="15"/>
      <c r="D159" s="55" t="s">
        <v>228</v>
      </c>
      <c r="E159" s="17"/>
      <c r="F159" s="17"/>
      <c r="G159" s="17"/>
      <c r="H159" s="17"/>
      <c r="I159" s="17"/>
      <c r="J159" s="47"/>
      <c r="K159" s="48"/>
      <c r="L159" s="48"/>
      <c r="M159" s="49"/>
      <c r="N159" s="49"/>
      <c r="O159" s="17"/>
    </row>
    <row r="160" spans="1:15" x14ac:dyDescent="0.3">
      <c r="A160" s="120">
        <f t="shared" ref="A160" si="40">A159</f>
        <v>4.1999999999999993</v>
      </c>
      <c r="B160" s="20">
        <f t="shared" ref="B160" si="41">B159+1</f>
        <v>1</v>
      </c>
      <c r="C160" s="5" t="s">
        <v>29</v>
      </c>
      <c r="D160" s="56" t="s">
        <v>229</v>
      </c>
      <c r="E160" s="41"/>
      <c r="G160" s="22" t="s">
        <v>271</v>
      </c>
      <c r="H160" s="22" t="s">
        <v>18</v>
      </c>
      <c r="I160" s="22" t="s">
        <v>141</v>
      </c>
      <c r="J160" s="22">
        <v>1</v>
      </c>
      <c r="K160" s="23">
        <f t="shared" ref="K160" si="42">K$2+1</f>
        <v>44652</v>
      </c>
      <c r="L160" s="24">
        <v>0.58333333333333337</v>
      </c>
      <c r="M160" s="25"/>
      <c r="N160" s="25"/>
      <c r="O160" s="40"/>
    </row>
    <row r="161" spans="1:15" x14ac:dyDescent="0.3">
      <c r="A161" s="121">
        <f>A160+0.1</f>
        <v>4.2999999999999989</v>
      </c>
      <c r="B161" s="14"/>
      <c r="C161" s="15"/>
      <c r="D161" s="16" t="s">
        <v>89</v>
      </c>
      <c r="E161" s="17"/>
      <c r="F161" s="17"/>
      <c r="G161" s="17"/>
      <c r="H161" s="17"/>
      <c r="I161" s="17"/>
      <c r="J161" s="47" t="s">
        <v>78</v>
      </c>
      <c r="K161" s="48"/>
      <c r="L161" s="48"/>
      <c r="M161" s="49"/>
      <c r="N161" s="49"/>
      <c r="O161" s="17"/>
    </row>
    <row r="162" spans="1:15" ht="28.8" x14ac:dyDescent="0.3">
      <c r="A162" s="120">
        <f t="shared" ref="A162:A166" si="43">A161</f>
        <v>4.2999999999999989</v>
      </c>
      <c r="B162" s="20">
        <f t="shared" ref="B162:B166" si="44">B161+1</f>
        <v>1</v>
      </c>
      <c r="C162" s="5" t="s">
        <v>16</v>
      </c>
      <c r="D162" s="21" t="s">
        <v>90</v>
      </c>
      <c r="E162" s="22" t="s">
        <v>91</v>
      </c>
      <c r="G162" s="22" t="s">
        <v>271</v>
      </c>
      <c r="H162" s="22" t="s">
        <v>27</v>
      </c>
      <c r="I162" s="22" t="s">
        <v>293</v>
      </c>
      <c r="J162" s="22">
        <v>1</v>
      </c>
      <c r="K162" s="23">
        <f t="shared" ref="K162:K166" si="45">K$2+1</f>
        <v>44652</v>
      </c>
      <c r="L162" s="24">
        <v>0.58333333333333337</v>
      </c>
      <c r="M162" s="25"/>
      <c r="N162" s="25"/>
    </row>
    <row r="163" spans="1:15" ht="28.8" x14ac:dyDescent="0.3">
      <c r="A163" s="120">
        <f t="shared" si="43"/>
        <v>4.2999999999999989</v>
      </c>
      <c r="B163" s="20">
        <f t="shared" si="44"/>
        <v>2</v>
      </c>
      <c r="C163" s="5" t="s">
        <v>16</v>
      </c>
      <c r="D163" s="21" t="s">
        <v>92</v>
      </c>
      <c r="G163" s="22" t="s">
        <v>271</v>
      </c>
      <c r="H163" s="22" t="s">
        <v>93</v>
      </c>
      <c r="I163" s="22" t="s">
        <v>375</v>
      </c>
      <c r="J163" s="22">
        <v>1</v>
      </c>
      <c r="K163" s="23">
        <f t="shared" si="45"/>
        <v>44652</v>
      </c>
      <c r="L163" s="24"/>
      <c r="M163" s="25"/>
      <c r="N163" s="25"/>
    </row>
    <row r="164" spans="1:15" ht="28.8" x14ac:dyDescent="0.3">
      <c r="A164" s="120">
        <f t="shared" si="43"/>
        <v>4.2999999999999989</v>
      </c>
      <c r="B164" s="20">
        <f t="shared" si="44"/>
        <v>3</v>
      </c>
      <c r="C164" s="5" t="s">
        <v>16</v>
      </c>
      <c r="D164" s="21" t="s">
        <v>94</v>
      </c>
      <c r="E164" s="22" t="s">
        <v>95</v>
      </c>
      <c r="F164" s="22" t="s">
        <v>96</v>
      </c>
      <c r="G164" s="22" t="s">
        <v>271</v>
      </c>
      <c r="H164" s="22" t="s">
        <v>27</v>
      </c>
      <c r="I164" s="22" t="s">
        <v>28</v>
      </c>
      <c r="J164" s="22">
        <v>5</v>
      </c>
      <c r="K164" s="23">
        <f t="shared" si="45"/>
        <v>44652</v>
      </c>
      <c r="L164" s="24"/>
      <c r="M164" s="25"/>
      <c r="N164" s="25"/>
    </row>
    <row r="165" spans="1:15" ht="28.8" x14ac:dyDescent="0.3">
      <c r="A165" s="120">
        <f t="shared" si="43"/>
        <v>4.2999999999999989</v>
      </c>
      <c r="B165" s="20">
        <f t="shared" si="44"/>
        <v>4</v>
      </c>
      <c r="C165" s="5" t="s">
        <v>16</v>
      </c>
      <c r="D165" s="21" t="s">
        <v>97</v>
      </c>
      <c r="E165" s="50" t="s">
        <v>230</v>
      </c>
      <c r="G165" s="22" t="s">
        <v>271</v>
      </c>
      <c r="H165" s="22" t="s">
        <v>54</v>
      </c>
      <c r="I165" s="22" t="s">
        <v>141</v>
      </c>
      <c r="J165" s="22">
        <v>1</v>
      </c>
      <c r="K165" s="23">
        <f t="shared" si="45"/>
        <v>44652</v>
      </c>
      <c r="L165" s="24"/>
      <c r="M165" s="25"/>
      <c r="N165" s="25"/>
    </row>
    <row r="166" spans="1:15" s="62" customFormat="1" ht="71.400000000000006" customHeight="1" x14ac:dyDescent="0.3">
      <c r="A166" s="120">
        <f t="shared" si="43"/>
        <v>4.2999999999999989</v>
      </c>
      <c r="B166" s="20">
        <f t="shared" si="44"/>
        <v>5</v>
      </c>
      <c r="C166" s="62" t="s">
        <v>16</v>
      </c>
      <c r="D166" s="100" t="s">
        <v>231</v>
      </c>
      <c r="E166" s="101" t="s">
        <v>102</v>
      </c>
      <c r="F166" s="64" t="s">
        <v>103</v>
      </c>
      <c r="G166" s="22" t="s">
        <v>271</v>
      </c>
      <c r="H166" s="22" t="s">
        <v>70</v>
      </c>
      <c r="I166" s="22" t="s">
        <v>332</v>
      </c>
      <c r="J166" s="22">
        <v>1</v>
      </c>
      <c r="K166" s="23">
        <f t="shared" si="45"/>
        <v>44652</v>
      </c>
      <c r="L166" s="24"/>
      <c r="M166" s="28"/>
      <c r="N166" s="28"/>
      <c r="O166" s="102"/>
    </row>
    <row r="167" spans="1:15" s="15" customFormat="1" x14ac:dyDescent="0.3">
      <c r="A167" s="121">
        <f>A166+0.1</f>
        <v>4.3999999999999986</v>
      </c>
      <c r="B167" s="14"/>
      <c r="D167" s="16" t="s">
        <v>232</v>
      </c>
      <c r="E167" s="103"/>
      <c r="F167" s="17"/>
      <c r="G167" s="17"/>
      <c r="H167" s="17"/>
      <c r="I167" s="17"/>
      <c r="J167" s="17"/>
      <c r="K167" s="94"/>
      <c r="L167" s="48"/>
      <c r="M167" s="49"/>
      <c r="N167" s="49"/>
      <c r="O167" s="104"/>
    </row>
    <row r="168" spans="1:15" ht="86.4" x14ac:dyDescent="0.3">
      <c r="A168" s="120">
        <f t="shared" ref="A168" si="46">A167</f>
        <v>4.3999999999999986</v>
      </c>
      <c r="B168" s="20">
        <f t="shared" ref="B168" si="47">B167+1</f>
        <v>1</v>
      </c>
      <c r="C168" s="5" t="s">
        <v>16</v>
      </c>
      <c r="D168" s="56" t="s">
        <v>233</v>
      </c>
      <c r="F168" s="50" t="s">
        <v>205</v>
      </c>
      <c r="G168" s="22" t="s">
        <v>271</v>
      </c>
      <c r="H168" s="22" t="s">
        <v>234</v>
      </c>
      <c r="I168" s="22" t="s">
        <v>376</v>
      </c>
      <c r="J168" s="22">
        <v>60</v>
      </c>
      <c r="K168" s="23">
        <f>K$2+2</f>
        <v>44653</v>
      </c>
      <c r="L168" s="24">
        <v>0.375</v>
      </c>
      <c r="M168" s="24"/>
      <c r="N168" s="25"/>
    </row>
    <row r="169" spans="1:15" ht="43.2" x14ac:dyDescent="0.3">
      <c r="A169" s="120"/>
      <c r="B169" s="20"/>
      <c r="D169" s="56" t="s">
        <v>538</v>
      </c>
      <c r="F169" s="50"/>
      <c r="G169" s="22" t="s">
        <v>271</v>
      </c>
      <c r="I169" s="22" t="s">
        <v>376</v>
      </c>
      <c r="J169" s="22"/>
      <c r="K169" s="23"/>
      <c r="L169" s="24"/>
      <c r="M169" s="24"/>
      <c r="N169" s="25"/>
    </row>
    <row r="170" spans="1:15" ht="28.8" x14ac:dyDescent="0.3">
      <c r="A170" s="120">
        <f>A168</f>
        <v>4.3999999999999986</v>
      </c>
      <c r="B170" s="20">
        <f>B168+1</f>
        <v>2</v>
      </c>
      <c r="C170" s="5" t="s">
        <v>16</v>
      </c>
      <c r="D170" s="21" t="s">
        <v>235</v>
      </c>
      <c r="G170" s="22" t="s">
        <v>271</v>
      </c>
      <c r="H170" s="22" t="s">
        <v>274</v>
      </c>
      <c r="I170" s="22" t="s">
        <v>99</v>
      </c>
      <c r="K170" s="23">
        <f>K$2+2</f>
        <v>44653</v>
      </c>
    </row>
    <row r="171" spans="1:15" x14ac:dyDescent="0.3">
      <c r="A171" s="121">
        <f>A170+0.1</f>
        <v>4.4999999999999982</v>
      </c>
      <c r="B171" s="14"/>
      <c r="C171" s="15"/>
      <c r="D171" s="16" t="s">
        <v>209</v>
      </c>
      <c r="E171" s="17"/>
      <c r="F171" s="17"/>
      <c r="G171" s="17"/>
      <c r="H171" s="17"/>
      <c r="I171" s="17"/>
      <c r="J171" s="47"/>
      <c r="K171" s="48"/>
      <c r="L171" s="48"/>
      <c r="M171" s="49"/>
      <c r="N171" s="49"/>
      <c r="O171" s="17"/>
    </row>
    <row r="172" spans="1:15" ht="43.2" x14ac:dyDescent="0.3">
      <c r="A172" s="120">
        <f t="shared" ref="A172:A177" si="48">A171</f>
        <v>4.4999999999999982</v>
      </c>
      <c r="B172" s="20">
        <f t="shared" ref="B172:B177" si="49">B171+1</f>
        <v>1</v>
      </c>
      <c r="C172" s="5" t="s">
        <v>16</v>
      </c>
      <c r="D172" s="56" t="s">
        <v>236</v>
      </c>
      <c r="E172" s="22" t="s">
        <v>237</v>
      </c>
      <c r="G172" s="22" t="s">
        <v>271</v>
      </c>
      <c r="H172" s="22" t="s">
        <v>54</v>
      </c>
      <c r="I172" s="22" t="s">
        <v>141</v>
      </c>
      <c r="J172" s="5">
        <v>1</v>
      </c>
      <c r="K172" s="23">
        <f>K$2+2</f>
        <v>44653</v>
      </c>
      <c r="L172" s="24">
        <v>0.41666666666666669</v>
      </c>
      <c r="M172" s="53"/>
      <c r="N172" s="53"/>
    </row>
    <row r="173" spans="1:15" ht="28.8" x14ac:dyDescent="0.3">
      <c r="A173" s="120">
        <f t="shared" si="48"/>
        <v>4.4999999999999982</v>
      </c>
      <c r="B173" s="20">
        <f t="shared" si="49"/>
        <v>2</v>
      </c>
      <c r="C173" s="22" t="s">
        <v>16</v>
      </c>
      <c r="D173" s="56" t="s">
        <v>210</v>
      </c>
      <c r="E173" s="99" t="s">
        <v>211</v>
      </c>
      <c r="F173" s="42" t="s">
        <v>212</v>
      </c>
      <c r="G173" s="22" t="s">
        <v>271</v>
      </c>
      <c r="H173" s="22" t="s">
        <v>27</v>
      </c>
      <c r="I173" s="22" t="s">
        <v>28</v>
      </c>
      <c r="J173" s="22">
        <v>2</v>
      </c>
      <c r="K173" s="23">
        <f t="shared" ref="K173:K196" si="50">K$2+2</f>
        <v>44653</v>
      </c>
      <c r="L173" s="24"/>
      <c r="M173" s="25"/>
      <c r="N173" s="25"/>
    </row>
    <row r="174" spans="1:15" ht="15.6" x14ac:dyDescent="0.3">
      <c r="A174" s="120">
        <f t="shared" si="48"/>
        <v>4.4999999999999982</v>
      </c>
      <c r="B174" s="20">
        <f t="shared" si="49"/>
        <v>3</v>
      </c>
      <c r="C174" s="81" t="s">
        <v>29</v>
      </c>
      <c r="D174" s="56" t="s">
        <v>213</v>
      </c>
      <c r="G174" s="22" t="s">
        <v>271</v>
      </c>
      <c r="H174" s="22" t="s">
        <v>70</v>
      </c>
      <c r="I174" s="22" t="s">
        <v>332</v>
      </c>
      <c r="J174" s="22">
        <v>1</v>
      </c>
      <c r="K174" s="23">
        <f t="shared" si="50"/>
        <v>44653</v>
      </c>
      <c r="L174" s="24"/>
      <c r="M174" s="25"/>
      <c r="N174" s="25"/>
    </row>
    <row r="175" spans="1:15" ht="158.4" x14ac:dyDescent="0.3">
      <c r="A175" s="120">
        <f t="shared" si="48"/>
        <v>4.4999999999999982</v>
      </c>
      <c r="B175" s="20">
        <f t="shared" si="49"/>
        <v>4</v>
      </c>
      <c r="C175" s="5" t="s">
        <v>29</v>
      </c>
      <c r="D175" s="56" t="s">
        <v>238</v>
      </c>
      <c r="F175" s="22" t="s">
        <v>126</v>
      </c>
      <c r="G175" s="22" t="s">
        <v>271</v>
      </c>
      <c r="H175" s="22" t="s">
        <v>27</v>
      </c>
      <c r="I175" s="22" t="s">
        <v>28</v>
      </c>
      <c r="J175" s="22">
        <v>10</v>
      </c>
      <c r="K175" s="23">
        <f t="shared" si="50"/>
        <v>44653</v>
      </c>
      <c r="L175" s="24"/>
      <c r="M175" s="25"/>
      <c r="N175" s="25"/>
    </row>
    <row r="176" spans="1:15" ht="43.2" x14ac:dyDescent="0.3">
      <c r="A176" s="120">
        <f t="shared" si="48"/>
        <v>4.4999999999999982</v>
      </c>
      <c r="B176" s="20">
        <f t="shared" si="49"/>
        <v>5</v>
      </c>
      <c r="C176" s="5" t="s">
        <v>29</v>
      </c>
      <c r="D176" s="56" t="s">
        <v>215</v>
      </c>
      <c r="E176" s="22" t="s">
        <v>216</v>
      </c>
      <c r="F176" s="22" t="s">
        <v>217</v>
      </c>
      <c r="G176" s="22" t="s">
        <v>271</v>
      </c>
      <c r="H176" s="22" t="s">
        <v>27</v>
      </c>
      <c r="I176" s="22" t="s">
        <v>28</v>
      </c>
      <c r="J176" s="22" t="s">
        <v>78</v>
      </c>
      <c r="K176" s="23">
        <f t="shared" si="50"/>
        <v>44653</v>
      </c>
      <c r="M176" s="28"/>
      <c r="N176" s="28"/>
    </row>
    <row r="177" spans="1:17" ht="28.8" x14ac:dyDescent="0.3">
      <c r="A177" s="120">
        <f t="shared" si="48"/>
        <v>4.4999999999999982</v>
      </c>
      <c r="B177" s="20">
        <f t="shared" si="49"/>
        <v>6</v>
      </c>
      <c r="C177" s="5" t="s">
        <v>29</v>
      </c>
      <c r="D177" s="5" t="s">
        <v>392</v>
      </c>
      <c r="E177" s="22" t="s">
        <v>393</v>
      </c>
      <c r="G177" s="22" t="s">
        <v>271</v>
      </c>
      <c r="H177" s="22" t="s">
        <v>27</v>
      </c>
      <c r="I177" s="22" t="s">
        <v>28</v>
      </c>
      <c r="J177" s="22" t="s">
        <v>78</v>
      </c>
      <c r="K177" s="23">
        <f t="shared" si="50"/>
        <v>44653</v>
      </c>
      <c r="M177" s="28"/>
      <c r="N177" s="28"/>
    </row>
    <row r="178" spans="1:17" ht="28.8" x14ac:dyDescent="0.3">
      <c r="A178" s="120">
        <f>A176</f>
        <v>4.4999999999999982</v>
      </c>
      <c r="B178" s="20">
        <f>B176+1</f>
        <v>6</v>
      </c>
      <c r="C178" s="5" t="s">
        <v>29</v>
      </c>
      <c r="D178" s="22" t="s">
        <v>130</v>
      </c>
      <c r="E178" s="22" t="s">
        <v>131</v>
      </c>
      <c r="F178" s="29"/>
      <c r="G178" s="22" t="s">
        <v>271</v>
      </c>
      <c r="H178" s="22" t="s">
        <v>70</v>
      </c>
      <c r="I178" s="22" t="s">
        <v>332</v>
      </c>
      <c r="J178" s="22">
        <v>1</v>
      </c>
      <c r="K178" s="23">
        <f t="shared" si="50"/>
        <v>44653</v>
      </c>
      <c r="L178" s="24"/>
      <c r="M178" s="28"/>
      <c r="N178" s="28"/>
    </row>
    <row r="179" spans="1:17" x14ac:dyDescent="0.3">
      <c r="A179" s="120">
        <f>A178</f>
        <v>4.4999999999999982</v>
      </c>
      <c r="B179" s="20">
        <f>B178+1</f>
        <v>7</v>
      </c>
      <c r="C179" s="5" t="s">
        <v>29</v>
      </c>
      <c r="D179" s="21" t="s">
        <v>132</v>
      </c>
      <c r="E179" s="22" t="s">
        <v>133</v>
      </c>
      <c r="G179" s="22" t="s">
        <v>271</v>
      </c>
      <c r="H179" s="22" t="s">
        <v>70</v>
      </c>
      <c r="I179" s="22" t="s">
        <v>332</v>
      </c>
      <c r="J179" s="22">
        <v>1</v>
      </c>
      <c r="K179" s="23">
        <f t="shared" si="50"/>
        <v>44653</v>
      </c>
      <c r="L179" s="24"/>
      <c r="M179" s="28"/>
      <c r="N179" s="28"/>
    </row>
    <row r="180" spans="1:17" ht="28.8" x14ac:dyDescent="0.3">
      <c r="A180" s="120">
        <f>A179</f>
        <v>4.4999999999999982</v>
      </c>
      <c r="B180" s="20">
        <f>B179+1</f>
        <v>8</v>
      </c>
      <c r="C180" s="5" t="s">
        <v>64</v>
      </c>
      <c r="D180" s="21" t="s">
        <v>239</v>
      </c>
      <c r="G180" s="22" t="s">
        <v>271</v>
      </c>
      <c r="H180" s="22" t="s">
        <v>240</v>
      </c>
      <c r="I180" s="22" t="s">
        <v>293</v>
      </c>
      <c r="J180" s="22">
        <v>5</v>
      </c>
      <c r="K180" s="23">
        <f t="shared" si="50"/>
        <v>44653</v>
      </c>
      <c r="L180" s="24"/>
      <c r="M180" s="28"/>
      <c r="N180" s="28"/>
    </row>
    <row r="181" spans="1:17" s="15" customFormat="1" x14ac:dyDescent="0.3">
      <c r="A181" s="121">
        <f>A180+0.1</f>
        <v>4.5999999999999979</v>
      </c>
      <c r="B181" s="14"/>
      <c r="D181" s="16" t="s">
        <v>241</v>
      </c>
      <c r="E181" s="17"/>
      <c r="F181" s="17"/>
      <c r="G181" s="17"/>
      <c r="H181" s="17"/>
      <c r="I181" s="17"/>
      <c r="J181" s="17"/>
      <c r="K181" s="94"/>
      <c r="L181" s="48"/>
      <c r="M181" s="105"/>
      <c r="N181" s="105"/>
      <c r="O181" s="17"/>
    </row>
    <row r="182" spans="1:17" ht="28.8" x14ac:dyDescent="0.3">
      <c r="A182" s="120">
        <f t="shared" ref="A182:A183" si="51">A181</f>
        <v>4.5999999999999979</v>
      </c>
      <c r="B182" s="20">
        <f t="shared" ref="B182:B183" si="52">B181+1</f>
        <v>1</v>
      </c>
      <c r="C182" s="81" t="s">
        <v>16</v>
      </c>
      <c r="D182" s="56" t="s">
        <v>219</v>
      </c>
      <c r="E182" s="22" t="s">
        <v>95</v>
      </c>
      <c r="F182" s="22" t="s">
        <v>242</v>
      </c>
      <c r="G182" s="22" t="s">
        <v>271</v>
      </c>
      <c r="H182" s="22" t="s">
        <v>27</v>
      </c>
      <c r="I182" s="22" t="s">
        <v>28</v>
      </c>
      <c r="J182" s="22">
        <v>2</v>
      </c>
      <c r="K182" s="23">
        <f t="shared" si="50"/>
        <v>44653</v>
      </c>
      <c r="L182" s="24">
        <v>0.43124999999999997</v>
      </c>
      <c r="M182" s="25"/>
      <c r="N182" s="25"/>
    </row>
    <row r="183" spans="1:17" ht="28.8" x14ac:dyDescent="0.3">
      <c r="A183" s="120">
        <f t="shared" si="51"/>
        <v>4.5999999999999979</v>
      </c>
      <c r="B183" s="20">
        <f t="shared" si="52"/>
        <v>2</v>
      </c>
      <c r="C183" s="81" t="s">
        <v>16</v>
      </c>
      <c r="D183" s="56" t="s">
        <v>221</v>
      </c>
      <c r="E183" s="52" t="s">
        <v>98</v>
      </c>
      <c r="F183" s="22" t="s">
        <v>222</v>
      </c>
      <c r="G183" s="22" t="s">
        <v>271</v>
      </c>
      <c r="H183" s="22" t="s">
        <v>70</v>
      </c>
      <c r="I183" s="22" t="s">
        <v>332</v>
      </c>
      <c r="J183" s="22">
        <v>1</v>
      </c>
      <c r="K183" s="23">
        <f t="shared" si="50"/>
        <v>44653</v>
      </c>
      <c r="L183" s="24"/>
      <c r="M183" s="25"/>
      <c r="N183" s="25"/>
    </row>
    <row r="184" spans="1:17" x14ac:dyDescent="0.3">
      <c r="A184" s="121">
        <f>A183+0.1</f>
        <v>4.6999999999999975</v>
      </c>
      <c r="B184" s="14"/>
      <c r="C184" s="15"/>
      <c r="D184" s="16" t="s">
        <v>243</v>
      </c>
      <c r="E184" s="17"/>
      <c r="F184" s="17"/>
      <c r="G184" s="17"/>
      <c r="H184" s="17"/>
      <c r="I184" s="17"/>
      <c r="J184" s="47"/>
      <c r="K184" s="48"/>
      <c r="L184" s="48"/>
      <c r="M184" s="49"/>
      <c r="N184" s="49"/>
      <c r="O184" s="17"/>
    </row>
    <row r="185" spans="1:17" ht="409.6" x14ac:dyDescent="0.3">
      <c r="A185" s="120">
        <f t="shared" ref="A185" si="53">A184</f>
        <v>4.6999999999999975</v>
      </c>
      <c r="B185" s="20">
        <f t="shared" ref="B185" si="54">B184+1</f>
        <v>1</v>
      </c>
      <c r="C185" s="81" t="s">
        <v>16</v>
      </c>
      <c r="D185" s="56" t="s">
        <v>244</v>
      </c>
      <c r="E185" s="22" t="s">
        <v>438</v>
      </c>
      <c r="F185" s="22" t="s">
        <v>245</v>
      </c>
      <c r="G185" s="22" t="s">
        <v>271</v>
      </c>
      <c r="H185" s="22" t="s">
        <v>304</v>
      </c>
      <c r="I185" s="22" t="s">
        <v>356</v>
      </c>
      <c r="J185" s="22">
        <v>10</v>
      </c>
      <c r="K185" s="23">
        <f t="shared" si="50"/>
        <v>44653</v>
      </c>
      <c r="L185" s="24">
        <v>0.43333333333333335</v>
      </c>
      <c r="M185" s="28"/>
      <c r="N185" s="28"/>
      <c r="O185" s="106"/>
    </row>
    <row r="186" spans="1:17" x14ac:dyDescent="0.3">
      <c r="A186" s="121">
        <f>A185+0.1</f>
        <v>4.7999999999999972</v>
      </c>
      <c r="B186" s="14"/>
      <c r="C186" s="15"/>
      <c r="D186" s="107" t="s">
        <v>246</v>
      </c>
      <c r="E186" s="37"/>
      <c r="F186" s="17"/>
      <c r="G186" s="17"/>
      <c r="H186" s="17"/>
      <c r="I186" s="17"/>
      <c r="J186" s="47"/>
      <c r="K186" s="48"/>
      <c r="L186" s="48"/>
      <c r="M186" s="49"/>
      <c r="N186" s="49"/>
      <c r="O186" s="17"/>
    </row>
    <row r="187" spans="1:17" ht="30" customHeight="1" x14ac:dyDescent="0.3">
      <c r="A187" s="120">
        <f t="shared" ref="A187:A188" si="55">A186</f>
        <v>4.7999999999999972</v>
      </c>
      <c r="B187" s="20">
        <f t="shared" ref="B187:B188" si="56">B186+1</f>
        <v>1</v>
      </c>
      <c r="C187" s="5" t="s">
        <v>16</v>
      </c>
      <c r="D187" s="21" t="s">
        <v>247</v>
      </c>
      <c r="E187" s="21"/>
      <c r="G187" s="22" t="s">
        <v>271</v>
      </c>
      <c r="H187" s="22" t="s">
        <v>18</v>
      </c>
      <c r="I187" s="22" t="s">
        <v>141</v>
      </c>
      <c r="J187" s="22">
        <v>2</v>
      </c>
      <c r="K187" s="23">
        <f t="shared" si="50"/>
        <v>44653</v>
      </c>
      <c r="L187" s="24">
        <v>0.44027777777777777</v>
      </c>
      <c r="M187" s="25"/>
      <c r="N187" s="25"/>
      <c r="O187" s="80"/>
    </row>
    <row r="188" spans="1:17" ht="43.2" x14ac:dyDescent="0.3">
      <c r="A188" s="120">
        <f t="shared" si="55"/>
        <v>4.7999999999999972</v>
      </c>
      <c r="B188" s="20">
        <f t="shared" si="56"/>
        <v>2</v>
      </c>
      <c r="C188" s="5" t="s">
        <v>16</v>
      </c>
      <c r="D188" s="21" t="s">
        <v>248</v>
      </c>
      <c r="E188" s="21" t="s">
        <v>249</v>
      </c>
      <c r="G188" s="22" t="s">
        <v>271</v>
      </c>
      <c r="H188" s="22" t="s">
        <v>250</v>
      </c>
      <c r="I188" s="22" t="s">
        <v>305</v>
      </c>
      <c r="J188" s="22">
        <v>1</v>
      </c>
      <c r="K188" s="23">
        <f t="shared" si="50"/>
        <v>44653</v>
      </c>
      <c r="L188" s="24"/>
      <c r="M188" s="25"/>
      <c r="N188" s="25"/>
      <c r="O188" s="80"/>
    </row>
    <row r="189" spans="1:17" x14ac:dyDescent="0.3">
      <c r="A189" s="121">
        <f>A188+0.1</f>
        <v>4.8999999999999968</v>
      </c>
      <c r="B189" s="14"/>
      <c r="C189" s="15"/>
      <c r="D189" s="107" t="s">
        <v>251</v>
      </c>
      <c r="E189" s="107"/>
      <c r="F189" s="17"/>
      <c r="G189" s="17"/>
      <c r="H189" s="17"/>
      <c r="I189" s="17"/>
      <c r="J189" s="47"/>
      <c r="K189" s="15"/>
      <c r="L189" s="15"/>
      <c r="M189" s="49"/>
      <c r="N189" s="49"/>
      <c r="O189" s="17"/>
    </row>
    <row r="190" spans="1:17" s="22" customFormat="1" ht="57.6" x14ac:dyDescent="0.3">
      <c r="A190" s="120">
        <f t="shared" ref="A190:A191" si="57">A189</f>
        <v>4.8999999999999968</v>
      </c>
      <c r="B190" s="20">
        <f t="shared" ref="B190:B191" si="58">B189+1</f>
        <v>1</v>
      </c>
      <c r="C190" s="81" t="s">
        <v>16</v>
      </c>
      <c r="D190" s="56" t="s">
        <v>252</v>
      </c>
      <c r="E190" s="22" t="s">
        <v>253</v>
      </c>
      <c r="F190" s="22" t="s">
        <v>254</v>
      </c>
      <c r="G190" s="22" t="s">
        <v>271</v>
      </c>
      <c r="H190" s="22" t="s">
        <v>56</v>
      </c>
      <c r="I190" s="22" t="s">
        <v>374</v>
      </c>
      <c r="J190" s="22">
        <v>2</v>
      </c>
      <c r="K190" s="23">
        <f t="shared" si="50"/>
        <v>44653</v>
      </c>
      <c r="L190" s="24"/>
      <c r="M190" s="25"/>
      <c r="N190" s="25"/>
      <c r="P190" s="5"/>
      <c r="Q190" s="5"/>
    </row>
    <row r="191" spans="1:17" s="22" customFormat="1" ht="28.8" x14ac:dyDescent="0.3">
      <c r="A191" s="120">
        <f t="shared" si="57"/>
        <v>4.8999999999999968</v>
      </c>
      <c r="B191" s="20">
        <f t="shared" si="58"/>
        <v>2</v>
      </c>
      <c r="C191" s="81" t="s">
        <v>16</v>
      </c>
      <c r="D191" s="29" t="s">
        <v>255</v>
      </c>
      <c r="E191" s="56" t="s">
        <v>256</v>
      </c>
      <c r="G191" s="22" t="s">
        <v>271</v>
      </c>
      <c r="H191" s="22" t="s">
        <v>56</v>
      </c>
      <c r="I191" s="22" t="s">
        <v>374</v>
      </c>
      <c r="J191" s="22">
        <v>1</v>
      </c>
      <c r="K191" s="23">
        <f t="shared" si="50"/>
        <v>44653</v>
      </c>
      <c r="L191" s="24"/>
      <c r="M191" s="25"/>
      <c r="N191" s="25"/>
      <c r="P191" s="5"/>
      <c r="Q191" s="5"/>
    </row>
    <row r="192" spans="1:17" x14ac:dyDescent="0.3">
      <c r="A192" s="93">
        <v>4.0999999999999996</v>
      </c>
      <c r="B192" s="14"/>
      <c r="C192" s="15" t="s">
        <v>257</v>
      </c>
      <c r="D192" s="55" t="s">
        <v>258</v>
      </c>
      <c r="E192" s="17"/>
      <c r="F192" s="17"/>
      <c r="G192" s="17"/>
      <c r="H192" s="17"/>
      <c r="I192" s="17"/>
      <c r="J192" s="47"/>
      <c r="K192" s="48"/>
      <c r="L192" s="48"/>
      <c r="M192" s="49"/>
      <c r="N192" s="49"/>
      <c r="O192" s="17"/>
    </row>
    <row r="193" spans="1:15" ht="86.4" x14ac:dyDescent="0.3">
      <c r="A193" s="95">
        <f t="shared" ref="A193:A194" si="59">A192</f>
        <v>4.0999999999999996</v>
      </c>
      <c r="B193" s="20">
        <f t="shared" ref="B193:B194" si="60">B192+1</f>
        <v>1</v>
      </c>
      <c r="C193" s="81" t="s">
        <v>16</v>
      </c>
      <c r="D193" s="21" t="s">
        <v>259</v>
      </c>
      <c r="F193" s="50" t="s">
        <v>205</v>
      </c>
      <c r="G193" s="22" t="s">
        <v>271</v>
      </c>
      <c r="H193" s="22" t="s">
        <v>18</v>
      </c>
      <c r="I193" s="22" t="s">
        <v>141</v>
      </c>
      <c r="J193" s="22">
        <v>1</v>
      </c>
      <c r="K193" s="23">
        <f t="shared" si="50"/>
        <v>44653</v>
      </c>
      <c r="L193" s="24"/>
      <c r="M193" s="25"/>
      <c r="N193" s="25"/>
    </row>
    <row r="194" spans="1:15" ht="16.2" thickBot="1" x14ac:dyDescent="0.35">
      <c r="A194" s="95">
        <f t="shared" si="59"/>
        <v>4.0999999999999996</v>
      </c>
      <c r="B194" s="20">
        <f t="shared" si="60"/>
        <v>2</v>
      </c>
      <c r="C194" s="81" t="s">
        <v>16</v>
      </c>
      <c r="D194" s="21" t="s">
        <v>260</v>
      </c>
      <c r="F194" s="82"/>
      <c r="G194" s="22" t="s">
        <v>271</v>
      </c>
      <c r="H194" s="22" t="s">
        <v>47</v>
      </c>
      <c r="I194" s="22" t="s">
        <v>261</v>
      </c>
      <c r="J194" s="22">
        <v>30</v>
      </c>
      <c r="K194" s="23">
        <f t="shared" si="50"/>
        <v>44653</v>
      </c>
      <c r="L194" s="24"/>
      <c r="M194" s="25"/>
      <c r="N194" s="25"/>
    </row>
    <row r="195" spans="1:15" s="12" customFormat="1" ht="24" thickBot="1" x14ac:dyDescent="0.35">
      <c r="A195" s="122">
        <v>5</v>
      </c>
      <c r="B195" s="72"/>
      <c r="C195" s="8" t="s">
        <v>262</v>
      </c>
      <c r="D195" s="9"/>
      <c r="E195" s="9"/>
      <c r="F195" s="9"/>
      <c r="G195" s="45"/>
      <c r="H195" s="9"/>
      <c r="I195" s="9"/>
      <c r="J195" s="46"/>
      <c r="K195" s="8"/>
      <c r="L195" s="8"/>
      <c r="M195" s="11"/>
      <c r="N195" s="11"/>
      <c r="O195" s="9"/>
    </row>
    <row r="196" spans="1:15" ht="43.8" thickBot="1" x14ac:dyDescent="0.35">
      <c r="A196" s="120">
        <f t="shared" ref="A196" si="61">A195</f>
        <v>5</v>
      </c>
      <c r="B196" s="20">
        <f t="shared" ref="B196" si="62">B195+1</f>
        <v>1</v>
      </c>
      <c r="C196" s="5" t="s">
        <v>64</v>
      </c>
      <c r="D196" s="21" t="s">
        <v>263</v>
      </c>
      <c r="G196" s="22" t="s">
        <v>271</v>
      </c>
      <c r="H196" s="22" t="s">
        <v>18</v>
      </c>
      <c r="I196" s="22" t="s">
        <v>141</v>
      </c>
      <c r="K196" s="23">
        <f t="shared" si="50"/>
        <v>44653</v>
      </c>
      <c r="L196" s="24">
        <v>0.45833333333333331</v>
      </c>
      <c r="M196" s="53"/>
      <c r="N196" s="53"/>
    </row>
    <row r="197" spans="1:15" s="12" customFormat="1" ht="24" thickBot="1" x14ac:dyDescent="0.35">
      <c r="A197" s="123">
        <v>6</v>
      </c>
      <c r="B197" s="44"/>
      <c r="C197" s="8" t="s">
        <v>264</v>
      </c>
      <c r="D197" s="9"/>
      <c r="E197" s="9"/>
      <c r="F197" s="9"/>
      <c r="G197" s="9"/>
      <c r="H197" s="9"/>
      <c r="I197" s="9"/>
      <c r="J197" s="8"/>
      <c r="K197" s="10"/>
      <c r="L197" s="8"/>
      <c r="M197" s="11"/>
      <c r="N197" s="11"/>
      <c r="O197" s="9"/>
    </row>
    <row r="198" spans="1:15" s="15" customFormat="1" x14ac:dyDescent="0.3">
      <c r="A198" s="121">
        <f>A197+0.1</f>
        <v>6.1</v>
      </c>
      <c r="B198" s="14"/>
      <c r="D198" s="16" t="s">
        <v>265</v>
      </c>
      <c r="E198" s="103"/>
      <c r="F198" s="17"/>
      <c r="G198" s="17"/>
      <c r="H198" s="17"/>
      <c r="I198" s="17"/>
      <c r="J198" s="17"/>
      <c r="K198" s="94"/>
      <c r="L198" s="48"/>
      <c r="M198" s="49"/>
      <c r="N198" s="49"/>
      <c r="O198" s="104"/>
    </row>
    <row r="199" spans="1:15" ht="86.4" x14ac:dyDescent="0.3">
      <c r="A199" s="120">
        <f t="shared" ref="A199:A200" si="63">A198</f>
        <v>6.1</v>
      </c>
      <c r="B199" s="20">
        <f t="shared" ref="B199:B200" si="64">B198+1</f>
        <v>1</v>
      </c>
      <c r="C199" s="5" t="s">
        <v>16</v>
      </c>
      <c r="D199" s="56" t="s">
        <v>233</v>
      </c>
      <c r="F199" s="50" t="s">
        <v>205</v>
      </c>
      <c r="G199" s="22" t="s">
        <v>271</v>
      </c>
      <c r="H199" s="22" t="s">
        <v>234</v>
      </c>
      <c r="I199" s="22" t="s">
        <v>376</v>
      </c>
      <c r="J199" s="22">
        <v>60</v>
      </c>
      <c r="K199" s="23">
        <f>K$2+3</f>
        <v>44654</v>
      </c>
      <c r="L199" s="24">
        <v>0.375</v>
      </c>
      <c r="M199" s="24"/>
      <c r="N199" s="25"/>
    </row>
    <row r="200" spans="1:15" ht="28.8" x14ac:dyDescent="0.3">
      <c r="A200" s="120">
        <f t="shared" si="63"/>
        <v>6.1</v>
      </c>
      <c r="B200" s="20">
        <f t="shared" si="64"/>
        <v>2</v>
      </c>
      <c r="C200" s="5" t="s">
        <v>16</v>
      </c>
      <c r="D200" s="21" t="s">
        <v>235</v>
      </c>
      <c r="G200" s="22" t="s">
        <v>271</v>
      </c>
      <c r="H200" s="22" t="s">
        <v>274</v>
      </c>
      <c r="I200" s="22" t="s">
        <v>99</v>
      </c>
      <c r="K200" s="23">
        <f>K$2+3</f>
        <v>44654</v>
      </c>
    </row>
    <row r="201" spans="1:15" s="15" customFormat="1" x14ac:dyDescent="0.3">
      <c r="A201" s="121">
        <f>A200+0.1</f>
        <v>6.1999999999999993</v>
      </c>
      <c r="B201" s="14"/>
      <c r="D201" s="16" t="s">
        <v>266</v>
      </c>
      <c r="E201" s="103"/>
      <c r="F201" s="17"/>
      <c r="G201" s="17"/>
      <c r="H201" s="17"/>
      <c r="I201" s="17"/>
      <c r="J201" s="17"/>
      <c r="K201" s="94"/>
      <c r="L201" s="48"/>
      <c r="M201" s="49"/>
      <c r="N201" s="49"/>
      <c r="O201" s="104"/>
    </row>
    <row r="202" spans="1:15" ht="86.4" x14ac:dyDescent="0.3">
      <c r="A202" s="120">
        <f t="shared" ref="A202:A203" si="65">A201</f>
        <v>6.1999999999999993</v>
      </c>
      <c r="B202" s="20">
        <f t="shared" ref="B202:B203" si="66">B201+1</f>
        <v>1</v>
      </c>
      <c r="C202" s="5" t="s">
        <v>16</v>
      </c>
      <c r="D202" s="56" t="s">
        <v>233</v>
      </c>
      <c r="F202" s="50" t="s">
        <v>205</v>
      </c>
      <c r="G202" s="22" t="s">
        <v>271</v>
      </c>
      <c r="H202" s="22" t="s">
        <v>234</v>
      </c>
      <c r="I202" s="22" t="s">
        <v>376</v>
      </c>
      <c r="J202" s="22">
        <v>60</v>
      </c>
      <c r="K202" s="23">
        <f>K$2+4</f>
        <v>44655</v>
      </c>
      <c r="L202" s="24">
        <v>0.375</v>
      </c>
      <c r="M202" s="24"/>
      <c r="N202" s="25"/>
    </row>
    <row r="203" spans="1:15" ht="28.8" x14ac:dyDescent="0.3">
      <c r="A203" s="120">
        <f t="shared" si="65"/>
        <v>6.1999999999999993</v>
      </c>
      <c r="B203" s="20">
        <f t="shared" si="66"/>
        <v>2</v>
      </c>
      <c r="C203" s="5" t="s">
        <v>16</v>
      </c>
      <c r="D203" s="21" t="s">
        <v>235</v>
      </c>
      <c r="G203" s="22" t="s">
        <v>271</v>
      </c>
      <c r="H203" s="22" t="s">
        <v>274</v>
      </c>
      <c r="I203" s="22" t="s">
        <v>99</v>
      </c>
      <c r="K203" s="23">
        <f>K$2+4</f>
        <v>44655</v>
      </c>
    </row>
    <row r="204" spans="1:15" s="15" customFormat="1" x14ac:dyDescent="0.3">
      <c r="A204" s="121">
        <f>A203+0.1</f>
        <v>6.2999999999999989</v>
      </c>
      <c r="B204" s="14"/>
      <c r="D204" s="16" t="s">
        <v>267</v>
      </c>
      <c r="E204" s="103"/>
      <c r="F204" s="17"/>
      <c r="G204" s="17"/>
      <c r="H204" s="17"/>
      <c r="I204" s="17"/>
      <c r="J204" s="17"/>
      <c r="K204" s="94"/>
      <c r="L204" s="48"/>
      <c r="M204" s="49"/>
      <c r="N204" s="49"/>
      <c r="O204" s="104"/>
    </row>
    <row r="205" spans="1:15" ht="86.4" x14ac:dyDescent="0.3">
      <c r="A205" s="120">
        <f t="shared" ref="A205:A206" si="67">A204</f>
        <v>6.2999999999999989</v>
      </c>
      <c r="B205" s="20">
        <f t="shared" ref="B205:B206" si="68">B204+1</f>
        <v>1</v>
      </c>
      <c r="C205" s="5" t="s">
        <v>16</v>
      </c>
      <c r="D205" s="56" t="s">
        <v>233</v>
      </c>
      <c r="F205" s="50" t="s">
        <v>205</v>
      </c>
      <c r="G205" s="22" t="s">
        <v>271</v>
      </c>
      <c r="H205" s="22" t="s">
        <v>234</v>
      </c>
      <c r="I205" s="22" t="s">
        <v>376</v>
      </c>
      <c r="J205" s="22">
        <v>60</v>
      </c>
      <c r="K205" s="23">
        <f>K$2+5</f>
        <v>44656</v>
      </c>
      <c r="L205" s="24">
        <v>0.375</v>
      </c>
      <c r="M205" s="24"/>
      <c r="N205" s="25"/>
    </row>
    <row r="206" spans="1:15" ht="28.8" x14ac:dyDescent="0.3">
      <c r="A206" s="120">
        <f t="shared" si="67"/>
        <v>6.2999999999999989</v>
      </c>
      <c r="B206" s="20">
        <f t="shared" si="68"/>
        <v>2</v>
      </c>
      <c r="C206" s="5" t="s">
        <v>16</v>
      </c>
      <c r="D206" s="21" t="s">
        <v>235</v>
      </c>
      <c r="G206" s="22" t="s">
        <v>271</v>
      </c>
      <c r="H206" s="22" t="s">
        <v>274</v>
      </c>
      <c r="I206" s="22" t="s">
        <v>99</v>
      </c>
      <c r="K206" s="23">
        <f>K$2+5</f>
        <v>44656</v>
      </c>
    </row>
    <row r="207" spans="1:15" s="15" customFormat="1" x14ac:dyDescent="0.3">
      <c r="A207" s="121">
        <f>A206+0.1</f>
        <v>6.3999999999999986</v>
      </c>
      <c r="B207" s="14"/>
      <c r="D207" s="16" t="s">
        <v>268</v>
      </c>
      <c r="E207" s="103"/>
      <c r="F207" s="17"/>
      <c r="G207" s="17"/>
      <c r="H207" s="17"/>
      <c r="I207" s="17"/>
      <c r="J207" s="17"/>
      <c r="K207" s="94"/>
      <c r="L207" s="48"/>
      <c r="M207" s="49"/>
      <c r="N207" s="49"/>
      <c r="O207" s="104"/>
    </row>
    <row r="208" spans="1:15" ht="86.4" x14ac:dyDescent="0.3">
      <c r="A208" s="120">
        <f t="shared" ref="A208:A209" si="69">A207</f>
        <v>6.3999999999999986</v>
      </c>
      <c r="B208" s="20">
        <f t="shared" ref="B208:B209" si="70">B207+1</f>
        <v>1</v>
      </c>
      <c r="C208" s="5" t="s">
        <v>16</v>
      </c>
      <c r="D208" s="56" t="s">
        <v>233</v>
      </c>
      <c r="F208" s="50" t="s">
        <v>205</v>
      </c>
      <c r="G208" s="22" t="s">
        <v>271</v>
      </c>
      <c r="H208" s="22" t="s">
        <v>234</v>
      </c>
      <c r="I208" s="22" t="s">
        <v>376</v>
      </c>
      <c r="J208" s="22">
        <v>60</v>
      </c>
      <c r="K208" s="23">
        <f>K$2+6</f>
        <v>44657</v>
      </c>
      <c r="L208" s="24">
        <v>0.375</v>
      </c>
      <c r="M208" s="24"/>
      <c r="N208" s="25"/>
    </row>
    <row r="209" spans="1:15" ht="28.8" x14ac:dyDescent="0.3">
      <c r="A209" s="120">
        <f t="shared" si="69"/>
        <v>6.3999999999999986</v>
      </c>
      <c r="B209" s="20">
        <f t="shared" si="70"/>
        <v>2</v>
      </c>
      <c r="C209" s="5" t="s">
        <v>16</v>
      </c>
      <c r="D209" s="21" t="s">
        <v>235</v>
      </c>
      <c r="G209" s="22" t="s">
        <v>271</v>
      </c>
      <c r="H209" s="22" t="s">
        <v>274</v>
      </c>
      <c r="I209" s="22" t="s">
        <v>99</v>
      </c>
      <c r="K209" s="23">
        <f>K$2+6</f>
        <v>44657</v>
      </c>
    </row>
    <row r="210" spans="1:15" s="15" customFormat="1" x14ac:dyDescent="0.3">
      <c r="A210" s="121">
        <f>A209+0.1</f>
        <v>6.4999999999999982</v>
      </c>
      <c r="B210" s="14"/>
      <c r="D210" s="16" t="s">
        <v>269</v>
      </c>
      <c r="E210" s="103"/>
      <c r="F210" s="17"/>
      <c r="G210" s="17"/>
      <c r="H210" s="17"/>
      <c r="I210" s="17"/>
      <c r="J210" s="17"/>
      <c r="K210" s="94"/>
      <c r="L210" s="48"/>
      <c r="M210" s="49"/>
      <c r="N210" s="49"/>
      <c r="O210" s="104"/>
    </row>
    <row r="211" spans="1:15" ht="86.4" x14ac:dyDescent="0.3">
      <c r="A211" s="120">
        <f t="shared" ref="A211:A212" si="71">A210</f>
        <v>6.4999999999999982</v>
      </c>
      <c r="B211" s="20">
        <f t="shared" ref="B211:B212" si="72">B210+1</f>
        <v>1</v>
      </c>
      <c r="C211" s="5" t="s">
        <v>16</v>
      </c>
      <c r="D211" s="56" t="s">
        <v>233</v>
      </c>
      <c r="F211" s="50" t="s">
        <v>205</v>
      </c>
      <c r="G211" s="22" t="s">
        <v>271</v>
      </c>
      <c r="H211" s="22" t="s">
        <v>234</v>
      </c>
      <c r="I211" s="22" t="s">
        <v>376</v>
      </c>
      <c r="J211" s="22">
        <v>60</v>
      </c>
      <c r="K211" s="23">
        <f>K$2+7</f>
        <v>44658</v>
      </c>
      <c r="L211" s="24">
        <v>0.375</v>
      </c>
      <c r="M211" s="24"/>
      <c r="N211" s="25"/>
    </row>
    <row r="212" spans="1:15" ht="28.8" x14ac:dyDescent="0.3">
      <c r="A212" s="120">
        <f t="shared" si="71"/>
        <v>6.4999999999999982</v>
      </c>
      <c r="B212" s="20">
        <f t="shared" si="72"/>
        <v>2</v>
      </c>
      <c r="C212" s="5" t="s">
        <v>16</v>
      </c>
      <c r="D212" s="21" t="s">
        <v>235</v>
      </c>
      <c r="G212" s="22" t="s">
        <v>271</v>
      </c>
      <c r="H212" s="22" t="s">
        <v>274</v>
      </c>
      <c r="I212" s="22" t="s">
        <v>99</v>
      </c>
      <c r="K212" s="23">
        <f>K$2+7</f>
        <v>44658</v>
      </c>
    </row>
    <row r="213" spans="1:15" s="15" customFormat="1" x14ac:dyDescent="0.3">
      <c r="A213" s="121">
        <f>A212+0.1</f>
        <v>6.5999999999999979</v>
      </c>
      <c r="B213" s="14"/>
      <c r="D213" s="16" t="s">
        <v>270</v>
      </c>
      <c r="E213" s="103"/>
      <c r="F213" s="17"/>
      <c r="G213" s="17"/>
      <c r="H213" s="17"/>
      <c r="I213" s="17"/>
      <c r="J213" s="17"/>
      <c r="K213" s="94"/>
      <c r="L213" s="48"/>
      <c r="M213" s="49"/>
      <c r="N213" s="49"/>
      <c r="O213" s="104"/>
    </row>
    <row r="214" spans="1:15" ht="86.4" x14ac:dyDescent="0.3">
      <c r="A214" s="120">
        <f t="shared" ref="A214:A215" si="73">A213</f>
        <v>6.5999999999999979</v>
      </c>
      <c r="B214" s="20">
        <f t="shared" ref="B214:B215" si="74">B213+1</f>
        <v>1</v>
      </c>
      <c r="C214" s="5" t="s">
        <v>16</v>
      </c>
      <c r="D214" s="56" t="s">
        <v>233</v>
      </c>
      <c r="F214" s="50" t="s">
        <v>205</v>
      </c>
      <c r="G214" s="22" t="s">
        <v>271</v>
      </c>
      <c r="H214" s="22" t="s">
        <v>234</v>
      </c>
      <c r="I214" s="22" t="s">
        <v>376</v>
      </c>
      <c r="J214" s="22">
        <v>60</v>
      </c>
      <c r="K214" s="23">
        <f>K$2+8</f>
        <v>44659</v>
      </c>
      <c r="L214" s="24">
        <v>0.375</v>
      </c>
      <c r="M214" s="24"/>
      <c r="N214" s="25"/>
    </row>
    <row r="215" spans="1:15" ht="28.8" x14ac:dyDescent="0.3">
      <c r="A215" s="120">
        <f t="shared" si="73"/>
        <v>6.5999999999999979</v>
      </c>
      <c r="B215" s="20">
        <f t="shared" si="74"/>
        <v>2</v>
      </c>
      <c r="C215" s="5" t="s">
        <v>16</v>
      </c>
      <c r="D215" s="21" t="s">
        <v>235</v>
      </c>
      <c r="G215" s="22" t="s">
        <v>271</v>
      </c>
      <c r="H215" s="22" t="s">
        <v>274</v>
      </c>
      <c r="I215" s="22" t="s">
        <v>99</v>
      </c>
      <c r="K215" s="23">
        <f>K$2+8</f>
        <v>44659</v>
      </c>
    </row>
  </sheetData>
  <autoFilter ref="A1:O215" xr:uid="{3E945E58-A68E-4E1F-AED6-DD514E797215}"/>
  <conditionalFormatting sqref="G216:G1048576 G1 G13:G14 G111 G19 G29:G35">
    <cfRule type="cellIs" dxfId="8431" priority="1764" operator="equal">
      <formula>"Complete w/defect"</formula>
    </cfRule>
    <cfRule type="cellIs" dxfId="8430" priority="1765" operator="equal">
      <formula>"Failed"</formula>
    </cfRule>
    <cfRule type="cellIs" dxfId="8429" priority="1766" operator="equal">
      <formula>"NA"</formula>
    </cfRule>
    <cfRule type="cellIs" dxfId="8428" priority="1767" operator="equal">
      <formula>"Complete"</formula>
    </cfRule>
    <cfRule type="cellIs" dxfId="8427" priority="1768" operator="equal">
      <formula>"In Progress"</formula>
    </cfRule>
    <cfRule type="cellIs" dxfId="8426" priority="1769" operator="equal">
      <formula>"Not Started"</formula>
    </cfRule>
  </conditionalFormatting>
  <conditionalFormatting sqref="C216:C1048576 C1 C24:C26 C135:C143 C44:C62 C64:C65 C145:C151 C122 C133 C127:C128 C15:C20 C31:C35 C106:C111">
    <cfRule type="cellIs" dxfId="8425" priority="1763" operator="equal">
      <formula>"Prod"</formula>
    </cfRule>
  </conditionalFormatting>
  <conditionalFormatting sqref="G2:G3 G25 G6 G121 G10 G81 G44 G49">
    <cfRule type="cellIs" dxfId="8424" priority="1757" operator="equal">
      <formula>"Complete w/defect"</formula>
    </cfRule>
    <cfRule type="cellIs" dxfId="8423" priority="1758" operator="equal">
      <formula>"Failed"</formula>
    </cfRule>
    <cfRule type="cellIs" dxfId="8422" priority="1759" operator="equal">
      <formula>"NA"</formula>
    </cfRule>
    <cfRule type="cellIs" dxfId="8421" priority="1760" operator="equal">
      <formula>"Complete"</formula>
    </cfRule>
    <cfRule type="cellIs" dxfId="8420" priority="1761" operator="equal">
      <formula>"In Progress"</formula>
    </cfRule>
    <cfRule type="cellIs" dxfId="8419" priority="1762" operator="equal">
      <formula>"Not Started"</formula>
    </cfRule>
  </conditionalFormatting>
  <conditionalFormatting sqref="C2:C4 C6 C192:C194 C10:C13 C70:C88 C116:C118 C121 C173:C185">
    <cfRule type="cellIs" dxfId="8418" priority="1756" operator="equal">
      <formula>"Prod"</formula>
    </cfRule>
  </conditionalFormatting>
  <conditionalFormatting sqref="C7:C9">
    <cfRule type="cellIs" dxfId="8417" priority="1755" operator="equal">
      <formula>"Prod"</formula>
    </cfRule>
  </conditionalFormatting>
  <conditionalFormatting sqref="C13">
    <cfRule type="cellIs" dxfId="8416" priority="1754" operator="equal">
      <formula>"Prod"</formula>
    </cfRule>
  </conditionalFormatting>
  <conditionalFormatting sqref="C21">
    <cfRule type="cellIs" dxfId="8415" priority="1753" operator="equal">
      <formula>"Prod"</formula>
    </cfRule>
  </conditionalFormatting>
  <conditionalFormatting sqref="C22:C23">
    <cfRule type="cellIs" dxfId="8414" priority="1752" operator="equal">
      <formula>"Prod"</formula>
    </cfRule>
  </conditionalFormatting>
  <conditionalFormatting sqref="C5">
    <cfRule type="cellIs" dxfId="8413" priority="1751" operator="equal">
      <formula>"Prod"</formula>
    </cfRule>
  </conditionalFormatting>
  <conditionalFormatting sqref="C29">
    <cfRule type="cellIs" dxfId="8412" priority="1750" operator="equal">
      <formula>"Prod"</formula>
    </cfRule>
  </conditionalFormatting>
  <conditionalFormatting sqref="C30">
    <cfRule type="cellIs" dxfId="8411" priority="1749" operator="equal">
      <formula>"Prod"</formula>
    </cfRule>
  </conditionalFormatting>
  <conditionalFormatting sqref="G36">
    <cfRule type="cellIs" dxfId="8410" priority="1743" operator="equal">
      <formula>"Complete w/defect"</formula>
    </cfRule>
    <cfRule type="cellIs" dxfId="8409" priority="1744" operator="equal">
      <formula>"Failed"</formula>
    </cfRule>
    <cfRule type="cellIs" dxfId="8408" priority="1745" operator="equal">
      <formula>"NA"</formula>
    </cfRule>
    <cfRule type="cellIs" dxfId="8407" priority="1746" operator="equal">
      <formula>"Complete"</formula>
    </cfRule>
    <cfRule type="cellIs" dxfId="8406" priority="1747" operator="equal">
      <formula>"In Progress"</formula>
    </cfRule>
    <cfRule type="cellIs" dxfId="8405" priority="1748" operator="equal">
      <formula>"Not Started"</formula>
    </cfRule>
  </conditionalFormatting>
  <conditionalFormatting sqref="C36">
    <cfRule type="cellIs" dxfId="8404" priority="1742" operator="equal">
      <formula>"Prod"</formula>
    </cfRule>
  </conditionalFormatting>
  <conditionalFormatting sqref="C38:C40 C43">
    <cfRule type="cellIs" dxfId="8403" priority="1741" operator="equal">
      <formula>"Prod"</formula>
    </cfRule>
  </conditionalFormatting>
  <conditionalFormatting sqref="C39">
    <cfRule type="cellIs" dxfId="8402" priority="1740" operator="equal">
      <formula>"Prod"</formula>
    </cfRule>
  </conditionalFormatting>
  <conditionalFormatting sqref="C57">
    <cfRule type="cellIs" dxfId="8401" priority="1739" operator="equal">
      <formula>"Prod"</formula>
    </cfRule>
  </conditionalFormatting>
  <conditionalFormatting sqref="G59">
    <cfRule type="cellIs" dxfId="8400" priority="1733" operator="equal">
      <formula>"Complete w/defect"</formula>
    </cfRule>
    <cfRule type="cellIs" dxfId="8399" priority="1734" operator="equal">
      <formula>"Failed"</formula>
    </cfRule>
    <cfRule type="cellIs" dxfId="8398" priority="1735" operator="equal">
      <formula>"NA"</formula>
    </cfRule>
    <cfRule type="cellIs" dxfId="8397" priority="1736" operator="equal">
      <formula>"Complete"</formula>
    </cfRule>
    <cfRule type="cellIs" dxfId="8396" priority="1737" operator="equal">
      <formula>"In Progress"</formula>
    </cfRule>
    <cfRule type="cellIs" dxfId="8395" priority="1738" operator="equal">
      <formula>"Not Started"</formula>
    </cfRule>
  </conditionalFormatting>
  <conditionalFormatting sqref="G66">
    <cfRule type="cellIs" dxfId="8394" priority="1726" operator="equal">
      <formula>"Complete w/defect"</formula>
    </cfRule>
    <cfRule type="cellIs" dxfId="8393" priority="1727" operator="equal">
      <formula>"Failed"</formula>
    </cfRule>
    <cfRule type="cellIs" dxfId="8392" priority="1728" operator="equal">
      <formula>"NA"</formula>
    </cfRule>
    <cfRule type="cellIs" dxfId="8391" priority="1729" operator="equal">
      <formula>"Complete"</formula>
    </cfRule>
    <cfRule type="cellIs" dxfId="8390" priority="1730" operator="equal">
      <formula>"In Progress"</formula>
    </cfRule>
    <cfRule type="cellIs" dxfId="8389" priority="1731" operator="equal">
      <formula>"Not Started"</formula>
    </cfRule>
  </conditionalFormatting>
  <conditionalFormatting sqref="C66:C67">
    <cfRule type="cellIs" dxfId="8388" priority="1732" operator="equal">
      <formula>"Prod"</formula>
    </cfRule>
  </conditionalFormatting>
  <conditionalFormatting sqref="C66:C67">
    <cfRule type="cellIs" dxfId="8387" priority="1725" operator="equal">
      <formula>"Prod"</formula>
    </cfRule>
  </conditionalFormatting>
  <conditionalFormatting sqref="C66:C67">
    <cfRule type="cellIs" dxfId="8386" priority="1724" operator="equal">
      <formula>"Prod"</formula>
    </cfRule>
  </conditionalFormatting>
  <conditionalFormatting sqref="G37">
    <cfRule type="cellIs" dxfId="8385" priority="1718" operator="equal">
      <formula>"Complete w/defect"</formula>
    </cfRule>
    <cfRule type="cellIs" dxfId="8384" priority="1719" operator="equal">
      <formula>"Failed"</formula>
    </cfRule>
    <cfRule type="cellIs" dxfId="8383" priority="1720" operator="equal">
      <formula>"NA"</formula>
    </cfRule>
    <cfRule type="cellIs" dxfId="8382" priority="1721" operator="equal">
      <formula>"Complete"</formula>
    </cfRule>
    <cfRule type="cellIs" dxfId="8381" priority="1722" operator="equal">
      <formula>"In Progress"</formula>
    </cfRule>
    <cfRule type="cellIs" dxfId="8380" priority="1723" operator="equal">
      <formula>"Not Started"</formula>
    </cfRule>
  </conditionalFormatting>
  <conditionalFormatting sqref="C37">
    <cfRule type="cellIs" dxfId="8379" priority="1717" operator="equal">
      <formula>"Prod"</formula>
    </cfRule>
  </conditionalFormatting>
  <conditionalFormatting sqref="G68">
    <cfRule type="cellIs" dxfId="8378" priority="1711" operator="equal">
      <formula>"Complete w/defect"</formula>
    </cfRule>
    <cfRule type="cellIs" dxfId="8377" priority="1712" operator="equal">
      <formula>"Failed"</formula>
    </cfRule>
    <cfRule type="cellIs" dxfId="8376" priority="1713" operator="equal">
      <formula>"NA"</formula>
    </cfRule>
    <cfRule type="cellIs" dxfId="8375" priority="1714" operator="equal">
      <formula>"Complete"</formula>
    </cfRule>
    <cfRule type="cellIs" dxfId="8374" priority="1715" operator="equal">
      <formula>"In Progress"</formula>
    </cfRule>
    <cfRule type="cellIs" dxfId="8373" priority="1716" operator="equal">
      <formula>"Not Started"</formula>
    </cfRule>
  </conditionalFormatting>
  <conditionalFormatting sqref="C68:C69">
    <cfRule type="cellIs" dxfId="8372" priority="1710" operator="equal">
      <formula>"Prod"</formula>
    </cfRule>
  </conditionalFormatting>
  <conditionalFormatting sqref="G70">
    <cfRule type="cellIs" dxfId="8371" priority="1704" operator="equal">
      <formula>"Complete w/defect"</formula>
    </cfRule>
    <cfRule type="cellIs" dxfId="8370" priority="1705" operator="equal">
      <formula>"Failed"</formula>
    </cfRule>
    <cfRule type="cellIs" dxfId="8369" priority="1706" operator="equal">
      <formula>"NA"</formula>
    </cfRule>
    <cfRule type="cellIs" dxfId="8368" priority="1707" operator="equal">
      <formula>"Complete"</formula>
    </cfRule>
    <cfRule type="cellIs" dxfId="8367" priority="1708" operator="equal">
      <formula>"In Progress"</formula>
    </cfRule>
    <cfRule type="cellIs" dxfId="8366" priority="1709" operator="equal">
      <formula>"Not Started"</formula>
    </cfRule>
  </conditionalFormatting>
  <conditionalFormatting sqref="C102:C103">
    <cfRule type="cellIs" dxfId="8365" priority="1703" operator="equal">
      <formula>"Prod"</formula>
    </cfRule>
  </conditionalFormatting>
  <conditionalFormatting sqref="C104:C105">
    <cfRule type="cellIs" dxfId="8364" priority="1702" operator="equal">
      <formula>"Prod"</formula>
    </cfRule>
  </conditionalFormatting>
  <conditionalFormatting sqref="G108">
    <cfRule type="cellIs" dxfId="8363" priority="1696" operator="equal">
      <formula>"Complete w/defect"</formula>
    </cfRule>
    <cfRule type="cellIs" dxfId="8362" priority="1697" operator="equal">
      <formula>"Failed"</formula>
    </cfRule>
    <cfRule type="cellIs" dxfId="8361" priority="1698" operator="equal">
      <formula>"NA"</formula>
    </cfRule>
    <cfRule type="cellIs" dxfId="8360" priority="1699" operator="equal">
      <formula>"Complete"</formula>
    </cfRule>
    <cfRule type="cellIs" dxfId="8359" priority="1700" operator="equal">
      <formula>"In Progress"</formula>
    </cfRule>
    <cfRule type="cellIs" dxfId="8358" priority="1701" operator="equal">
      <formula>"Not Started"</formula>
    </cfRule>
  </conditionalFormatting>
  <conditionalFormatting sqref="C112:C115">
    <cfRule type="cellIs" dxfId="8357" priority="1695" operator="equal">
      <formula>"Prod"</formula>
    </cfRule>
  </conditionalFormatting>
  <conditionalFormatting sqref="C116">
    <cfRule type="cellIs" dxfId="8356" priority="1694" operator="equal">
      <formula>"Prod"</formula>
    </cfRule>
  </conditionalFormatting>
  <conditionalFormatting sqref="C117:C118">
    <cfRule type="cellIs" dxfId="8355" priority="1693" operator="equal">
      <formula>"Prod"</formula>
    </cfRule>
  </conditionalFormatting>
  <conditionalFormatting sqref="C123">
    <cfRule type="cellIs" dxfId="8354" priority="1686" operator="equal">
      <formula>"Prod"</formula>
    </cfRule>
  </conditionalFormatting>
  <conditionalFormatting sqref="G123">
    <cfRule type="cellIs" dxfId="8353" priority="1687" operator="equal">
      <formula>"Complete w/defect"</formula>
    </cfRule>
    <cfRule type="cellIs" dxfId="8352" priority="1688" operator="equal">
      <formula>"Failed"</formula>
    </cfRule>
    <cfRule type="cellIs" dxfId="8351" priority="1689" operator="equal">
      <formula>"NA"</formula>
    </cfRule>
    <cfRule type="cellIs" dxfId="8350" priority="1690" operator="equal">
      <formula>"Complete"</formula>
    </cfRule>
    <cfRule type="cellIs" dxfId="8349" priority="1691" operator="equal">
      <formula>"In Progress"</formula>
    </cfRule>
    <cfRule type="cellIs" dxfId="8348" priority="1692" operator="equal">
      <formula>"Not Started"</formula>
    </cfRule>
  </conditionalFormatting>
  <conditionalFormatting sqref="G198">
    <cfRule type="cellIs" dxfId="8347" priority="1619" operator="equal">
      <formula>"Complete w/defect"</formula>
    </cfRule>
    <cfRule type="cellIs" dxfId="8346" priority="1620" operator="equal">
      <formula>"Failed"</formula>
    </cfRule>
    <cfRule type="cellIs" dxfId="8345" priority="1621" operator="equal">
      <formula>"NA"</formula>
    </cfRule>
    <cfRule type="cellIs" dxfId="8344" priority="1622" operator="equal">
      <formula>"Complete"</formula>
    </cfRule>
    <cfRule type="cellIs" dxfId="8343" priority="1623" operator="equal">
      <formula>"In Progress"</formula>
    </cfRule>
    <cfRule type="cellIs" dxfId="8342" priority="1624" operator="equal">
      <formula>"Not Started"</formula>
    </cfRule>
  </conditionalFormatting>
  <conditionalFormatting sqref="G139 G149 G136">
    <cfRule type="cellIs" dxfId="8341" priority="1680" operator="equal">
      <formula>"Complete w/defect"</formula>
    </cfRule>
    <cfRule type="cellIs" dxfId="8340" priority="1681" operator="equal">
      <formula>"Failed"</formula>
    </cfRule>
    <cfRule type="cellIs" dxfId="8339" priority="1682" operator="equal">
      <formula>"NA"</formula>
    </cfRule>
    <cfRule type="cellIs" dxfId="8338" priority="1683" operator="equal">
      <formula>"Complete"</formula>
    </cfRule>
    <cfRule type="cellIs" dxfId="8337" priority="1684" operator="equal">
      <formula>"In Progress"</formula>
    </cfRule>
    <cfRule type="cellIs" dxfId="8336" priority="1685" operator="equal">
      <formula>"Not Started"</formula>
    </cfRule>
  </conditionalFormatting>
  <conditionalFormatting sqref="G153">
    <cfRule type="cellIs" dxfId="8335" priority="1674" operator="equal">
      <formula>"Complete w/defect"</formula>
    </cfRule>
    <cfRule type="cellIs" dxfId="8334" priority="1675" operator="equal">
      <formula>"Failed"</formula>
    </cfRule>
    <cfRule type="cellIs" dxfId="8333" priority="1676" operator="equal">
      <formula>"NA"</formula>
    </cfRule>
    <cfRule type="cellIs" dxfId="8332" priority="1677" operator="equal">
      <formula>"Complete"</formula>
    </cfRule>
    <cfRule type="cellIs" dxfId="8331" priority="1678" operator="equal">
      <formula>"In Progress"</formula>
    </cfRule>
    <cfRule type="cellIs" dxfId="8330" priority="1679" operator="equal">
      <formula>"Not Started"</formula>
    </cfRule>
  </conditionalFormatting>
  <conditionalFormatting sqref="C153:C158">
    <cfRule type="cellIs" dxfId="8329" priority="1673" operator="equal">
      <formula>"Prod"</formula>
    </cfRule>
  </conditionalFormatting>
  <conditionalFormatting sqref="G159">
    <cfRule type="cellIs" dxfId="8328" priority="1667" operator="equal">
      <formula>"Complete w/defect"</formula>
    </cfRule>
    <cfRule type="cellIs" dxfId="8327" priority="1668" operator="equal">
      <formula>"Failed"</formula>
    </cfRule>
    <cfRule type="cellIs" dxfId="8326" priority="1669" operator="equal">
      <formula>"NA"</formula>
    </cfRule>
    <cfRule type="cellIs" dxfId="8325" priority="1670" operator="equal">
      <formula>"Complete"</formula>
    </cfRule>
    <cfRule type="cellIs" dxfId="8324" priority="1671" operator="equal">
      <formula>"In Progress"</formula>
    </cfRule>
    <cfRule type="cellIs" dxfId="8323" priority="1672" operator="equal">
      <formula>"Not Started"</formula>
    </cfRule>
  </conditionalFormatting>
  <conditionalFormatting sqref="G159">
    <cfRule type="cellIs" dxfId="8322" priority="1661" operator="equal">
      <formula>"Complete w/defect"</formula>
    </cfRule>
    <cfRule type="cellIs" dxfId="8321" priority="1662" operator="equal">
      <formula>"Failed"</formula>
    </cfRule>
    <cfRule type="cellIs" dxfId="8320" priority="1663" operator="equal">
      <formula>"NA"</formula>
    </cfRule>
    <cfRule type="cellIs" dxfId="8319" priority="1664" operator="equal">
      <formula>"Complete"</formula>
    </cfRule>
    <cfRule type="cellIs" dxfId="8318" priority="1665" operator="equal">
      <formula>"In Progress"</formula>
    </cfRule>
    <cfRule type="cellIs" dxfId="8317" priority="1666" operator="equal">
      <formula>"Not Started"</formula>
    </cfRule>
  </conditionalFormatting>
  <conditionalFormatting sqref="C159:C160">
    <cfRule type="cellIs" dxfId="8316" priority="1660" operator="equal">
      <formula>"Prod"</formula>
    </cfRule>
  </conditionalFormatting>
  <conditionalFormatting sqref="G161">
    <cfRule type="cellIs" dxfId="8315" priority="1654" operator="equal">
      <formula>"Complete w/defect"</formula>
    </cfRule>
    <cfRule type="cellIs" dxfId="8314" priority="1655" operator="equal">
      <formula>"Failed"</formula>
    </cfRule>
    <cfRule type="cellIs" dxfId="8313" priority="1656" operator="equal">
      <formula>"NA"</formula>
    </cfRule>
    <cfRule type="cellIs" dxfId="8312" priority="1657" operator="equal">
      <formula>"Complete"</formula>
    </cfRule>
    <cfRule type="cellIs" dxfId="8311" priority="1658" operator="equal">
      <formula>"In Progress"</formula>
    </cfRule>
    <cfRule type="cellIs" dxfId="8310" priority="1659" operator="equal">
      <formula>"Not Started"</formula>
    </cfRule>
  </conditionalFormatting>
  <conditionalFormatting sqref="C161:C165">
    <cfRule type="cellIs" dxfId="8309" priority="1653" operator="equal">
      <formula>"Prod"</formula>
    </cfRule>
  </conditionalFormatting>
  <conditionalFormatting sqref="C166">
    <cfRule type="cellIs" dxfId="8308" priority="1652" operator="equal">
      <formula>"Prod"</formula>
    </cfRule>
  </conditionalFormatting>
  <conditionalFormatting sqref="C166">
    <cfRule type="cellIs" dxfId="8307" priority="1651" operator="equal">
      <formula>"Prod"</formula>
    </cfRule>
  </conditionalFormatting>
  <conditionalFormatting sqref="G167">
    <cfRule type="cellIs" dxfId="8306" priority="1635" operator="equal">
      <formula>"Complete w/defect"</formula>
    </cfRule>
    <cfRule type="cellIs" dxfId="8305" priority="1636" operator="equal">
      <formula>"Failed"</formula>
    </cfRule>
    <cfRule type="cellIs" dxfId="8304" priority="1637" operator="equal">
      <formula>"NA"</formula>
    </cfRule>
    <cfRule type="cellIs" dxfId="8303" priority="1638" operator="equal">
      <formula>"Complete"</formula>
    </cfRule>
    <cfRule type="cellIs" dxfId="8302" priority="1639" operator="equal">
      <formula>"In Progress"</formula>
    </cfRule>
    <cfRule type="cellIs" dxfId="8301" priority="1640" operator="equal">
      <formula>"Not Started"</formula>
    </cfRule>
  </conditionalFormatting>
  <conditionalFormatting sqref="G167">
    <cfRule type="cellIs" dxfId="8300" priority="1645" operator="equal">
      <formula>"Complete w/defect"</formula>
    </cfRule>
    <cfRule type="cellIs" dxfId="8299" priority="1646" operator="equal">
      <formula>"Failed"</formula>
    </cfRule>
    <cfRule type="cellIs" dxfId="8298" priority="1647" operator="equal">
      <formula>"NA"</formula>
    </cfRule>
    <cfRule type="cellIs" dxfId="8297" priority="1648" operator="equal">
      <formula>"Complete"</formula>
    </cfRule>
    <cfRule type="cellIs" dxfId="8296" priority="1649" operator="equal">
      <formula>"In Progress"</formula>
    </cfRule>
    <cfRule type="cellIs" dxfId="8295" priority="1650" operator="equal">
      <formula>"Not Started"</formula>
    </cfRule>
  </conditionalFormatting>
  <conditionalFormatting sqref="C167">
    <cfRule type="cellIs" dxfId="8294" priority="1644" operator="equal">
      <formula>"Prod"</formula>
    </cfRule>
  </conditionalFormatting>
  <conditionalFormatting sqref="C167">
    <cfRule type="cellIs" dxfId="8293" priority="1641" operator="equal">
      <formula>"Prod"</formula>
    </cfRule>
  </conditionalFormatting>
  <conditionalFormatting sqref="C167">
    <cfRule type="cellIs" dxfId="8292" priority="1643" operator="equal">
      <formula>"Prod"</formula>
    </cfRule>
  </conditionalFormatting>
  <conditionalFormatting sqref="C167">
    <cfRule type="cellIs" dxfId="8291" priority="1642" operator="equal">
      <formula>"Prod"</formula>
    </cfRule>
  </conditionalFormatting>
  <conditionalFormatting sqref="G198">
    <cfRule type="cellIs" dxfId="8290" priority="1629" operator="equal">
      <formula>"Complete w/defect"</formula>
    </cfRule>
    <cfRule type="cellIs" dxfId="8289" priority="1630" operator="equal">
      <formula>"Failed"</formula>
    </cfRule>
    <cfRule type="cellIs" dxfId="8288" priority="1631" operator="equal">
      <formula>"NA"</formula>
    </cfRule>
    <cfRule type="cellIs" dxfId="8287" priority="1632" operator="equal">
      <formula>"Complete"</formula>
    </cfRule>
    <cfRule type="cellIs" dxfId="8286" priority="1633" operator="equal">
      <formula>"In Progress"</formula>
    </cfRule>
    <cfRule type="cellIs" dxfId="8285" priority="1634" operator="equal">
      <formula>"Not Started"</formula>
    </cfRule>
  </conditionalFormatting>
  <conditionalFormatting sqref="C198">
    <cfRule type="cellIs" dxfId="8284" priority="1628" operator="equal">
      <formula>"Prod"</formula>
    </cfRule>
  </conditionalFormatting>
  <conditionalFormatting sqref="C198">
    <cfRule type="cellIs" dxfId="8283" priority="1625" operator="equal">
      <formula>"Prod"</formula>
    </cfRule>
  </conditionalFormatting>
  <conditionalFormatting sqref="C198">
    <cfRule type="cellIs" dxfId="8282" priority="1627" operator="equal">
      <formula>"Prod"</formula>
    </cfRule>
  </conditionalFormatting>
  <conditionalFormatting sqref="C198">
    <cfRule type="cellIs" dxfId="8281" priority="1626" operator="equal">
      <formula>"Prod"</formula>
    </cfRule>
  </conditionalFormatting>
  <conditionalFormatting sqref="G171">
    <cfRule type="cellIs" dxfId="8280" priority="1613" operator="equal">
      <formula>"Complete w/defect"</formula>
    </cfRule>
    <cfRule type="cellIs" dxfId="8279" priority="1614" operator="equal">
      <formula>"Failed"</formula>
    </cfRule>
    <cfRule type="cellIs" dxfId="8278" priority="1615" operator="equal">
      <formula>"NA"</formula>
    </cfRule>
    <cfRule type="cellIs" dxfId="8277" priority="1616" operator="equal">
      <formula>"Complete"</formula>
    </cfRule>
    <cfRule type="cellIs" dxfId="8276" priority="1617" operator="equal">
      <formula>"In Progress"</formula>
    </cfRule>
    <cfRule type="cellIs" dxfId="8275" priority="1618" operator="equal">
      <formula>"Not Started"</formula>
    </cfRule>
  </conditionalFormatting>
  <conditionalFormatting sqref="C171">
    <cfRule type="cellIs" dxfId="8274" priority="1612" operator="equal">
      <formula>"Prod"</formula>
    </cfRule>
  </conditionalFormatting>
  <conditionalFormatting sqref="G184">
    <cfRule type="cellIs" dxfId="8273" priority="1606" operator="equal">
      <formula>"Complete w/defect"</formula>
    </cfRule>
    <cfRule type="cellIs" dxfId="8272" priority="1607" operator="equal">
      <formula>"Failed"</formula>
    </cfRule>
    <cfRule type="cellIs" dxfId="8271" priority="1608" operator="equal">
      <formula>"NA"</formula>
    </cfRule>
    <cfRule type="cellIs" dxfId="8270" priority="1609" operator="equal">
      <formula>"Complete"</formula>
    </cfRule>
    <cfRule type="cellIs" dxfId="8269" priority="1610" operator="equal">
      <formula>"In Progress"</formula>
    </cfRule>
    <cfRule type="cellIs" dxfId="8268" priority="1611" operator="equal">
      <formula>"Not Started"</formula>
    </cfRule>
  </conditionalFormatting>
  <conditionalFormatting sqref="G181">
    <cfRule type="cellIs" dxfId="8267" priority="1600" operator="equal">
      <formula>"Complete w/defect"</formula>
    </cfRule>
    <cfRule type="cellIs" dxfId="8266" priority="1601" operator="equal">
      <formula>"Failed"</formula>
    </cfRule>
    <cfRule type="cellIs" dxfId="8265" priority="1602" operator="equal">
      <formula>"NA"</formula>
    </cfRule>
    <cfRule type="cellIs" dxfId="8264" priority="1603" operator="equal">
      <formula>"Complete"</formula>
    </cfRule>
    <cfRule type="cellIs" dxfId="8263" priority="1604" operator="equal">
      <formula>"In Progress"</formula>
    </cfRule>
    <cfRule type="cellIs" dxfId="8262" priority="1605" operator="equal">
      <formula>"Not Started"</formula>
    </cfRule>
  </conditionalFormatting>
  <conditionalFormatting sqref="C172">
    <cfRule type="cellIs" dxfId="8261" priority="1599" operator="equal">
      <formula>"Prod"</formula>
    </cfRule>
  </conditionalFormatting>
  <conditionalFormatting sqref="G186 G189">
    <cfRule type="cellIs" dxfId="8260" priority="1593" operator="equal">
      <formula>"Complete w/defect"</formula>
    </cfRule>
    <cfRule type="cellIs" dxfId="8259" priority="1594" operator="equal">
      <formula>"Failed"</formula>
    </cfRule>
    <cfRule type="cellIs" dxfId="8258" priority="1595" operator="equal">
      <formula>"NA"</formula>
    </cfRule>
    <cfRule type="cellIs" dxfId="8257" priority="1596" operator="equal">
      <formula>"Complete"</formula>
    </cfRule>
    <cfRule type="cellIs" dxfId="8256" priority="1597" operator="equal">
      <formula>"In Progress"</formula>
    </cfRule>
    <cfRule type="cellIs" dxfId="8255" priority="1598" operator="equal">
      <formula>"Not Started"</formula>
    </cfRule>
  </conditionalFormatting>
  <conditionalFormatting sqref="C186 C188:C191">
    <cfRule type="cellIs" dxfId="8254" priority="1592" operator="equal">
      <formula>"Prod"</formula>
    </cfRule>
  </conditionalFormatting>
  <conditionalFormatting sqref="G192">
    <cfRule type="cellIs" dxfId="8253" priority="1586" operator="equal">
      <formula>"Complete w/defect"</formula>
    </cfRule>
    <cfRule type="cellIs" dxfId="8252" priority="1587" operator="equal">
      <formula>"Failed"</formula>
    </cfRule>
    <cfRule type="cellIs" dxfId="8251" priority="1588" operator="equal">
      <formula>"NA"</formula>
    </cfRule>
    <cfRule type="cellIs" dxfId="8250" priority="1589" operator="equal">
      <formula>"Complete"</formula>
    </cfRule>
    <cfRule type="cellIs" dxfId="8249" priority="1590" operator="equal">
      <formula>"In Progress"</formula>
    </cfRule>
    <cfRule type="cellIs" dxfId="8248" priority="1591" operator="equal">
      <formula>"Not Started"</formula>
    </cfRule>
  </conditionalFormatting>
  <conditionalFormatting sqref="G192">
    <cfRule type="cellIs" dxfId="8247" priority="1580" operator="equal">
      <formula>"Complete w/defect"</formula>
    </cfRule>
    <cfRule type="cellIs" dxfId="8246" priority="1581" operator="equal">
      <formula>"Failed"</formula>
    </cfRule>
    <cfRule type="cellIs" dxfId="8245" priority="1582" operator="equal">
      <formula>"NA"</formula>
    </cfRule>
    <cfRule type="cellIs" dxfId="8244" priority="1583" operator="equal">
      <formula>"Complete"</formula>
    </cfRule>
    <cfRule type="cellIs" dxfId="8243" priority="1584" operator="equal">
      <formula>"In Progress"</formula>
    </cfRule>
    <cfRule type="cellIs" dxfId="8242" priority="1585" operator="equal">
      <formula>"Not Started"</formula>
    </cfRule>
  </conditionalFormatting>
  <conditionalFormatting sqref="G197:G198">
    <cfRule type="cellIs" dxfId="8241" priority="1574" operator="equal">
      <formula>"Complete w/defect"</formula>
    </cfRule>
    <cfRule type="cellIs" dxfId="8240" priority="1575" operator="equal">
      <formula>"Failed"</formula>
    </cfRule>
    <cfRule type="cellIs" dxfId="8239" priority="1576" operator="equal">
      <formula>"NA"</formula>
    </cfRule>
    <cfRule type="cellIs" dxfId="8238" priority="1577" operator="equal">
      <formula>"Complete"</formula>
    </cfRule>
    <cfRule type="cellIs" dxfId="8237" priority="1578" operator="equal">
      <formula>"In Progress"</formula>
    </cfRule>
    <cfRule type="cellIs" dxfId="8236" priority="1579" operator="equal">
      <formula>"Not Started"</formula>
    </cfRule>
  </conditionalFormatting>
  <conditionalFormatting sqref="C197:C200">
    <cfRule type="cellIs" dxfId="8235" priority="1573" operator="equal">
      <formula>"Prod"</formula>
    </cfRule>
  </conditionalFormatting>
  <conditionalFormatting sqref="G201">
    <cfRule type="cellIs" dxfId="8234" priority="1557" operator="equal">
      <formula>"Complete w/defect"</formula>
    </cfRule>
    <cfRule type="cellIs" dxfId="8233" priority="1558" operator="equal">
      <formula>"Failed"</formula>
    </cfRule>
    <cfRule type="cellIs" dxfId="8232" priority="1559" operator="equal">
      <formula>"NA"</formula>
    </cfRule>
    <cfRule type="cellIs" dxfId="8231" priority="1560" operator="equal">
      <formula>"Complete"</formula>
    </cfRule>
    <cfRule type="cellIs" dxfId="8230" priority="1561" operator="equal">
      <formula>"In Progress"</formula>
    </cfRule>
    <cfRule type="cellIs" dxfId="8229" priority="1562" operator="equal">
      <formula>"Not Started"</formula>
    </cfRule>
  </conditionalFormatting>
  <conditionalFormatting sqref="G201">
    <cfRule type="cellIs" dxfId="8228" priority="1567" operator="equal">
      <formula>"Complete w/defect"</formula>
    </cfRule>
    <cfRule type="cellIs" dxfId="8227" priority="1568" operator="equal">
      <formula>"Failed"</formula>
    </cfRule>
    <cfRule type="cellIs" dxfId="8226" priority="1569" operator="equal">
      <formula>"NA"</formula>
    </cfRule>
    <cfRule type="cellIs" dxfId="8225" priority="1570" operator="equal">
      <formula>"Complete"</formula>
    </cfRule>
    <cfRule type="cellIs" dxfId="8224" priority="1571" operator="equal">
      <formula>"In Progress"</formula>
    </cfRule>
    <cfRule type="cellIs" dxfId="8223" priority="1572" operator="equal">
      <formula>"Not Started"</formula>
    </cfRule>
  </conditionalFormatting>
  <conditionalFormatting sqref="C201">
    <cfRule type="cellIs" dxfId="8222" priority="1566" operator="equal">
      <formula>"Prod"</formula>
    </cfRule>
  </conditionalFormatting>
  <conditionalFormatting sqref="C201">
    <cfRule type="cellIs" dxfId="8221" priority="1563" operator="equal">
      <formula>"Prod"</formula>
    </cfRule>
  </conditionalFormatting>
  <conditionalFormatting sqref="C201">
    <cfRule type="cellIs" dxfId="8220" priority="1565" operator="equal">
      <formula>"Prod"</formula>
    </cfRule>
  </conditionalFormatting>
  <conditionalFormatting sqref="C201">
    <cfRule type="cellIs" dxfId="8219" priority="1564" operator="equal">
      <formula>"Prod"</formula>
    </cfRule>
  </conditionalFormatting>
  <conditionalFormatting sqref="G204">
    <cfRule type="cellIs" dxfId="8218" priority="1541" operator="equal">
      <formula>"Complete w/defect"</formula>
    </cfRule>
    <cfRule type="cellIs" dxfId="8217" priority="1542" operator="equal">
      <formula>"Failed"</formula>
    </cfRule>
    <cfRule type="cellIs" dxfId="8216" priority="1543" operator="equal">
      <formula>"NA"</formula>
    </cfRule>
    <cfRule type="cellIs" dxfId="8215" priority="1544" operator="equal">
      <formula>"Complete"</formula>
    </cfRule>
    <cfRule type="cellIs" dxfId="8214" priority="1545" operator="equal">
      <formula>"In Progress"</formula>
    </cfRule>
    <cfRule type="cellIs" dxfId="8213" priority="1546" operator="equal">
      <formula>"Not Started"</formula>
    </cfRule>
  </conditionalFormatting>
  <conditionalFormatting sqref="G204">
    <cfRule type="cellIs" dxfId="8212" priority="1551" operator="equal">
      <formula>"Complete w/defect"</formula>
    </cfRule>
    <cfRule type="cellIs" dxfId="8211" priority="1552" operator="equal">
      <formula>"Failed"</formula>
    </cfRule>
    <cfRule type="cellIs" dxfId="8210" priority="1553" operator="equal">
      <formula>"NA"</formula>
    </cfRule>
    <cfRule type="cellIs" dxfId="8209" priority="1554" operator="equal">
      <formula>"Complete"</formula>
    </cfRule>
    <cfRule type="cellIs" dxfId="8208" priority="1555" operator="equal">
      <formula>"In Progress"</formula>
    </cfRule>
    <cfRule type="cellIs" dxfId="8207" priority="1556" operator="equal">
      <formula>"Not Started"</formula>
    </cfRule>
  </conditionalFormatting>
  <conditionalFormatting sqref="C204">
    <cfRule type="cellIs" dxfId="8206" priority="1550" operator="equal">
      <formula>"Prod"</formula>
    </cfRule>
  </conditionalFormatting>
  <conditionalFormatting sqref="C204">
    <cfRule type="cellIs" dxfId="8205" priority="1547" operator="equal">
      <formula>"Prod"</formula>
    </cfRule>
  </conditionalFormatting>
  <conditionalFormatting sqref="C204">
    <cfRule type="cellIs" dxfId="8204" priority="1549" operator="equal">
      <formula>"Prod"</formula>
    </cfRule>
  </conditionalFormatting>
  <conditionalFormatting sqref="C204">
    <cfRule type="cellIs" dxfId="8203" priority="1548" operator="equal">
      <formula>"Prod"</formula>
    </cfRule>
  </conditionalFormatting>
  <conditionalFormatting sqref="C213">
    <cfRule type="cellIs" dxfId="8202" priority="1501" operator="equal">
      <formula>"Prod"</formula>
    </cfRule>
  </conditionalFormatting>
  <conditionalFormatting sqref="G207">
    <cfRule type="cellIs" dxfId="8201" priority="1525" operator="equal">
      <formula>"Complete w/defect"</formula>
    </cfRule>
    <cfRule type="cellIs" dxfId="8200" priority="1526" operator="equal">
      <formula>"Failed"</formula>
    </cfRule>
    <cfRule type="cellIs" dxfId="8199" priority="1527" operator="equal">
      <formula>"NA"</formula>
    </cfRule>
    <cfRule type="cellIs" dxfId="8198" priority="1528" operator="equal">
      <formula>"Complete"</formula>
    </cfRule>
    <cfRule type="cellIs" dxfId="8197" priority="1529" operator="equal">
      <formula>"In Progress"</formula>
    </cfRule>
    <cfRule type="cellIs" dxfId="8196" priority="1530" operator="equal">
      <formula>"Not Started"</formula>
    </cfRule>
  </conditionalFormatting>
  <conditionalFormatting sqref="G207">
    <cfRule type="cellIs" dxfId="8195" priority="1535" operator="equal">
      <formula>"Complete w/defect"</formula>
    </cfRule>
    <cfRule type="cellIs" dxfId="8194" priority="1536" operator="equal">
      <formula>"Failed"</formula>
    </cfRule>
    <cfRule type="cellIs" dxfId="8193" priority="1537" operator="equal">
      <formula>"NA"</formula>
    </cfRule>
    <cfRule type="cellIs" dxfId="8192" priority="1538" operator="equal">
      <formula>"Complete"</formula>
    </cfRule>
    <cfRule type="cellIs" dxfId="8191" priority="1539" operator="equal">
      <formula>"In Progress"</formula>
    </cfRule>
    <cfRule type="cellIs" dxfId="8190" priority="1540" operator="equal">
      <formula>"Not Started"</formula>
    </cfRule>
  </conditionalFormatting>
  <conditionalFormatting sqref="C207">
    <cfRule type="cellIs" dxfId="8189" priority="1534" operator="equal">
      <formula>"Prod"</formula>
    </cfRule>
  </conditionalFormatting>
  <conditionalFormatting sqref="C207">
    <cfRule type="cellIs" dxfId="8188" priority="1531" operator="equal">
      <formula>"Prod"</formula>
    </cfRule>
  </conditionalFormatting>
  <conditionalFormatting sqref="C207">
    <cfRule type="cellIs" dxfId="8187" priority="1533" operator="equal">
      <formula>"Prod"</formula>
    </cfRule>
  </conditionalFormatting>
  <conditionalFormatting sqref="C207">
    <cfRule type="cellIs" dxfId="8186" priority="1532" operator="equal">
      <formula>"Prod"</formula>
    </cfRule>
  </conditionalFormatting>
  <conditionalFormatting sqref="G210">
    <cfRule type="cellIs" dxfId="8185" priority="1509" operator="equal">
      <formula>"Complete w/defect"</formula>
    </cfRule>
    <cfRule type="cellIs" dxfId="8184" priority="1510" operator="equal">
      <formula>"Failed"</formula>
    </cfRule>
    <cfRule type="cellIs" dxfId="8183" priority="1511" operator="equal">
      <formula>"NA"</formula>
    </cfRule>
    <cfRule type="cellIs" dxfId="8182" priority="1512" operator="equal">
      <formula>"Complete"</formula>
    </cfRule>
    <cfRule type="cellIs" dxfId="8181" priority="1513" operator="equal">
      <formula>"In Progress"</formula>
    </cfRule>
    <cfRule type="cellIs" dxfId="8180" priority="1514" operator="equal">
      <formula>"Not Started"</formula>
    </cfRule>
  </conditionalFormatting>
  <conditionalFormatting sqref="G210">
    <cfRule type="cellIs" dxfId="8179" priority="1519" operator="equal">
      <formula>"Complete w/defect"</formula>
    </cfRule>
    <cfRule type="cellIs" dxfId="8178" priority="1520" operator="equal">
      <formula>"Failed"</formula>
    </cfRule>
    <cfRule type="cellIs" dxfId="8177" priority="1521" operator="equal">
      <formula>"NA"</formula>
    </cfRule>
    <cfRule type="cellIs" dxfId="8176" priority="1522" operator="equal">
      <formula>"Complete"</formula>
    </cfRule>
    <cfRule type="cellIs" dxfId="8175" priority="1523" operator="equal">
      <formula>"In Progress"</formula>
    </cfRule>
    <cfRule type="cellIs" dxfId="8174" priority="1524" operator="equal">
      <formula>"Not Started"</formula>
    </cfRule>
  </conditionalFormatting>
  <conditionalFormatting sqref="C210">
    <cfRule type="cellIs" dxfId="8173" priority="1518" operator="equal">
      <formula>"Prod"</formula>
    </cfRule>
  </conditionalFormatting>
  <conditionalFormatting sqref="C210">
    <cfRule type="cellIs" dxfId="8172" priority="1515" operator="equal">
      <formula>"Prod"</formula>
    </cfRule>
  </conditionalFormatting>
  <conditionalFormatting sqref="C210">
    <cfRule type="cellIs" dxfId="8171" priority="1517" operator="equal">
      <formula>"Prod"</formula>
    </cfRule>
  </conditionalFormatting>
  <conditionalFormatting sqref="C210">
    <cfRule type="cellIs" dxfId="8170" priority="1516" operator="equal">
      <formula>"Prod"</formula>
    </cfRule>
  </conditionalFormatting>
  <conditionalFormatting sqref="G213">
    <cfRule type="cellIs" dxfId="8169" priority="1493" operator="equal">
      <formula>"Complete w/defect"</formula>
    </cfRule>
    <cfRule type="cellIs" dxfId="8168" priority="1494" operator="equal">
      <formula>"Failed"</formula>
    </cfRule>
    <cfRule type="cellIs" dxfId="8167" priority="1495" operator="equal">
      <formula>"NA"</formula>
    </cfRule>
    <cfRule type="cellIs" dxfId="8166" priority="1496" operator="equal">
      <formula>"Complete"</formula>
    </cfRule>
    <cfRule type="cellIs" dxfId="8165" priority="1497" operator="equal">
      <formula>"In Progress"</formula>
    </cfRule>
    <cfRule type="cellIs" dxfId="8164" priority="1498" operator="equal">
      <formula>"Not Started"</formula>
    </cfRule>
  </conditionalFormatting>
  <conditionalFormatting sqref="G213">
    <cfRule type="cellIs" dxfId="8163" priority="1503" operator="equal">
      <formula>"Complete w/defect"</formula>
    </cfRule>
    <cfRule type="cellIs" dxfId="8162" priority="1504" operator="equal">
      <formula>"Failed"</formula>
    </cfRule>
    <cfRule type="cellIs" dxfId="8161" priority="1505" operator="equal">
      <formula>"NA"</formula>
    </cfRule>
    <cfRule type="cellIs" dxfId="8160" priority="1506" operator="equal">
      <formula>"Complete"</formula>
    </cfRule>
    <cfRule type="cellIs" dxfId="8159" priority="1507" operator="equal">
      <formula>"In Progress"</formula>
    </cfRule>
    <cfRule type="cellIs" dxfId="8158" priority="1508" operator="equal">
      <formula>"Not Started"</formula>
    </cfRule>
  </conditionalFormatting>
  <conditionalFormatting sqref="C213">
    <cfRule type="cellIs" dxfId="8157" priority="1502" operator="equal">
      <formula>"Prod"</formula>
    </cfRule>
  </conditionalFormatting>
  <conditionalFormatting sqref="C213">
    <cfRule type="cellIs" dxfId="8156" priority="1499" operator="equal">
      <formula>"Prod"</formula>
    </cfRule>
  </conditionalFormatting>
  <conditionalFormatting sqref="C213">
    <cfRule type="cellIs" dxfId="8155" priority="1500" operator="equal">
      <formula>"Prod"</formula>
    </cfRule>
  </conditionalFormatting>
  <conditionalFormatting sqref="C168:C170">
    <cfRule type="cellIs" dxfId="8154" priority="1492" operator="equal">
      <formula>"Prod"</formula>
    </cfRule>
  </conditionalFormatting>
  <conditionalFormatting sqref="C168:C170">
    <cfRule type="cellIs" dxfId="8153" priority="1491" operator="equal">
      <formula>"Prod"</formula>
    </cfRule>
  </conditionalFormatting>
  <conditionalFormatting sqref="C168:C170">
    <cfRule type="cellIs" dxfId="8152" priority="1490" operator="equal">
      <formula>"Prod"</formula>
    </cfRule>
  </conditionalFormatting>
  <conditionalFormatting sqref="C14">
    <cfRule type="cellIs" dxfId="8151" priority="1489" operator="equal">
      <formula>"Prod"</formula>
    </cfRule>
  </conditionalFormatting>
  <conditionalFormatting sqref="G4">
    <cfRule type="cellIs" dxfId="8150" priority="1483" operator="equal">
      <formula>"Complete w/defect"</formula>
    </cfRule>
    <cfRule type="cellIs" dxfId="8149" priority="1484" operator="equal">
      <formula>"Failed"</formula>
    </cfRule>
    <cfRule type="cellIs" dxfId="8148" priority="1485" operator="equal">
      <formula>"NA"</formula>
    </cfRule>
    <cfRule type="cellIs" dxfId="8147" priority="1486" operator="equal">
      <formula>"Complete"</formula>
    </cfRule>
    <cfRule type="cellIs" dxfId="8146" priority="1487" operator="equal">
      <formula>"In Progress"</formula>
    </cfRule>
    <cfRule type="cellIs" dxfId="8145" priority="1488" operator="equal">
      <formula>"Not Started"</formula>
    </cfRule>
  </conditionalFormatting>
  <conditionalFormatting sqref="G20">
    <cfRule type="cellIs" dxfId="8144" priority="1477" operator="equal">
      <formula>"Complete w/defect"</formula>
    </cfRule>
    <cfRule type="cellIs" dxfId="8143" priority="1478" operator="equal">
      <formula>"Failed"</formula>
    </cfRule>
    <cfRule type="cellIs" dxfId="8142" priority="1479" operator="equal">
      <formula>"NA"</formula>
    </cfRule>
    <cfRule type="cellIs" dxfId="8141" priority="1480" operator="equal">
      <formula>"Complete"</formula>
    </cfRule>
    <cfRule type="cellIs" dxfId="8140" priority="1481" operator="equal">
      <formula>"In Progress"</formula>
    </cfRule>
    <cfRule type="cellIs" dxfId="8139" priority="1482" operator="equal">
      <formula>"Not Started"</formula>
    </cfRule>
  </conditionalFormatting>
  <conditionalFormatting sqref="G5">
    <cfRule type="cellIs" dxfId="8138" priority="1471" operator="equal">
      <formula>"Complete w/defect"</formula>
    </cfRule>
    <cfRule type="cellIs" dxfId="8137" priority="1472" operator="equal">
      <formula>"Failed"</formula>
    </cfRule>
    <cfRule type="cellIs" dxfId="8136" priority="1473" operator="equal">
      <formula>"NA"</formula>
    </cfRule>
    <cfRule type="cellIs" dxfId="8135" priority="1474" operator="equal">
      <formula>"Complete"</formula>
    </cfRule>
    <cfRule type="cellIs" dxfId="8134" priority="1475" operator="equal">
      <formula>"In Progress"</formula>
    </cfRule>
    <cfRule type="cellIs" dxfId="8133" priority="1476" operator="equal">
      <formula>"Not Started"</formula>
    </cfRule>
  </conditionalFormatting>
  <conditionalFormatting sqref="G7:G9">
    <cfRule type="cellIs" dxfId="8132" priority="1465" operator="equal">
      <formula>"Complete w/defect"</formula>
    </cfRule>
    <cfRule type="cellIs" dxfId="8131" priority="1466" operator="equal">
      <formula>"Failed"</formula>
    </cfRule>
    <cfRule type="cellIs" dxfId="8130" priority="1467" operator="equal">
      <formula>"NA"</formula>
    </cfRule>
    <cfRule type="cellIs" dxfId="8129" priority="1468" operator="equal">
      <formula>"Complete"</formula>
    </cfRule>
    <cfRule type="cellIs" dxfId="8128" priority="1469" operator="equal">
      <formula>"In Progress"</formula>
    </cfRule>
    <cfRule type="cellIs" dxfId="8127" priority="1470" operator="equal">
      <formula>"Not Started"</formula>
    </cfRule>
  </conditionalFormatting>
  <conditionalFormatting sqref="C196">
    <cfRule type="cellIs" dxfId="8126" priority="1464" operator="equal">
      <formula>"Prod"</formula>
    </cfRule>
  </conditionalFormatting>
  <conditionalFormatting sqref="C195">
    <cfRule type="cellIs" dxfId="8125" priority="1457" operator="equal">
      <formula>"Prod"</formula>
    </cfRule>
  </conditionalFormatting>
  <conditionalFormatting sqref="G195">
    <cfRule type="cellIs" dxfId="8124" priority="1458" operator="equal">
      <formula>"Complete w/defect"</formula>
    </cfRule>
    <cfRule type="cellIs" dxfId="8123" priority="1459" operator="equal">
      <formula>"Failed"</formula>
    </cfRule>
    <cfRule type="cellIs" dxfId="8122" priority="1460" operator="equal">
      <formula>"NA"</formula>
    </cfRule>
    <cfRule type="cellIs" dxfId="8121" priority="1461" operator="equal">
      <formula>"Complete"</formula>
    </cfRule>
    <cfRule type="cellIs" dxfId="8120" priority="1462" operator="equal">
      <formula>"In Progress"</formula>
    </cfRule>
    <cfRule type="cellIs" dxfId="8119" priority="1463" operator="equal">
      <formula>"Not Started"</formula>
    </cfRule>
  </conditionalFormatting>
  <conditionalFormatting sqref="C134">
    <cfRule type="cellIs" dxfId="8118" priority="1456" operator="equal">
      <formula>"Prod"</formula>
    </cfRule>
  </conditionalFormatting>
  <conditionalFormatting sqref="G134">
    <cfRule type="cellIs" dxfId="8117" priority="1450" operator="equal">
      <formula>"Complete w/defect"</formula>
    </cfRule>
    <cfRule type="cellIs" dxfId="8116" priority="1451" operator="equal">
      <formula>"Failed"</formula>
    </cfRule>
    <cfRule type="cellIs" dxfId="8115" priority="1452" operator="equal">
      <formula>"NA"</formula>
    </cfRule>
    <cfRule type="cellIs" dxfId="8114" priority="1453" operator="equal">
      <formula>"Complete"</formula>
    </cfRule>
    <cfRule type="cellIs" dxfId="8113" priority="1454" operator="equal">
      <formula>"In Progress"</formula>
    </cfRule>
    <cfRule type="cellIs" dxfId="8112" priority="1455" operator="equal">
      <formula>"Not Started"</formula>
    </cfRule>
  </conditionalFormatting>
  <conditionalFormatting sqref="C47">
    <cfRule type="cellIs" dxfId="8111" priority="1449" operator="equal">
      <formula>"Prod"</formula>
    </cfRule>
  </conditionalFormatting>
  <conditionalFormatting sqref="C199:C200">
    <cfRule type="cellIs" dxfId="8110" priority="1448" operator="equal">
      <formula>"Prod"</formula>
    </cfRule>
  </conditionalFormatting>
  <conditionalFormatting sqref="C199:C200">
    <cfRule type="cellIs" dxfId="8109" priority="1447" operator="equal">
      <formula>"Prod"</formula>
    </cfRule>
  </conditionalFormatting>
  <conditionalFormatting sqref="C199:C200">
    <cfRule type="cellIs" dxfId="8108" priority="1446" operator="equal">
      <formula>"Prod"</formula>
    </cfRule>
  </conditionalFormatting>
  <conditionalFormatting sqref="C187">
    <cfRule type="cellIs" dxfId="8107" priority="1445" operator="equal">
      <formula>"Prod"</formula>
    </cfRule>
  </conditionalFormatting>
  <conditionalFormatting sqref="C187">
    <cfRule type="cellIs" dxfId="8106" priority="1444" operator="equal">
      <formula>"Prod"</formula>
    </cfRule>
  </conditionalFormatting>
  <conditionalFormatting sqref="C187">
    <cfRule type="cellIs" dxfId="8105" priority="1443" operator="equal">
      <formula>"Prod"</formula>
    </cfRule>
  </conditionalFormatting>
  <conditionalFormatting sqref="C202:C203">
    <cfRule type="cellIs" dxfId="8104" priority="1442" operator="equal">
      <formula>"Prod"</formula>
    </cfRule>
  </conditionalFormatting>
  <conditionalFormatting sqref="C202:C203">
    <cfRule type="cellIs" dxfId="8103" priority="1441" operator="equal">
      <formula>"Prod"</formula>
    </cfRule>
  </conditionalFormatting>
  <conditionalFormatting sqref="C202:C203">
    <cfRule type="cellIs" dxfId="8102" priority="1440" operator="equal">
      <formula>"Prod"</formula>
    </cfRule>
  </conditionalFormatting>
  <conditionalFormatting sqref="C205:C206">
    <cfRule type="cellIs" dxfId="8101" priority="1439" operator="equal">
      <formula>"Prod"</formula>
    </cfRule>
  </conditionalFormatting>
  <conditionalFormatting sqref="C205:C206">
    <cfRule type="cellIs" dxfId="8100" priority="1438" operator="equal">
      <formula>"Prod"</formula>
    </cfRule>
  </conditionalFormatting>
  <conditionalFormatting sqref="C205:C206">
    <cfRule type="cellIs" dxfId="8099" priority="1437" operator="equal">
      <formula>"Prod"</formula>
    </cfRule>
  </conditionalFormatting>
  <conditionalFormatting sqref="C208:C209">
    <cfRule type="cellIs" dxfId="8098" priority="1436" operator="equal">
      <formula>"Prod"</formula>
    </cfRule>
  </conditionalFormatting>
  <conditionalFormatting sqref="C208:C209">
    <cfRule type="cellIs" dxfId="8097" priority="1435" operator="equal">
      <formula>"Prod"</formula>
    </cfRule>
  </conditionalFormatting>
  <conditionalFormatting sqref="C208:C209">
    <cfRule type="cellIs" dxfId="8096" priority="1434" operator="equal">
      <formula>"Prod"</formula>
    </cfRule>
  </conditionalFormatting>
  <conditionalFormatting sqref="C211:C212">
    <cfRule type="cellIs" dxfId="8095" priority="1433" operator="equal">
      <formula>"Prod"</formula>
    </cfRule>
  </conditionalFormatting>
  <conditionalFormatting sqref="C211:C212">
    <cfRule type="cellIs" dxfId="8094" priority="1432" operator="equal">
      <formula>"Prod"</formula>
    </cfRule>
  </conditionalFormatting>
  <conditionalFormatting sqref="C211:C212">
    <cfRule type="cellIs" dxfId="8093" priority="1431" operator="equal">
      <formula>"Prod"</formula>
    </cfRule>
  </conditionalFormatting>
  <conditionalFormatting sqref="C214:C215">
    <cfRule type="cellIs" dxfId="8092" priority="1430" operator="equal">
      <formula>"Prod"</formula>
    </cfRule>
  </conditionalFormatting>
  <conditionalFormatting sqref="C214:C215">
    <cfRule type="cellIs" dxfId="8091" priority="1429" operator="equal">
      <formula>"Prod"</formula>
    </cfRule>
  </conditionalFormatting>
  <conditionalFormatting sqref="C214:C215">
    <cfRule type="cellIs" dxfId="8090" priority="1428" operator="equal">
      <formula>"Prod"</formula>
    </cfRule>
  </conditionalFormatting>
  <conditionalFormatting sqref="C131:C133">
    <cfRule type="cellIs" dxfId="8089" priority="1427" operator="equal">
      <formula>"Prod"</formula>
    </cfRule>
  </conditionalFormatting>
  <conditionalFormatting sqref="C131:C133">
    <cfRule type="cellIs" dxfId="8088" priority="1426" operator="equal">
      <formula>"Prod"</formula>
    </cfRule>
  </conditionalFormatting>
  <conditionalFormatting sqref="G131">
    <cfRule type="cellIs" dxfId="8087" priority="1420" operator="equal">
      <formula>"Complete w/defect"</formula>
    </cfRule>
    <cfRule type="cellIs" dxfId="8086" priority="1421" operator="equal">
      <formula>"Failed"</formula>
    </cfRule>
    <cfRule type="cellIs" dxfId="8085" priority="1422" operator="equal">
      <formula>"NA"</formula>
    </cfRule>
    <cfRule type="cellIs" dxfId="8084" priority="1423" operator="equal">
      <formula>"Complete"</formula>
    </cfRule>
    <cfRule type="cellIs" dxfId="8083" priority="1424" operator="equal">
      <formula>"In Progress"</formula>
    </cfRule>
    <cfRule type="cellIs" dxfId="8082" priority="1425" operator="equal">
      <formula>"Not Started"</formula>
    </cfRule>
  </conditionalFormatting>
  <conditionalFormatting sqref="G147">
    <cfRule type="cellIs" dxfId="8081" priority="1414" operator="equal">
      <formula>"Complete w/defect"</formula>
    </cfRule>
    <cfRule type="cellIs" dxfId="8080" priority="1415" operator="equal">
      <formula>"Failed"</formula>
    </cfRule>
    <cfRule type="cellIs" dxfId="8079" priority="1416" operator="equal">
      <formula>"NA"</formula>
    </cfRule>
    <cfRule type="cellIs" dxfId="8078" priority="1417" operator="equal">
      <formula>"Complete"</formula>
    </cfRule>
    <cfRule type="cellIs" dxfId="8077" priority="1418" operator="equal">
      <formula>"In Progress"</formula>
    </cfRule>
    <cfRule type="cellIs" dxfId="8076" priority="1419" operator="equal">
      <formula>"Not Started"</formula>
    </cfRule>
  </conditionalFormatting>
  <conditionalFormatting sqref="C147:C148">
    <cfRule type="cellIs" dxfId="8075" priority="1413" operator="equal">
      <formula>"Prod"</formula>
    </cfRule>
  </conditionalFormatting>
  <conditionalFormatting sqref="G147">
    <cfRule type="cellIs" dxfId="8074" priority="1407" operator="equal">
      <formula>"Complete w/defect"</formula>
    </cfRule>
    <cfRule type="cellIs" dxfId="8073" priority="1408" operator="equal">
      <formula>"Failed"</formula>
    </cfRule>
    <cfRule type="cellIs" dxfId="8072" priority="1409" operator="equal">
      <formula>"NA"</formula>
    </cfRule>
    <cfRule type="cellIs" dxfId="8071" priority="1410" operator="equal">
      <formula>"Complete"</formula>
    </cfRule>
    <cfRule type="cellIs" dxfId="8070" priority="1411" operator="equal">
      <formula>"In Progress"</formula>
    </cfRule>
    <cfRule type="cellIs" dxfId="8069" priority="1412" operator="equal">
      <formula>"Not Started"</formula>
    </cfRule>
  </conditionalFormatting>
  <conditionalFormatting sqref="G119">
    <cfRule type="cellIs" dxfId="8068" priority="1288" operator="equal">
      <formula>"Complete w/defect"</formula>
    </cfRule>
    <cfRule type="cellIs" dxfId="8067" priority="1289" operator="equal">
      <formula>"Failed"</formula>
    </cfRule>
    <cfRule type="cellIs" dxfId="8066" priority="1290" operator="equal">
      <formula>"NA"</formula>
    </cfRule>
    <cfRule type="cellIs" dxfId="8065" priority="1291" operator="equal">
      <formula>"Complete"</formula>
    </cfRule>
    <cfRule type="cellIs" dxfId="8064" priority="1292" operator="equal">
      <formula>"In Progress"</formula>
    </cfRule>
    <cfRule type="cellIs" dxfId="8063" priority="1293" operator="equal">
      <formula>"Not Started"</formula>
    </cfRule>
  </conditionalFormatting>
  <conditionalFormatting sqref="C119">
    <cfRule type="cellIs" dxfId="8062" priority="1294" operator="equal">
      <formula>"Prod"</formula>
    </cfRule>
  </conditionalFormatting>
  <conditionalFormatting sqref="C120">
    <cfRule type="cellIs" dxfId="8061" priority="1286" operator="equal">
      <formula>"Prod"</formula>
    </cfRule>
  </conditionalFormatting>
  <conditionalFormatting sqref="C152">
    <cfRule type="cellIs" dxfId="8060" priority="1296" operator="equal">
      <formula>"Prod"</formula>
    </cfRule>
  </conditionalFormatting>
  <conditionalFormatting sqref="G152">
    <cfRule type="cellIs" dxfId="8059" priority="1297" operator="equal">
      <formula>"Complete w/defect"</formula>
    </cfRule>
    <cfRule type="cellIs" dxfId="8058" priority="1298" operator="equal">
      <formula>"Failed"</formula>
    </cfRule>
    <cfRule type="cellIs" dxfId="8057" priority="1299" operator="equal">
      <formula>"NA"</formula>
    </cfRule>
    <cfRule type="cellIs" dxfId="8056" priority="1300" operator="equal">
      <formula>"Complete"</formula>
    </cfRule>
    <cfRule type="cellIs" dxfId="8055" priority="1301" operator="equal">
      <formula>"In Progress"</formula>
    </cfRule>
    <cfRule type="cellIs" dxfId="8054" priority="1302" operator="equal">
      <formula>"Not Started"</formula>
    </cfRule>
  </conditionalFormatting>
  <conditionalFormatting sqref="G148">
    <cfRule type="cellIs" dxfId="8053" priority="1279" operator="equal">
      <formula>"Complete w/defect"</formula>
    </cfRule>
    <cfRule type="cellIs" dxfId="8052" priority="1280" operator="equal">
      <formula>"Failed"</formula>
    </cfRule>
    <cfRule type="cellIs" dxfId="8051" priority="1281" operator="equal">
      <formula>"NA"</formula>
    </cfRule>
    <cfRule type="cellIs" dxfId="8050" priority="1282" operator="equal">
      <formula>"Complete"</formula>
    </cfRule>
    <cfRule type="cellIs" dxfId="8049" priority="1283" operator="equal">
      <formula>"In Progress"</formula>
    </cfRule>
    <cfRule type="cellIs" dxfId="8048" priority="1284" operator="equal">
      <formula>"Not Started"</formula>
    </cfRule>
  </conditionalFormatting>
  <conditionalFormatting sqref="G148">
    <cfRule type="cellIs" dxfId="8047" priority="1273" operator="equal">
      <formula>"Complete w/defect"</formula>
    </cfRule>
    <cfRule type="cellIs" dxfId="8046" priority="1274" operator="equal">
      <formula>"Failed"</formula>
    </cfRule>
    <cfRule type="cellIs" dxfId="8045" priority="1275" operator="equal">
      <formula>"NA"</formula>
    </cfRule>
    <cfRule type="cellIs" dxfId="8044" priority="1276" operator="equal">
      <formula>"Complete"</formula>
    </cfRule>
    <cfRule type="cellIs" dxfId="8043" priority="1277" operator="equal">
      <formula>"In Progress"</formula>
    </cfRule>
    <cfRule type="cellIs" dxfId="8042" priority="1278" operator="equal">
      <formula>"Not Started"</formula>
    </cfRule>
  </conditionalFormatting>
  <conditionalFormatting sqref="C119">
    <cfRule type="cellIs" dxfId="8041" priority="1295" operator="equal">
      <formula>"Prod"</formula>
    </cfRule>
  </conditionalFormatting>
  <conditionalFormatting sqref="C120">
    <cfRule type="cellIs" dxfId="8040" priority="1287" operator="equal">
      <formula>"Prod"</formula>
    </cfRule>
  </conditionalFormatting>
  <conditionalFormatting sqref="C120">
    <cfRule type="cellIs" dxfId="8039" priority="1285" operator="equal">
      <formula>"Prod"</formula>
    </cfRule>
  </conditionalFormatting>
  <conditionalFormatting sqref="G133">
    <cfRule type="cellIs" dxfId="8038" priority="1267" operator="equal">
      <formula>"Complete w/defect"</formula>
    </cfRule>
    <cfRule type="cellIs" dxfId="8037" priority="1268" operator="equal">
      <formula>"Failed"</formula>
    </cfRule>
    <cfRule type="cellIs" dxfId="8036" priority="1269" operator="equal">
      <formula>"NA"</formula>
    </cfRule>
    <cfRule type="cellIs" dxfId="8035" priority="1270" operator="equal">
      <formula>"Complete"</formula>
    </cfRule>
    <cfRule type="cellIs" dxfId="8034" priority="1271" operator="equal">
      <formula>"In Progress"</formula>
    </cfRule>
    <cfRule type="cellIs" dxfId="8033" priority="1272" operator="equal">
      <formula>"Not Started"</formula>
    </cfRule>
  </conditionalFormatting>
  <conditionalFormatting sqref="G133">
    <cfRule type="cellIs" dxfId="8032" priority="1261" operator="equal">
      <formula>"Complete w/defect"</formula>
    </cfRule>
    <cfRule type="cellIs" dxfId="8031" priority="1262" operator="equal">
      <formula>"Failed"</formula>
    </cfRule>
    <cfRule type="cellIs" dxfId="8030" priority="1263" operator="equal">
      <formula>"NA"</formula>
    </cfRule>
    <cfRule type="cellIs" dxfId="8029" priority="1264" operator="equal">
      <formula>"Complete"</formula>
    </cfRule>
    <cfRule type="cellIs" dxfId="8028" priority="1265" operator="equal">
      <formula>"In Progress"</formula>
    </cfRule>
    <cfRule type="cellIs" dxfId="8027" priority="1266" operator="equal">
      <formula>"Not Started"</formula>
    </cfRule>
  </conditionalFormatting>
  <conditionalFormatting sqref="C41:C42">
    <cfRule type="cellIs" dxfId="8026" priority="1260" operator="equal">
      <formula>"Prod"</formula>
    </cfRule>
  </conditionalFormatting>
  <conditionalFormatting sqref="G215">
    <cfRule type="cellIs" dxfId="8025" priority="1212" operator="equal">
      <formula>"Complete w/defect"</formula>
    </cfRule>
    <cfRule type="cellIs" dxfId="8024" priority="1213" operator="equal">
      <formula>"Failed"</formula>
    </cfRule>
    <cfRule type="cellIs" dxfId="8023" priority="1214" operator="equal">
      <formula>"NA"</formula>
    </cfRule>
    <cfRule type="cellIs" dxfId="8022" priority="1215" operator="equal">
      <formula>"Complete"</formula>
    </cfRule>
    <cfRule type="cellIs" dxfId="8021" priority="1216" operator="equal">
      <formula>"In Progress"</formula>
    </cfRule>
    <cfRule type="cellIs" dxfId="8020" priority="1217" operator="equal">
      <formula>"Not Started"</formula>
    </cfRule>
  </conditionalFormatting>
  <conditionalFormatting sqref="G211">
    <cfRule type="cellIs" dxfId="8019" priority="1254" operator="equal">
      <formula>"Complete w/defect"</formula>
    </cfRule>
    <cfRule type="cellIs" dxfId="8018" priority="1255" operator="equal">
      <formula>"Failed"</formula>
    </cfRule>
    <cfRule type="cellIs" dxfId="8017" priority="1256" operator="equal">
      <formula>"NA"</formula>
    </cfRule>
    <cfRule type="cellIs" dxfId="8016" priority="1257" operator="equal">
      <formula>"Complete"</formula>
    </cfRule>
    <cfRule type="cellIs" dxfId="8015" priority="1258" operator="equal">
      <formula>"In Progress"</formula>
    </cfRule>
    <cfRule type="cellIs" dxfId="8014" priority="1259" operator="equal">
      <formula>"Not Started"</formula>
    </cfRule>
  </conditionalFormatting>
  <conditionalFormatting sqref="G211">
    <cfRule type="cellIs" dxfId="8013" priority="1248" operator="equal">
      <formula>"Complete w/defect"</formula>
    </cfRule>
    <cfRule type="cellIs" dxfId="8012" priority="1249" operator="equal">
      <formula>"Failed"</formula>
    </cfRule>
    <cfRule type="cellIs" dxfId="8011" priority="1250" operator="equal">
      <formula>"NA"</formula>
    </cfRule>
    <cfRule type="cellIs" dxfId="8010" priority="1251" operator="equal">
      <formula>"Complete"</formula>
    </cfRule>
    <cfRule type="cellIs" dxfId="8009" priority="1252" operator="equal">
      <formula>"In Progress"</formula>
    </cfRule>
    <cfRule type="cellIs" dxfId="8008" priority="1253" operator="equal">
      <formula>"Not Started"</formula>
    </cfRule>
  </conditionalFormatting>
  <conditionalFormatting sqref="G212">
    <cfRule type="cellIs" dxfId="8007" priority="1242" operator="equal">
      <formula>"Complete w/defect"</formula>
    </cfRule>
    <cfRule type="cellIs" dxfId="8006" priority="1243" operator="equal">
      <formula>"Failed"</formula>
    </cfRule>
    <cfRule type="cellIs" dxfId="8005" priority="1244" operator="equal">
      <formula>"NA"</formula>
    </cfRule>
    <cfRule type="cellIs" dxfId="8004" priority="1245" operator="equal">
      <formula>"Complete"</formula>
    </cfRule>
    <cfRule type="cellIs" dxfId="8003" priority="1246" operator="equal">
      <formula>"In Progress"</formula>
    </cfRule>
    <cfRule type="cellIs" dxfId="8002" priority="1247" operator="equal">
      <formula>"Not Started"</formula>
    </cfRule>
  </conditionalFormatting>
  <conditionalFormatting sqref="G212">
    <cfRule type="cellIs" dxfId="8001" priority="1236" operator="equal">
      <formula>"Complete w/defect"</formula>
    </cfRule>
    <cfRule type="cellIs" dxfId="8000" priority="1237" operator="equal">
      <formula>"Failed"</formula>
    </cfRule>
    <cfRule type="cellIs" dxfId="7999" priority="1238" operator="equal">
      <formula>"NA"</formula>
    </cfRule>
    <cfRule type="cellIs" dxfId="7998" priority="1239" operator="equal">
      <formula>"Complete"</formula>
    </cfRule>
    <cfRule type="cellIs" dxfId="7997" priority="1240" operator="equal">
      <formula>"In Progress"</formula>
    </cfRule>
    <cfRule type="cellIs" dxfId="7996" priority="1241" operator="equal">
      <formula>"Not Started"</formula>
    </cfRule>
  </conditionalFormatting>
  <conditionalFormatting sqref="G214">
    <cfRule type="cellIs" dxfId="7995" priority="1230" operator="equal">
      <formula>"Complete w/defect"</formula>
    </cfRule>
    <cfRule type="cellIs" dxfId="7994" priority="1231" operator="equal">
      <formula>"Failed"</formula>
    </cfRule>
    <cfRule type="cellIs" dxfId="7993" priority="1232" operator="equal">
      <formula>"NA"</formula>
    </cfRule>
    <cfRule type="cellIs" dxfId="7992" priority="1233" operator="equal">
      <formula>"Complete"</formula>
    </cfRule>
    <cfRule type="cellIs" dxfId="7991" priority="1234" operator="equal">
      <formula>"In Progress"</formula>
    </cfRule>
    <cfRule type="cellIs" dxfId="7990" priority="1235" operator="equal">
      <formula>"Not Started"</formula>
    </cfRule>
  </conditionalFormatting>
  <conditionalFormatting sqref="G214">
    <cfRule type="cellIs" dxfId="7989" priority="1224" operator="equal">
      <formula>"Complete w/defect"</formula>
    </cfRule>
    <cfRule type="cellIs" dxfId="7988" priority="1225" operator="equal">
      <formula>"Failed"</formula>
    </cfRule>
    <cfRule type="cellIs" dxfId="7987" priority="1226" operator="equal">
      <formula>"NA"</formula>
    </cfRule>
    <cfRule type="cellIs" dxfId="7986" priority="1227" operator="equal">
      <formula>"Complete"</formula>
    </cfRule>
    <cfRule type="cellIs" dxfId="7985" priority="1228" operator="equal">
      <formula>"In Progress"</formula>
    </cfRule>
    <cfRule type="cellIs" dxfId="7984" priority="1229" operator="equal">
      <formula>"Not Started"</formula>
    </cfRule>
  </conditionalFormatting>
  <conditionalFormatting sqref="G215">
    <cfRule type="cellIs" dxfId="7983" priority="1218" operator="equal">
      <formula>"Complete w/defect"</formula>
    </cfRule>
    <cfRule type="cellIs" dxfId="7982" priority="1219" operator="equal">
      <formula>"Failed"</formula>
    </cfRule>
    <cfRule type="cellIs" dxfId="7981" priority="1220" operator="equal">
      <formula>"NA"</formula>
    </cfRule>
    <cfRule type="cellIs" dxfId="7980" priority="1221" operator="equal">
      <formula>"Complete"</formula>
    </cfRule>
    <cfRule type="cellIs" dxfId="7979" priority="1222" operator="equal">
      <formula>"In Progress"</formula>
    </cfRule>
    <cfRule type="cellIs" dxfId="7978" priority="1223" operator="equal">
      <formula>"Not Started"</formula>
    </cfRule>
  </conditionalFormatting>
  <conditionalFormatting sqref="G21:G24">
    <cfRule type="cellIs" dxfId="7977" priority="1206" operator="equal">
      <formula>"Complete w/defect"</formula>
    </cfRule>
    <cfRule type="cellIs" dxfId="7976" priority="1207" operator="equal">
      <formula>"Failed"</formula>
    </cfRule>
    <cfRule type="cellIs" dxfId="7975" priority="1208" operator="equal">
      <formula>"NA"</formula>
    </cfRule>
    <cfRule type="cellIs" dxfId="7974" priority="1209" operator="equal">
      <formula>"Complete"</formula>
    </cfRule>
    <cfRule type="cellIs" dxfId="7973" priority="1210" operator="equal">
      <formula>"In Progress"</formula>
    </cfRule>
    <cfRule type="cellIs" dxfId="7972" priority="1211" operator="equal">
      <formula>"Not Started"</formula>
    </cfRule>
  </conditionalFormatting>
  <conditionalFormatting sqref="G67">
    <cfRule type="cellIs" dxfId="7971" priority="1200" operator="equal">
      <formula>"Complete w/defect"</formula>
    </cfRule>
    <cfRule type="cellIs" dxfId="7970" priority="1201" operator="equal">
      <formula>"Failed"</formula>
    </cfRule>
    <cfRule type="cellIs" dxfId="7969" priority="1202" operator="equal">
      <formula>"NA"</formula>
    </cfRule>
    <cfRule type="cellIs" dxfId="7968" priority="1203" operator="equal">
      <formula>"Complete"</formula>
    </cfRule>
    <cfRule type="cellIs" dxfId="7967" priority="1204" operator="equal">
      <formula>"In Progress"</formula>
    </cfRule>
    <cfRule type="cellIs" dxfId="7966" priority="1205" operator="equal">
      <formula>"Not Started"</formula>
    </cfRule>
  </conditionalFormatting>
  <conditionalFormatting sqref="G116:G117">
    <cfRule type="cellIs" dxfId="7965" priority="1194" operator="equal">
      <formula>"Complete w/defect"</formula>
    </cfRule>
    <cfRule type="cellIs" dxfId="7964" priority="1195" operator="equal">
      <formula>"Failed"</formula>
    </cfRule>
    <cfRule type="cellIs" dxfId="7963" priority="1196" operator="equal">
      <formula>"NA"</formula>
    </cfRule>
    <cfRule type="cellIs" dxfId="7962" priority="1197" operator="equal">
      <formula>"Complete"</formula>
    </cfRule>
    <cfRule type="cellIs" dxfId="7961" priority="1198" operator="equal">
      <formula>"In Progress"</formula>
    </cfRule>
    <cfRule type="cellIs" dxfId="7960" priority="1199" operator="equal">
      <formula>"Not Started"</formula>
    </cfRule>
  </conditionalFormatting>
  <conditionalFormatting sqref="G120">
    <cfRule type="cellIs" dxfId="7959" priority="1188" operator="equal">
      <formula>"Complete w/defect"</formula>
    </cfRule>
    <cfRule type="cellIs" dxfId="7958" priority="1189" operator="equal">
      <formula>"Failed"</formula>
    </cfRule>
    <cfRule type="cellIs" dxfId="7957" priority="1190" operator="equal">
      <formula>"NA"</formula>
    </cfRule>
    <cfRule type="cellIs" dxfId="7956" priority="1191" operator="equal">
      <formula>"Complete"</formula>
    </cfRule>
    <cfRule type="cellIs" dxfId="7955" priority="1192" operator="equal">
      <formula>"In Progress"</formula>
    </cfRule>
    <cfRule type="cellIs" dxfId="7954" priority="1193" operator="equal">
      <formula>"Not Started"</formula>
    </cfRule>
  </conditionalFormatting>
  <conditionalFormatting sqref="G174:G180">
    <cfRule type="cellIs" dxfId="7953" priority="1182" operator="equal">
      <formula>"Complete w/defect"</formula>
    </cfRule>
    <cfRule type="cellIs" dxfId="7952" priority="1183" operator="equal">
      <formula>"Failed"</formula>
    </cfRule>
    <cfRule type="cellIs" dxfId="7951" priority="1184" operator="equal">
      <formula>"NA"</formula>
    </cfRule>
    <cfRule type="cellIs" dxfId="7950" priority="1185" operator="equal">
      <formula>"Complete"</formula>
    </cfRule>
    <cfRule type="cellIs" dxfId="7949" priority="1186" operator="equal">
      <formula>"In Progress"</formula>
    </cfRule>
    <cfRule type="cellIs" dxfId="7948" priority="1187" operator="equal">
      <formula>"Not Started"</formula>
    </cfRule>
  </conditionalFormatting>
  <conditionalFormatting sqref="G202">
    <cfRule type="cellIs" dxfId="7947" priority="1176" operator="equal">
      <formula>"Complete w/defect"</formula>
    </cfRule>
    <cfRule type="cellIs" dxfId="7946" priority="1177" operator="equal">
      <formula>"Failed"</formula>
    </cfRule>
    <cfRule type="cellIs" dxfId="7945" priority="1178" operator="equal">
      <formula>"NA"</formula>
    </cfRule>
    <cfRule type="cellIs" dxfId="7944" priority="1179" operator="equal">
      <formula>"Complete"</formula>
    </cfRule>
    <cfRule type="cellIs" dxfId="7943" priority="1180" operator="equal">
      <formula>"In Progress"</formula>
    </cfRule>
    <cfRule type="cellIs" dxfId="7942" priority="1181" operator="equal">
      <formula>"Not Started"</formula>
    </cfRule>
  </conditionalFormatting>
  <conditionalFormatting sqref="G203">
    <cfRule type="cellIs" dxfId="7941" priority="1170" operator="equal">
      <formula>"Complete w/defect"</formula>
    </cfRule>
    <cfRule type="cellIs" dxfId="7940" priority="1171" operator="equal">
      <formula>"Failed"</formula>
    </cfRule>
    <cfRule type="cellIs" dxfId="7939" priority="1172" operator="equal">
      <formula>"NA"</formula>
    </cfRule>
    <cfRule type="cellIs" dxfId="7938" priority="1173" operator="equal">
      <formula>"Complete"</formula>
    </cfRule>
    <cfRule type="cellIs" dxfId="7937" priority="1174" operator="equal">
      <formula>"In Progress"</formula>
    </cfRule>
    <cfRule type="cellIs" dxfId="7936" priority="1175" operator="equal">
      <formula>"Not Started"</formula>
    </cfRule>
  </conditionalFormatting>
  <conditionalFormatting sqref="G205">
    <cfRule type="cellIs" dxfId="7935" priority="1164" operator="equal">
      <formula>"Complete w/defect"</formula>
    </cfRule>
    <cfRule type="cellIs" dxfId="7934" priority="1165" operator="equal">
      <formula>"Failed"</formula>
    </cfRule>
    <cfRule type="cellIs" dxfId="7933" priority="1166" operator="equal">
      <formula>"NA"</formula>
    </cfRule>
    <cfRule type="cellIs" dxfId="7932" priority="1167" operator="equal">
      <formula>"Complete"</formula>
    </cfRule>
    <cfRule type="cellIs" dxfId="7931" priority="1168" operator="equal">
      <formula>"In Progress"</formula>
    </cfRule>
    <cfRule type="cellIs" dxfId="7930" priority="1169" operator="equal">
      <formula>"Not Started"</formula>
    </cfRule>
  </conditionalFormatting>
  <conditionalFormatting sqref="G206">
    <cfRule type="cellIs" dxfId="7929" priority="1158" operator="equal">
      <formula>"Complete w/defect"</formula>
    </cfRule>
    <cfRule type="cellIs" dxfId="7928" priority="1159" operator="equal">
      <formula>"Failed"</formula>
    </cfRule>
    <cfRule type="cellIs" dxfId="7927" priority="1160" operator="equal">
      <formula>"NA"</formula>
    </cfRule>
    <cfRule type="cellIs" dxfId="7926" priority="1161" operator="equal">
      <formula>"Complete"</formula>
    </cfRule>
    <cfRule type="cellIs" dxfId="7925" priority="1162" operator="equal">
      <formula>"In Progress"</formula>
    </cfRule>
    <cfRule type="cellIs" dxfId="7924" priority="1163" operator="equal">
      <formula>"Not Started"</formula>
    </cfRule>
  </conditionalFormatting>
  <conditionalFormatting sqref="G208">
    <cfRule type="cellIs" dxfId="7923" priority="1152" operator="equal">
      <formula>"Complete w/defect"</formula>
    </cfRule>
    <cfRule type="cellIs" dxfId="7922" priority="1153" operator="equal">
      <formula>"Failed"</formula>
    </cfRule>
    <cfRule type="cellIs" dxfId="7921" priority="1154" operator="equal">
      <formula>"NA"</formula>
    </cfRule>
    <cfRule type="cellIs" dxfId="7920" priority="1155" operator="equal">
      <formula>"Complete"</formula>
    </cfRule>
    <cfRule type="cellIs" dxfId="7919" priority="1156" operator="equal">
      <formula>"In Progress"</formula>
    </cfRule>
    <cfRule type="cellIs" dxfId="7918" priority="1157" operator="equal">
      <formula>"Not Started"</formula>
    </cfRule>
  </conditionalFormatting>
  <conditionalFormatting sqref="G209">
    <cfRule type="cellIs" dxfId="7917" priority="1146" operator="equal">
      <formula>"Complete w/defect"</formula>
    </cfRule>
    <cfRule type="cellIs" dxfId="7916" priority="1147" operator="equal">
      <formula>"Failed"</formula>
    </cfRule>
    <cfRule type="cellIs" dxfId="7915" priority="1148" operator="equal">
      <formula>"NA"</formula>
    </cfRule>
    <cfRule type="cellIs" dxfId="7914" priority="1149" operator="equal">
      <formula>"Complete"</formula>
    </cfRule>
    <cfRule type="cellIs" dxfId="7913" priority="1150" operator="equal">
      <formula>"In Progress"</formula>
    </cfRule>
    <cfRule type="cellIs" dxfId="7912" priority="1151" operator="equal">
      <formula>"Not Started"</formula>
    </cfRule>
  </conditionalFormatting>
  <conditionalFormatting sqref="G127">
    <cfRule type="cellIs" dxfId="7911" priority="1140" operator="equal">
      <formula>"Complete w/defect"</formula>
    </cfRule>
    <cfRule type="cellIs" dxfId="7910" priority="1141" operator="equal">
      <formula>"Failed"</formula>
    </cfRule>
    <cfRule type="cellIs" dxfId="7909" priority="1142" operator="equal">
      <formula>"NA"</formula>
    </cfRule>
    <cfRule type="cellIs" dxfId="7908" priority="1143" operator="equal">
      <formula>"Complete"</formula>
    </cfRule>
    <cfRule type="cellIs" dxfId="7907" priority="1144" operator="equal">
      <formula>"In Progress"</formula>
    </cfRule>
    <cfRule type="cellIs" dxfId="7906" priority="1145" operator="equal">
      <formula>"Not Started"</formula>
    </cfRule>
  </conditionalFormatting>
  <conditionalFormatting sqref="G11">
    <cfRule type="cellIs" dxfId="7905" priority="1134" operator="equal">
      <formula>"Complete w/defect"</formula>
    </cfRule>
    <cfRule type="cellIs" dxfId="7904" priority="1135" operator="equal">
      <formula>"Failed"</formula>
    </cfRule>
    <cfRule type="cellIs" dxfId="7903" priority="1136" operator="equal">
      <formula>"NA"</formula>
    </cfRule>
    <cfRule type="cellIs" dxfId="7902" priority="1137" operator="equal">
      <formula>"Complete"</formula>
    </cfRule>
    <cfRule type="cellIs" dxfId="7901" priority="1138" operator="equal">
      <formula>"In Progress"</formula>
    </cfRule>
    <cfRule type="cellIs" dxfId="7900" priority="1139" operator="equal">
      <formula>"Not Started"</formula>
    </cfRule>
  </conditionalFormatting>
  <conditionalFormatting sqref="G106">
    <cfRule type="cellIs" dxfId="7899" priority="1128" operator="equal">
      <formula>"Complete w/defect"</formula>
    </cfRule>
    <cfRule type="cellIs" dxfId="7898" priority="1129" operator="equal">
      <formula>"Failed"</formula>
    </cfRule>
    <cfRule type="cellIs" dxfId="7897" priority="1130" operator="equal">
      <formula>"NA"</formula>
    </cfRule>
    <cfRule type="cellIs" dxfId="7896" priority="1131" operator="equal">
      <formula>"Complete"</formula>
    </cfRule>
    <cfRule type="cellIs" dxfId="7895" priority="1132" operator="equal">
      <formula>"In Progress"</formula>
    </cfRule>
    <cfRule type="cellIs" dxfId="7894" priority="1133" operator="equal">
      <formula>"Not Started"</formula>
    </cfRule>
  </conditionalFormatting>
  <conditionalFormatting sqref="G133">
    <cfRule type="cellIs" dxfId="7893" priority="1014" operator="equal">
      <formula>"Complete w/defect"</formula>
    </cfRule>
    <cfRule type="cellIs" dxfId="7892" priority="1015" operator="equal">
      <formula>"Failed"</formula>
    </cfRule>
    <cfRule type="cellIs" dxfId="7891" priority="1016" operator="equal">
      <formula>"NA"</formula>
    </cfRule>
    <cfRule type="cellIs" dxfId="7890" priority="1017" operator="equal">
      <formula>"Complete"</formula>
    </cfRule>
    <cfRule type="cellIs" dxfId="7889" priority="1018" operator="equal">
      <formula>"In Progress"</formula>
    </cfRule>
    <cfRule type="cellIs" dxfId="7888" priority="1019" operator="equal">
      <formula>"Not Started"</formula>
    </cfRule>
  </conditionalFormatting>
  <conditionalFormatting sqref="C63">
    <cfRule type="cellIs" dxfId="7887" priority="1013" operator="equal">
      <formula>"Prod"</formula>
    </cfRule>
  </conditionalFormatting>
  <conditionalFormatting sqref="C144">
    <cfRule type="cellIs" dxfId="7886" priority="1012" operator="equal">
      <formula>"Prod"</formula>
    </cfRule>
  </conditionalFormatting>
  <conditionalFormatting sqref="G58">
    <cfRule type="cellIs" dxfId="7885" priority="1006" operator="equal">
      <formula>"Complete w/defect"</formula>
    </cfRule>
    <cfRule type="cellIs" dxfId="7884" priority="1007" operator="equal">
      <formula>"Failed"</formula>
    </cfRule>
    <cfRule type="cellIs" dxfId="7883" priority="1008" operator="equal">
      <formula>"NA"</formula>
    </cfRule>
    <cfRule type="cellIs" dxfId="7882" priority="1009" operator="equal">
      <formula>"Complete"</formula>
    </cfRule>
    <cfRule type="cellIs" dxfId="7881" priority="1010" operator="equal">
      <formula>"In Progress"</formula>
    </cfRule>
    <cfRule type="cellIs" dxfId="7880" priority="1011" operator="equal">
      <formula>"Not Started"</formula>
    </cfRule>
  </conditionalFormatting>
  <conditionalFormatting sqref="G118">
    <cfRule type="cellIs" dxfId="7879" priority="1000" operator="equal">
      <formula>"Complete w/defect"</formula>
    </cfRule>
    <cfRule type="cellIs" dxfId="7878" priority="1001" operator="equal">
      <formula>"Failed"</formula>
    </cfRule>
    <cfRule type="cellIs" dxfId="7877" priority="1002" operator="equal">
      <formula>"NA"</formula>
    </cfRule>
    <cfRule type="cellIs" dxfId="7876" priority="1003" operator="equal">
      <formula>"Complete"</formula>
    </cfRule>
    <cfRule type="cellIs" dxfId="7875" priority="1004" operator="equal">
      <formula>"In Progress"</formula>
    </cfRule>
    <cfRule type="cellIs" dxfId="7874" priority="1005" operator="equal">
      <formula>"Not Started"</formula>
    </cfRule>
  </conditionalFormatting>
  <conditionalFormatting sqref="C27:C28">
    <cfRule type="cellIs" dxfId="7873" priority="999" operator="equal">
      <formula>"Prod"</formula>
    </cfRule>
  </conditionalFormatting>
  <conditionalFormatting sqref="G27">
    <cfRule type="cellIs" dxfId="7872" priority="993" operator="equal">
      <formula>"Complete w/defect"</formula>
    </cfRule>
    <cfRule type="cellIs" dxfId="7871" priority="994" operator="equal">
      <formula>"Failed"</formula>
    </cfRule>
    <cfRule type="cellIs" dxfId="7870" priority="995" operator="equal">
      <formula>"NA"</formula>
    </cfRule>
    <cfRule type="cellIs" dxfId="7869" priority="996" operator="equal">
      <formula>"Complete"</formula>
    </cfRule>
    <cfRule type="cellIs" dxfId="7868" priority="997" operator="equal">
      <formula>"In Progress"</formula>
    </cfRule>
    <cfRule type="cellIs" dxfId="7867" priority="998" operator="equal">
      <formula>"Not Started"</formula>
    </cfRule>
  </conditionalFormatting>
  <conditionalFormatting sqref="G28">
    <cfRule type="cellIs" dxfId="7866" priority="987" operator="equal">
      <formula>"Complete w/defect"</formula>
    </cfRule>
    <cfRule type="cellIs" dxfId="7865" priority="988" operator="equal">
      <formula>"Failed"</formula>
    </cfRule>
    <cfRule type="cellIs" dxfId="7864" priority="989" operator="equal">
      <formula>"NA"</formula>
    </cfRule>
    <cfRule type="cellIs" dxfId="7863" priority="990" operator="equal">
      <formula>"Complete"</formula>
    </cfRule>
    <cfRule type="cellIs" dxfId="7862" priority="991" operator="equal">
      <formula>"In Progress"</formula>
    </cfRule>
    <cfRule type="cellIs" dxfId="7861" priority="992" operator="equal">
      <formula>"Not Started"</formula>
    </cfRule>
  </conditionalFormatting>
  <conditionalFormatting sqref="G105">
    <cfRule type="cellIs" dxfId="7860" priority="981" operator="equal">
      <formula>"Complete w/defect"</formula>
    </cfRule>
    <cfRule type="cellIs" dxfId="7859" priority="982" operator="equal">
      <formula>"Failed"</formula>
    </cfRule>
    <cfRule type="cellIs" dxfId="7858" priority="983" operator="equal">
      <formula>"NA"</formula>
    </cfRule>
    <cfRule type="cellIs" dxfId="7857" priority="984" operator="equal">
      <formula>"Complete"</formula>
    </cfRule>
    <cfRule type="cellIs" dxfId="7856" priority="985" operator="equal">
      <formula>"In Progress"</formula>
    </cfRule>
    <cfRule type="cellIs" dxfId="7855" priority="986" operator="equal">
      <formula>"Not Started"</formula>
    </cfRule>
  </conditionalFormatting>
  <conditionalFormatting sqref="G144">
    <cfRule type="cellIs" dxfId="7854" priority="975" operator="equal">
      <formula>"Complete w/defect"</formula>
    </cfRule>
    <cfRule type="cellIs" dxfId="7853" priority="976" operator="equal">
      <formula>"Failed"</formula>
    </cfRule>
    <cfRule type="cellIs" dxfId="7852" priority="977" operator="equal">
      <formula>"NA"</formula>
    </cfRule>
    <cfRule type="cellIs" dxfId="7851" priority="978" operator="equal">
      <formula>"Complete"</formula>
    </cfRule>
    <cfRule type="cellIs" dxfId="7850" priority="979" operator="equal">
      <formula>"In Progress"</formula>
    </cfRule>
    <cfRule type="cellIs" dxfId="7849" priority="980" operator="equal">
      <formula>"Not Started"</formula>
    </cfRule>
  </conditionalFormatting>
  <conditionalFormatting sqref="G145">
    <cfRule type="cellIs" dxfId="7848" priority="969" operator="equal">
      <formula>"Complete w/defect"</formula>
    </cfRule>
    <cfRule type="cellIs" dxfId="7847" priority="970" operator="equal">
      <formula>"Failed"</formula>
    </cfRule>
    <cfRule type="cellIs" dxfId="7846" priority="971" operator="equal">
      <formula>"NA"</formula>
    </cfRule>
    <cfRule type="cellIs" dxfId="7845" priority="972" operator="equal">
      <formula>"Complete"</formula>
    </cfRule>
    <cfRule type="cellIs" dxfId="7844" priority="973" operator="equal">
      <formula>"In Progress"</formula>
    </cfRule>
    <cfRule type="cellIs" dxfId="7843" priority="974" operator="equal">
      <formula>"Not Started"</formula>
    </cfRule>
  </conditionalFormatting>
  <conditionalFormatting sqref="G146">
    <cfRule type="cellIs" dxfId="7842" priority="963" operator="equal">
      <formula>"Complete w/defect"</formula>
    </cfRule>
    <cfRule type="cellIs" dxfId="7841" priority="964" operator="equal">
      <formula>"Failed"</formula>
    </cfRule>
    <cfRule type="cellIs" dxfId="7840" priority="965" operator="equal">
      <formula>"NA"</formula>
    </cfRule>
    <cfRule type="cellIs" dxfId="7839" priority="966" operator="equal">
      <formula>"Complete"</formula>
    </cfRule>
    <cfRule type="cellIs" dxfId="7838" priority="967" operator="equal">
      <formula>"In Progress"</formula>
    </cfRule>
    <cfRule type="cellIs" dxfId="7837" priority="968" operator="equal">
      <formula>"Not Started"</formula>
    </cfRule>
  </conditionalFormatting>
  <conditionalFormatting sqref="G154:G158">
    <cfRule type="cellIs" dxfId="7836" priority="957" operator="equal">
      <formula>"Complete w/defect"</formula>
    </cfRule>
    <cfRule type="cellIs" dxfId="7835" priority="958" operator="equal">
      <formula>"Failed"</formula>
    </cfRule>
    <cfRule type="cellIs" dxfId="7834" priority="959" operator="equal">
      <formula>"NA"</formula>
    </cfRule>
    <cfRule type="cellIs" dxfId="7833" priority="960" operator="equal">
      <formula>"Complete"</formula>
    </cfRule>
    <cfRule type="cellIs" dxfId="7832" priority="961" operator="equal">
      <formula>"In Progress"</formula>
    </cfRule>
    <cfRule type="cellIs" dxfId="7831" priority="962" operator="equal">
      <formula>"Not Started"</formula>
    </cfRule>
  </conditionalFormatting>
  <conditionalFormatting sqref="G160">
    <cfRule type="cellIs" dxfId="7830" priority="951" operator="equal">
      <formula>"Complete w/defect"</formula>
    </cfRule>
    <cfRule type="cellIs" dxfId="7829" priority="952" operator="equal">
      <formula>"Failed"</formula>
    </cfRule>
    <cfRule type="cellIs" dxfId="7828" priority="953" operator="equal">
      <formula>"NA"</formula>
    </cfRule>
    <cfRule type="cellIs" dxfId="7827" priority="954" operator="equal">
      <formula>"Complete"</formula>
    </cfRule>
    <cfRule type="cellIs" dxfId="7826" priority="955" operator="equal">
      <formula>"In Progress"</formula>
    </cfRule>
    <cfRule type="cellIs" dxfId="7825" priority="956" operator="equal">
      <formula>"Not Started"</formula>
    </cfRule>
  </conditionalFormatting>
  <conditionalFormatting sqref="G182">
    <cfRule type="cellIs" dxfId="7824" priority="945" operator="equal">
      <formula>"Complete w/defect"</formula>
    </cfRule>
    <cfRule type="cellIs" dxfId="7823" priority="946" operator="equal">
      <formula>"Failed"</formula>
    </cfRule>
    <cfRule type="cellIs" dxfId="7822" priority="947" operator="equal">
      <formula>"NA"</formula>
    </cfRule>
    <cfRule type="cellIs" dxfId="7821" priority="948" operator="equal">
      <formula>"Complete"</formula>
    </cfRule>
    <cfRule type="cellIs" dxfId="7820" priority="949" operator="equal">
      <formula>"In Progress"</formula>
    </cfRule>
    <cfRule type="cellIs" dxfId="7819" priority="950" operator="equal">
      <formula>"Not Started"</formula>
    </cfRule>
  </conditionalFormatting>
  <conditionalFormatting sqref="G183">
    <cfRule type="cellIs" dxfId="7818" priority="939" operator="equal">
      <formula>"Complete w/defect"</formula>
    </cfRule>
    <cfRule type="cellIs" dxfId="7817" priority="940" operator="equal">
      <formula>"Failed"</formula>
    </cfRule>
    <cfRule type="cellIs" dxfId="7816" priority="941" operator="equal">
      <formula>"NA"</formula>
    </cfRule>
    <cfRule type="cellIs" dxfId="7815" priority="942" operator="equal">
      <formula>"Complete"</formula>
    </cfRule>
    <cfRule type="cellIs" dxfId="7814" priority="943" operator="equal">
      <formula>"In Progress"</formula>
    </cfRule>
    <cfRule type="cellIs" dxfId="7813" priority="944" operator="equal">
      <formula>"Not Started"</formula>
    </cfRule>
  </conditionalFormatting>
  <conditionalFormatting sqref="G185">
    <cfRule type="cellIs" dxfId="7812" priority="933" operator="equal">
      <formula>"Complete w/defect"</formula>
    </cfRule>
    <cfRule type="cellIs" dxfId="7811" priority="934" operator="equal">
      <formula>"Failed"</formula>
    </cfRule>
    <cfRule type="cellIs" dxfId="7810" priority="935" operator="equal">
      <formula>"NA"</formula>
    </cfRule>
    <cfRule type="cellIs" dxfId="7809" priority="936" operator="equal">
      <formula>"Complete"</formula>
    </cfRule>
    <cfRule type="cellIs" dxfId="7808" priority="937" operator="equal">
      <formula>"In Progress"</formula>
    </cfRule>
    <cfRule type="cellIs" dxfId="7807" priority="938" operator="equal">
      <formula>"Not Started"</formula>
    </cfRule>
  </conditionalFormatting>
  <conditionalFormatting sqref="G187">
    <cfRule type="cellIs" dxfId="7806" priority="927" operator="equal">
      <formula>"Complete w/defect"</formula>
    </cfRule>
    <cfRule type="cellIs" dxfId="7805" priority="928" operator="equal">
      <formula>"Failed"</formula>
    </cfRule>
    <cfRule type="cellIs" dxfId="7804" priority="929" operator="equal">
      <formula>"NA"</formula>
    </cfRule>
    <cfRule type="cellIs" dxfId="7803" priority="930" operator="equal">
      <formula>"Complete"</formula>
    </cfRule>
    <cfRule type="cellIs" dxfId="7802" priority="931" operator="equal">
      <formula>"In Progress"</formula>
    </cfRule>
    <cfRule type="cellIs" dxfId="7801" priority="932" operator="equal">
      <formula>"Not Started"</formula>
    </cfRule>
  </conditionalFormatting>
  <conditionalFormatting sqref="G188">
    <cfRule type="cellIs" dxfId="7800" priority="921" operator="equal">
      <formula>"Complete w/defect"</formula>
    </cfRule>
    <cfRule type="cellIs" dxfId="7799" priority="922" operator="equal">
      <formula>"Failed"</formula>
    </cfRule>
    <cfRule type="cellIs" dxfId="7798" priority="923" operator="equal">
      <formula>"NA"</formula>
    </cfRule>
    <cfRule type="cellIs" dxfId="7797" priority="924" operator="equal">
      <formula>"Complete"</formula>
    </cfRule>
    <cfRule type="cellIs" dxfId="7796" priority="925" operator="equal">
      <formula>"In Progress"</formula>
    </cfRule>
    <cfRule type="cellIs" dxfId="7795" priority="926" operator="equal">
      <formula>"Not Started"</formula>
    </cfRule>
  </conditionalFormatting>
  <conditionalFormatting sqref="G190">
    <cfRule type="cellIs" dxfId="7794" priority="915" operator="equal">
      <formula>"Complete w/defect"</formula>
    </cfRule>
    <cfRule type="cellIs" dxfId="7793" priority="916" operator="equal">
      <formula>"Failed"</formula>
    </cfRule>
    <cfRule type="cellIs" dxfId="7792" priority="917" operator="equal">
      <formula>"NA"</formula>
    </cfRule>
    <cfRule type="cellIs" dxfId="7791" priority="918" operator="equal">
      <formula>"Complete"</formula>
    </cfRule>
    <cfRule type="cellIs" dxfId="7790" priority="919" operator="equal">
      <formula>"In Progress"</formula>
    </cfRule>
    <cfRule type="cellIs" dxfId="7789" priority="920" operator="equal">
      <formula>"Not Started"</formula>
    </cfRule>
  </conditionalFormatting>
  <conditionalFormatting sqref="G191">
    <cfRule type="cellIs" dxfId="7788" priority="909" operator="equal">
      <formula>"Complete w/defect"</formula>
    </cfRule>
    <cfRule type="cellIs" dxfId="7787" priority="910" operator="equal">
      <formula>"Failed"</formula>
    </cfRule>
    <cfRule type="cellIs" dxfId="7786" priority="911" operator="equal">
      <formula>"NA"</formula>
    </cfRule>
    <cfRule type="cellIs" dxfId="7785" priority="912" operator="equal">
      <formula>"Complete"</formula>
    </cfRule>
    <cfRule type="cellIs" dxfId="7784" priority="913" operator="equal">
      <formula>"In Progress"</formula>
    </cfRule>
    <cfRule type="cellIs" dxfId="7783" priority="914" operator="equal">
      <formula>"Not Started"</formula>
    </cfRule>
  </conditionalFormatting>
  <conditionalFormatting sqref="G193">
    <cfRule type="cellIs" dxfId="7782" priority="903" operator="equal">
      <formula>"Complete w/defect"</formula>
    </cfRule>
    <cfRule type="cellIs" dxfId="7781" priority="904" operator="equal">
      <formula>"Failed"</formula>
    </cfRule>
    <cfRule type="cellIs" dxfId="7780" priority="905" operator="equal">
      <formula>"NA"</formula>
    </cfRule>
    <cfRule type="cellIs" dxfId="7779" priority="906" operator="equal">
      <formula>"Complete"</formula>
    </cfRule>
    <cfRule type="cellIs" dxfId="7778" priority="907" operator="equal">
      <formula>"In Progress"</formula>
    </cfRule>
    <cfRule type="cellIs" dxfId="7777" priority="908" operator="equal">
      <formula>"Not Started"</formula>
    </cfRule>
  </conditionalFormatting>
  <conditionalFormatting sqref="G194">
    <cfRule type="cellIs" dxfId="7776" priority="897" operator="equal">
      <formula>"Complete w/defect"</formula>
    </cfRule>
    <cfRule type="cellIs" dxfId="7775" priority="898" operator="equal">
      <formula>"Failed"</formula>
    </cfRule>
    <cfRule type="cellIs" dxfId="7774" priority="899" operator="equal">
      <formula>"NA"</formula>
    </cfRule>
    <cfRule type="cellIs" dxfId="7773" priority="900" operator="equal">
      <formula>"Complete"</formula>
    </cfRule>
    <cfRule type="cellIs" dxfId="7772" priority="901" operator="equal">
      <formula>"In Progress"</formula>
    </cfRule>
    <cfRule type="cellIs" dxfId="7771" priority="902" operator="equal">
      <formula>"Not Started"</formula>
    </cfRule>
  </conditionalFormatting>
  <conditionalFormatting sqref="G196">
    <cfRule type="cellIs" dxfId="7770" priority="891" operator="equal">
      <formula>"Complete w/defect"</formula>
    </cfRule>
    <cfRule type="cellIs" dxfId="7769" priority="892" operator="equal">
      <formula>"Failed"</formula>
    </cfRule>
    <cfRule type="cellIs" dxfId="7768" priority="893" operator="equal">
      <formula>"NA"</formula>
    </cfRule>
    <cfRule type="cellIs" dxfId="7767" priority="894" operator="equal">
      <formula>"Complete"</formula>
    </cfRule>
    <cfRule type="cellIs" dxfId="7766" priority="895" operator="equal">
      <formula>"In Progress"</formula>
    </cfRule>
    <cfRule type="cellIs" dxfId="7765" priority="896" operator="equal">
      <formula>"Not Started"</formula>
    </cfRule>
  </conditionalFormatting>
  <conditionalFormatting sqref="G199">
    <cfRule type="cellIs" dxfId="7764" priority="885" operator="equal">
      <formula>"Complete w/defect"</formula>
    </cfRule>
    <cfRule type="cellIs" dxfId="7763" priority="886" operator="equal">
      <formula>"Failed"</formula>
    </cfRule>
    <cfRule type="cellIs" dxfId="7762" priority="887" operator="equal">
      <formula>"NA"</formula>
    </cfRule>
    <cfRule type="cellIs" dxfId="7761" priority="888" operator="equal">
      <formula>"Complete"</formula>
    </cfRule>
    <cfRule type="cellIs" dxfId="7760" priority="889" operator="equal">
      <formula>"In Progress"</formula>
    </cfRule>
    <cfRule type="cellIs" dxfId="7759" priority="890" operator="equal">
      <formula>"Not Started"</formula>
    </cfRule>
  </conditionalFormatting>
  <conditionalFormatting sqref="G200">
    <cfRule type="cellIs" dxfId="7758" priority="879" operator="equal">
      <formula>"Complete w/defect"</formula>
    </cfRule>
    <cfRule type="cellIs" dxfId="7757" priority="880" operator="equal">
      <formula>"Failed"</formula>
    </cfRule>
    <cfRule type="cellIs" dxfId="7756" priority="881" operator="equal">
      <formula>"NA"</formula>
    </cfRule>
    <cfRule type="cellIs" dxfId="7755" priority="882" operator="equal">
      <formula>"Complete"</formula>
    </cfRule>
    <cfRule type="cellIs" dxfId="7754" priority="883" operator="equal">
      <formula>"In Progress"</formula>
    </cfRule>
    <cfRule type="cellIs" dxfId="7753" priority="884" operator="equal">
      <formula>"Not Started"</formula>
    </cfRule>
  </conditionalFormatting>
  <conditionalFormatting sqref="G172">
    <cfRule type="cellIs" dxfId="7752" priority="873" operator="equal">
      <formula>"Complete w/defect"</formula>
    </cfRule>
    <cfRule type="cellIs" dxfId="7751" priority="874" operator="equal">
      <formula>"Failed"</formula>
    </cfRule>
    <cfRule type="cellIs" dxfId="7750" priority="875" operator="equal">
      <formula>"NA"</formula>
    </cfRule>
    <cfRule type="cellIs" dxfId="7749" priority="876" operator="equal">
      <formula>"Complete"</formula>
    </cfRule>
    <cfRule type="cellIs" dxfId="7748" priority="877" operator="equal">
      <formula>"In Progress"</formula>
    </cfRule>
    <cfRule type="cellIs" dxfId="7747" priority="878" operator="equal">
      <formula>"Not Started"</formula>
    </cfRule>
  </conditionalFormatting>
  <conditionalFormatting sqref="G173">
    <cfRule type="cellIs" dxfId="7746" priority="867" operator="equal">
      <formula>"Complete w/defect"</formula>
    </cfRule>
    <cfRule type="cellIs" dxfId="7745" priority="868" operator="equal">
      <formula>"Failed"</formula>
    </cfRule>
    <cfRule type="cellIs" dxfId="7744" priority="869" operator="equal">
      <formula>"NA"</formula>
    </cfRule>
    <cfRule type="cellIs" dxfId="7743" priority="870" operator="equal">
      <formula>"Complete"</formula>
    </cfRule>
    <cfRule type="cellIs" dxfId="7742" priority="871" operator="equal">
      <formula>"In Progress"</formula>
    </cfRule>
    <cfRule type="cellIs" dxfId="7741" priority="872" operator="equal">
      <formula>"Not Started"</formula>
    </cfRule>
  </conditionalFormatting>
  <conditionalFormatting sqref="G168:G169">
    <cfRule type="cellIs" dxfId="7740" priority="861" operator="equal">
      <formula>"Complete w/defect"</formula>
    </cfRule>
    <cfRule type="cellIs" dxfId="7739" priority="862" operator="equal">
      <formula>"Failed"</formula>
    </cfRule>
    <cfRule type="cellIs" dxfId="7738" priority="863" operator="equal">
      <formula>"NA"</formula>
    </cfRule>
    <cfRule type="cellIs" dxfId="7737" priority="864" operator="equal">
      <formula>"Complete"</formula>
    </cfRule>
    <cfRule type="cellIs" dxfId="7736" priority="865" operator="equal">
      <formula>"In Progress"</formula>
    </cfRule>
    <cfRule type="cellIs" dxfId="7735" priority="866" operator="equal">
      <formula>"Not Started"</formula>
    </cfRule>
  </conditionalFormatting>
  <conditionalFormatting sqref="G170">
    <cfRule type="cellIs" dxfId="7734" priority="855" operator="equal">
      <formula>"Complete w/defect"</formula>
    </cfRule>
    <cfRule type="cellIs" dxfId="7733" priority="856" operator="equal">
      <formula>"Failed"</formula>
    </cfRule>
    <cfRule type="cellIs" dxfId="7732" priority="857" operator="equal">
      <formula>"NA"</formula>
    </cfRule>
    <cfRule type="cellIs" dxfId="7731" priority="858" operator="equal">
      <formula>"Complete"</formula>
    </cfRule>
    <cfRule type="cellIs" dxfId="7730" priority="859" operator="equal">
      <formula>"In Progress"</formula>
    </cfRule>
    <cfRule type="cellIs" dxfId="7729" priority="860" operator="equal">
      <formula>"Not Started"</formula>
    </cfRule>
  </conditionalFormatting>
  <conditionalFormatting sqref="G124">
    <cfRule type="cellIs" dxfId="7728" priority="749" operator="equal">
      <formula>"Complete w/defect"</formula>
    </cfRule>
    <cfRule type="cellIs" dxfId="7727" priority="750" operator="equal">
      <formula>"Failed"</formula>
    </cfRule>
    <cfRule type="cellIs" dxfId="7726" priority="751" operator="equal">
      <formula>"NA"</formula>
    </cfRule>
    <cfRule type="cellIs" dxfId="7725" priority="752" operator="equal">
      <formula>"Complete"</formula>
    </cfRule>
    <cfRule type="cellIs" dxfId="7724" priority="753" operator="equal">
      <formula>"In Progress"</formula>
    </cfRule>
    <cfRule type="cellIs" dxfId="7723" priority="754" operator="equal">
      <formula>"Not Started"</formula>
    </cfRule>
  </conditionalFormatting>
  <conditionalFormatting sqref="G124">
    <cfRule type="cellIs" dxfId="7722" priority="779" operator="equal">
      <formula>"Complete w/defect"</formula>
    </cfRule>
    <cfRule type="cellIs" dxfId="7721" priority="780" operator="equal">
      <formula>"Failed"</formula>
    </cfRule>
    <cfRule type="cellIs" dxfId="7720" priority="781" operator="equal">
      <formula>"NA"</formula>
    </cfRule>
    <cfRule type="cellIs" dxfId="7719" priority="782" operator="equal">
      <formula>"Complete"</formula>
    </cfRule>
    <cfRule type="cellIs" dxfId="7718" priority="783" operator="equal">
      <formula>"In Progress"</formula>
    </cfRule>
    <cfRule type="cellIs" dxfId="7717" priority="784" operator="equal">
      <formula>"Not Started"</formula>
    </cfRule>
  </conditionalFormatting>
  <conditionalFormatting sqref="C126">
    <cfRule type="cellIs" dxfId="7716" priority="800" operator="equal">
      <formula>"Prod"</formula>
    </cfRule>
  </conditionalFormatting>
  <conditionalFormatting sqref="C126">
    <cfRule type="cellIs" dxfId="7715" priority="799" operator="equal">
      <formula>"Prod"</formula>
    </cfRule>
  </conditionalFormatting>
  <conditionalFormatting sqref="G124">
    <cfRule type="cellIs" dxfId="7714" priority="793" operator="equal">
      <formula>"Complete w/defect"</formula>
    </cfRule>
    <cfRule type="cellIs" dxfId="7713" priority="794" operator="equal">
      <formula>"Failed"</formula>
    </cfRule>
    <cfRule type="cellIs" dxfId="7712" priority="795" operator="equal">
      <formula>"NA"</formula>
    </cfRule>
    <cfRule type="cellIs" dxfId="7711" priority="796" operator="equal">
      <formula>"Complete"</formula>
    </cfRule>
    <cfRule type="cellIs" dxfId="7710" priority="797" operator="equal">
      <formula>"In Progress"</formula>
    </cfRule>
    <cfRule type="cellIs" dxfId="7709" priority="798" operator="equal">
      <formula>"Not Started"</formula>
    </cfRule>
  </conditionalFormatting>
  <conditionalFormatting sqref="C124">
    <cfRule type="cellIs" dxfId="7708" priority="792" operator="equal">
      <formula>"Prod"</formula>
    </cfRule>
  </conditionalFormatting>
  <conditionalFormatting sqref="C124">
    <cfRule type="cellIs" dxfId="7707" priority="791" operator="equal">
      <formula>"Prod"</formula>
    </cfRule>
  </conditionalFormatting>
  <conditionalFormatting sqref="G124">
    <cfRule type="cellIs" dxfId="7706" priority="785" operator="equal">
      <formula>"Complete w/defect"</formula>
    </cfRule>
    <cfRule type="cellIs" dxfId="7705" priority="786" operator="equal">
      <formula>"Failed"</formula>
    </cfRule>
    <cfRule type="cellIs" dxfId="7704" priority="787" operator="equal">
      <formula>"NA"</formula>
    </cfRule>
    <cfRule type="cellIs" dxfId="7703" priority="788" operator="equal">
      <formula>"Complete"</formula>
    </cfRule>
    <cfRule type="cellIs" dxfId="7702" priority="789" operator="equal">
      <formula>"In Progress"</formula>
    </cfRule>
    <cfRule type="cellIs" dxfId="7701" priority="790" operator="equal">
      <formula>"Not Started"</formula>
    </cfRule>
  </conditionalFormatting>
  <conditionalFormatting sqref="G124">
    <cfRule type="cellIs" dxfId="7700" priority="773" operator="equal">
      <formula>"Complete w/defect"</formula>
    </cfRule>
    <cfRule type="cellIs" dxfId="7699" priority="774" operator="equal">
      <formula>"Failed"</formula>
    </cfRule>
    <cfRule type="cellIs" dxfId="7698" priority="775" operator="equal">
      <formula>"NA"</formula>
    </cfRule>
    <cfRule type="cellIs" dxfId="7697" priority="776" operator="equal">
      <formula>"Complete"</formula>
    </cfRule>
    <cfRule type="cellIs" dxfId="7696" priority="777" operator="equal">
      <formula>"In Progress"</formula>
    </cfRule>
    <cfRule type="cellIs" dxfId="7695" priority="778" operator="equal">
      <formula>"Not Started"</formula>
    </cfRule>
  </conditionalFormatting>
  <conditionalFormatting sqref="G124">
    <cfRule type="cellIs" dxfId="7694" priority="767" operator="equal">
      <formula>"Complete w/defect"</formula>
    </cfRule>
    <cfRule type="cellIs" dxfId="7693" priority="768" operator="equal">
      <formula>"Failed"</formula>
    </cfRule>
    <cfRule type="cellIs" dxfId="7692" priority="769" operator="equal">
      <formula>"NA"</formula>
    </cfRule>
    <cfRule type="cellIs" dxfId="7691" priority="770" operator="equal">
      <formula>"Complete"</formula>
    </cfRule>
    <cfRule type="cellIs" dxfId="7690" priority="771" operator="equal">
      <formula>"In Progress"</formula>
    </cfRule>
    <cfRule type="cellIs" dxfId="7689" priority="772" operator="equal">
      <formula>"Not Started"</formula>
    </cfRule>
  </conditionalFormatting>
  <conditionalFormatting sqref="G124">
    <cfRule type="cellIs" dxfId="7688" priority="761" operator="equal">
      <formula>"Complete w/defect"</formula>
    </cfRule>
    <cfRule type="cellIs" dxfId="7687" priority="762" operator="equal">
      <formula>"Failed"</formula>
    </cfRule>
    <cfRule type="cellIs" dxfId="7686" priority="763" operator="equal">
      <formula>"NA"</formula>
    </cfRule>
    <cfRule type="cellIs" dxfId="7685" priority="764" operator="equal">
      <formula>"Complete"</formula>
    </cfRule>
    <cfRule type="cellIs" dxfId="7684" priority="765" operator="equal">
      <formula>"In Progress"</formula>
    </cfRule>
    <cfRule type="cellIs" dxfId="7683" priority="766" operator="equal">
      <formula>"Not Started"</formula>
    </cfRule>
  </conditionalFormatting>
  <conditionalFormatting sqref="G124">
    <cfRule type="cellIs" dxfId="7682" priority="755" operator="equal">
      <formula>"Complete w/defect"</formula>
    </cfRule>
    <cfRule type="cellIs" dxfId="7681" priority="756" operator="equal">
      <formula>"Failed"</formula>
    </cfRule>
    <cfRule type="cellIs" dxfId="7680" priority="757" operator="equal">
      <formula>"NA"</formula>
    </cfRule>
    <cfRule type="cellIs" dxfId="7679" priority="758" operator="equal">
      <formula>"Complete"</formula>
    </cfRule>
    <cfRule type="cellIs" dxfId="7678" priority="759" operator="equal">
      <formula>"In Progress"</formula>
    </cfRule>
    <cfRule type="cellIs" dxfId="7677" priority="760" operator="equal">
      <formula>"Not Started"</formula>
    </cfRule>
  </conditionalFormatting>
  <conditionalFormatting sqref="C125">
    <cfRule type="cellIs" dxfId="7676" priority="748" operator="equal">
      <formula>"Prod"</formula>
    </cfRule>
  </conditionalFormatting>
  <conditionalFormatting sqref="C125">
    <cfRule type="cellIs" dxfId="7675" priority="747" operator="equal">
      <formula>"Prod"</formula>
    </cfRule>
  </conditionalFormatting>
  <conditionalFormatting sqref="G12">
    <cfRule type="cellIs" dxfId="7674" priority="741" operator="equal">
      <formula>"Complete w/defect"</formula>
    </cfRule>
    <cfRule type="cellIs" dxfId="7673" priority="742" operator="equal">
      <formula>"Failed"</formula>
    </cfRule>
    <cfRule type="cellIs" dxfId="7672" priority="743" operator="equal">
      <formula>"NA"</formula>
    </cfRule>
    <cfRule type="cellIs" dxfId="7671" priority="744" operator="equal">
      <formula>"Complete"</formula>
    </cfRule>
    <cfRule type="cellIs" dxfId="7670" priority="745" operator="equal">
      <formula>"In Progress"</formula>
    </cfRule>
    <cfRule type="cellIs" dxfId="7669" priority="746" operator="equal">
      <formula>"Not Started"</formula>
    </cfRule>
  </conditionalFormatting>
  <conditionalFormatting sqref="G15">
    <cfRule type="cellIs" dxfId="7668" priority="735" operator="equal">
      <formula>"Complete w/defect"</formula>
    </cfRule>
    <cfRule type="cellIs" dxfId="7667" priority="736" operator="equal">
      <formula>"Failed"</formula>
    </cfRule>
    <cfRule type="cellIs" dxfId="7666" priority="737" operator="equal">
      <formula>"NA"</formula>
    </cfRule>
    <cfRule type="cellIs" dxfId="7665" priority="738" operator="equal">
      <formula>"Complete"</formula>
    </cfRule>
    <cfRule type="cellIs" dxfId="7664" priority="739" operator="equal">
      <formula>"In Progress"</formula>
    </cfRule>
    <cfRule type="cellIs" dxfId="7663" priority="740" operator="equal">
      <formula>"Not Started"</formula>
    </cfRule>
  </conditionalFormatting>
  <conditionalFormatting sqref="G16">
    <cfRule type="cellIs" dxfId="7662" priority="729" operator="equal">
      <formula>"Complete w/defect"</formula>
    </cfRule>
    <cfRule type="cellIs" dxfId="7661" priority="730" operator="equal">
      <formula>"Failed"</formula>
    </cfRule>
    <cfRule type="cellIs" dxfId="7660" priority="731" operator="equal">
      <formula>"NA"</formula>
    </cfRule>
    <cfRule type="cellIs" dxfId="7659" priority="732" operator="equal">
      <formula>"Complete"</formula>
    </cfRule>
    <cfRule type="cellIs" dxfId="7658" priority="733" operator="equal">
      <formula>"In Progress"</formula>
    </cfRule>
    <cfRule type="cellIs" dxfId="7657" priority="734" operator="equal">
      <formula>"Not Started"</formula>
    </cfRule>
  </conditionalFormatting>
  <conditionalFormatting sqref="G17">
    <cfRule type="cellIs" dxfId="7656" priority="723" operator="equal">
      <formula>"Complete w/defect"</formula>
    </cfRule>
    <cfRule type="cellIs" dxfId="7655" priority="724" operator="equal">
      <formula>"Failed"</formula>
    </cfRule>
    <cfRule type="cellIs" dxfId="7654" priority="725" operator="equal">
      <formula>"NA"</formula>
    </cfRule>
    <cfRule type="cellIs" dxfId="7653" priority="726" operator="equal">
      <formula>"Complete"</formula>
    </cfRule>
    <cfRule type="cellIs" dxfId="7652" priority="727" operator="equal">
      <formula>"In Progress"</formula>
    </cfRule>
    <cfRule type="cellIs" dxfId="7651" priority="728" operator="equal">
      <formula>"Not Started"</formula>
    </cfRule>
  </conditionalFormatting>
  <conditionalFormatting sqref="G18">
    <cfRule type="cellIs" dxfId="7650" priority="717" operator="equal">
      <formula>"Complete w/defect"</formula>
    </cfRule>
    <cfRule type="cellIs" dxfId="7649" priority="718" operator="equal">
      <formula>"Failed"</formula>
    </cfRule>
    <cfRule type="cellIs" dxfId="7648" priority="719" operator="equal">
      <formula>"NA"</formula>
    </cfRule>
    <cfRule type="cellIs" dxfId="7647" priority="720" operator="equal">
      <formula>"Complete"</formula>
    </cfRule>
    <cfRule type="cellIs" dxfId="7646" priority="721" operator="equal">
      <formula>"In Progress"</formula>
    </cfRule>
    <cfRule type="cellIs" dxfId="7645" priority="722" operator="equal">
      <formula>"Not Started"</formula>
    </cfRule>
  </conditionalFormatting>
  <conditionalFormatting sqref="G26">
    <cfRule type="cellIs" dxfId="7644" priority="711" operator="equal">
      <formula>"Complete w/defect"</formula>
    </cfRule>
    <cfRule type="cellIs" dxfId="7643" priority="712" operator="equal">
      <formula>"Failed"</formula>
    </cfRule>
    <cfRule type="cellIs" dxfId="7642" priority="713" operator="equal">
      <formula>"NA"</formula>
    </cfRule>
    <cfRule type="cellIs" dxfId="7641" priority="714" operator="equal">
      <formula>"Complete"</formula>
    </cfRule>
    <cfRule type="cellIs" dxfId="7640" priority="715" operator="equal">
      <formula>"In Progress"</formula>
    </cfRule>
    <cfRule type="cellIs" dxfId="7639" priority="716" operator="equal">
      <formula>"Not Started"</formula>
    </cfRule>
  </conditionalFormatting>
  <conditionalFormatting sqref="G88">
    <cfRule type="cellIs" dxfId="7638" priority="699" operator="equal">
      <formula>"Complete w/defect"</formula>
    </cfRule>
    <cfRule type="cellIs" dxfId="7637" priority="700" operator="equal">
      <formula>"Failed"</formula>
    </cfRule>
    <cfRule type="cellIs" dxfId="7636" priority="701" operator="equal">
      <formula>"NA"</formula>
    </cfRule>
    <cfRule type="cellIs" dxfId="7635" priority="702" operator="equal">
      <formula>"Complete"</formula>
    </cfRule>
    <cfRule type="cellIs" dxfId="7634" priority="703" operator="equal">
      <formula>"In Progress"</formula>
    </cfRule>
    <cfRule type="cellIs" dxfId="7633" priority="704" operator="equal">
      <formula>"Not Started"</formula>
    </cfRule>
  </conditionalFormatting>
  <conditionalFormatting sqref="G89">
    <cfRule type="cellIs" dxfId="7632" priority="668" operator="equal">
      <formula>"Complete w/defect"</formula>
    </cfRule>
    <cfRule type="cellIs" dxfId="7631" priority="669" operator="equal">
      <formula>"Failed"</formula>
    </cfRule>
    <cfRule type="cellIs" dxfId="7630" priority="670" operator="equal">
      <formula>"NA"</formula>
    </cfRule>
    <cfRule type="cellIs" dxfId="7629" priority="671" operator="equal">
      <formula>"Complete"</formula>
    </cfRule>
    <cfRule type="cellIs" dxfId="7628" priority="672" operator="equal">
      <formula>"In Progress"</formula>
    </cfRule>
    <cfRule type="cellIs" dxfId="7627" priority="673" operator="equal">
      <formula>"Not Started"</formula>
    </cfRule>
  </conditionalFormatting>
  <conditionalFormatting sqref="G95">
    <cfRule type="cellIs" dxfId="7626" priority="675" operator="equal">
      <formula>"Complete w/defect"</formula>
    </cfRule>
    <cfRule type="cellIs" dxfId="7625" priority="676" operator="equal">
      <formula>"Failed"</formula>
    </cfRule>
    <cfRule type="cellIs" dxfId="7624" priority="677" operator="equal">
      <formula>"NA"</formula>
    </cfRule>
    <cfRule type="cellIs" dxfId="7623" priority="678" operator="equal">
      <formula>"Complete"</formula>
    </cfRule>
    <cfRule type="cellIs" dxfId="7622" priority="679" operator="equal">
      <formula>"In Progress"</formula>
    </cfRule>
    <cfRule type="cellIs" dxfId="7621" priority="680" operator="equal">
      <formula>"Not Started"</formula>
    </cfRule>
  </conditionalFormatting>
  <conditionalFormatting sqref="C89:C101">
    <cfRule type="cellIs" dxfId="7620" priority="674" operator="equal">
      <formula>"Prod"</formula>
    </cfRule>
  </conditionalFormatting>
  <conditionalFormatting sqref="G38">
    <cfRule type="cellIs" dxfId="7619" priority="602" operator="equal">
      <formula>"Complete w/defect"</formula>
    </cfRule>
    <cfRule type="cellIs" dxfId="7618" priority="603" operator="equal">
      <formula>"Failed"</formula>
    </cfRule>
    <cfRule type="cellIs" dxfId="7617" priority="604" operator="equal">
      <formula>"NA"</formula>
    </cfRule>
    <cfRule type="cellIs" dxfId="7616" priority="605" operator="equal">
      <formula>"Complete"</formula>
    </cfRule>
    <cfRule type="cellIs" dxfId="7615" priority="606" operator="equal">
      <formula>"In Progress"</formula>
    </cfRule>
    <cfRule type="cellIs" dxfId="7614" priority="607" operator="equal">
      <formula>"Not Started"</formula>
    </cfRule>
  </conditionalFormatting>
  <conditionalFormatting sqref="G39">
    <cfRule type="cellIs" dxfId="7613" priority="596" operator="equal">
      <formula>"Complete w/defect"</formula>
    </cfRule>
    <cfRule type="cellIs" dxfId="7612" priority="597" operator="equal">
      <formula>"Failed"</formula>
    </cfRule>
    <cfRule type="cellIs" dxfId="7611" priority="598" operator="equal">
      <formula>"NA"</formula>
    </cfRule>
    <cfRule type="cellIs" dxfId="7610" priority="599" operator="equal">
      <formula>"Complete"</formula>
    </cfRule>
    <cfRule type="cellIs" dxfId="7609" priority="600" operator="equal">
      <formula>"In Progress"</formula>
    </cfRule>
    <cfRule type="cellIs" dxfId="7608" priority="601" operator="equal">
      <formula>"Not Started"</formula>
    </cfRule>
  </conditionalFormatting>
  <conditionalFormatting sqref="G40:G43">
    <cfRule type="cellIs" dxfId="7607" priority="590" operator="equal">
      <formula>"Complete w/defect"</formula>
    </cfRule>
    <cfRule type="cellIs" dxfId="7606" priority="591" operator="equal">
      <formula>"Failed"</formula>
    </cfRule>
    <cfRule type="cellIs" dxfId="7605" priority="592" operator="equal">
      <formula>"NA"</formula>
    </cfRule>
    <cfRule type="cellIs" dxfId="7604" priority="593" operator="equal">
      <formula>"Complete"</formula>
    </cfRule>
    <cfRule type="cellIs" dxfId="7603" priority="594" operator="equal">
      <formula>"In Progress"</formula>
    </cfRule>
    <cfRule type="cellIs" dxfId="7602" priority="595" operator="equal">
      <formula>"Not Started"</formula>
    </cfRule>
  </conditionalFormatting>
  <conditionalFormatting sqref="G50">
    <cfRule type="cellIs" dxfId="7601" priority="542" operator="equal">
      <formula>"Complete w/defect"</formula>
    </cfRule>
    <cfRule type="cellIs" dxfId="7600" priority="543" operator="equal">
      <formula>"Failed"</formula>
    </cfRule>
    <cfRule type="cellIs" dxfId="7599" priority="544" operator="equal">
      <formula>"NA"</formula>
    </cfRule>
    <cfRule type="cellIs" dxfId="7598" priority="545" operator="equal">
      <formula>"Complete"</formula>
    </cfRule>
    <cfRule type="cellIs" dxfId="7597" priority="546" operator="equal">
      <formula>"In Progress"</formula>
    </cfRule>
    <cfRule type="cellIs" dxfId="7596" priority="547" operator="equal">
      <formula>"Not Started"</formula>
    </cfRule>
  </conditionalFormatting>
  <conditionalFormatting sqref="G51:G53">
    <cfRule type="cellIs" dxfId="7595" priority="536" operator="equal">
      <formula>"Complete w/defect"</formula>
    </cfRule>
    <cfRule type="cellIs" dxfId="7594" priority="537" operator="equal">
      <formula>"Failed"</formula>
    </cfRule>
    <cfRule type="cellIs" dxfId="7593" priority="538" operator="equal">
      <formula>"NA"</formula>
    </cfRule>
    <cfRule type="cellIs" dxfId="7592" priority="539" operator="equal">
      <formula>"Complete"</formula>
    </cfRule>
    <cfRule type="cellIs" dxfId="7591" priority="540" operator="equal">
      <formula>"In Progress"</formula>
    </cfRule>
    <cfRule type="cellIs" dxfId="7590" priority="541" operator="equal">
      <formula>"Not Started"</formula>
    </cfRule>
  </conditionalFormatting>
  <conditionalFormatting sqref="G54:G55">
    <cfRule type="cellIs" dxfId="7589" priority="530" operator="equal">
      <formula>"Complete w/defect"</formula>
    </cfRule>
    <cfRule type="cellIs" dxfId="7588" priority="531" operator="equal">
      <formula>"Failed"</formula>
    </cfRule>
    <cfRule type="cellIs" dxfId="7587" priority="532" operator="equal">
      <formula>"NA"</formula>
    </cfRule>
    <cfRule type="cellIs" dxfId="7586" priority="533" operator="equal">
      <formula>"Complete"</formula>
    </cfRule>
    <cfRule type="cellIs" dxfId="7585" priority="534" operator="equal">
      <formula>"In Progress"</formula>
    </cfRule>
    <cfRule type="cellIs" dxfId="7584" priority="535" operator="equal">
      <formula>"Not Started"</formula>
    </cfRule>
  </conditionalFormatting>
  <conditionalFormatting sqref="G56">
    <cfRule type="cellIs" dxfId="7583" priority="518" operator="equal">
      <formula>"Complete w/defect"</formula>
    </cfRule>
    <cfRule type="cellIs" dxfId="7582" priority="519" operator="equal">
      <formula>"Failed"</formula>
    </cfRule>
    <cfRule type="cellIs" dxfId="7581" priority="520" operator="equal">
      <formula>"NA"</formula>
    </cfRule>
    <cfRule type="cellIs" dxfId="7580" priority="521" operator="equal">
      <formula>"Complete"</formula>
    </cfRule>
    <cfRule type="cellIs" dxfId="7579" priority="522" operator="equal">
      <formula>"In Progress"</formula>
    </cfRule>
    <cfRule type="cellIs" dxfId="7578" priority="523" operator="equal">
      <formula>"Not Started"</formula>
    </cfRule>
  </conditionalFormatting>
  <conditionalFormatting sqref="G60">
    <cfRule type="cellIs" dxfId="7577" priority="512" operator="equal">
      <formula>"Complete w/defect"</formula>
    </cfRule>
    <cfRule type="cellIs" dxfId="7576" priority="513" operator="equal">
      <formula>"Failed"</formula>
    </cfRule>
    <cfRule type="cellIs" dxfId="7575" priority="514" operator="equal">
      <formula>"NA"</formula>
    </cfRule>
    <cfRule type="cellIs" dxfId="7574" priority="515" operator="equal">
      <formula>"Complete"</formula>
    </cfRule>
    <cfRule type="cellIs" dxfId="7573" priority="516" operator="equal">
      <formula>"In Progress"</formula>
    </cfRule>
    <cfRule type="cellIs" dxfId="7572" priority="517" operator="equal">
      <formula>"Not Started"</formula>
    </cfRule>
  </conditionalFormatting>
  <conditionalFormatting sqref="G61:G65">
    <cfRule type="cellIs" dxfId="7571" priority="506" operator="equal">
      <formula>"Complete w/defect"</formula>
    </cfRule>
    <cfRule type="cellIs" dxfId="7570" priority="507" operator="equal">
      <formula>"Failed"</formula>
    </cfRule>
    <cfRule type="cellIs" dxfId="7569" priority="508" operator="equal">
      <formula>"NA"</formula>
    </cfRule>
    <cfRule type="cellIs" dxfId="7568" priority="509" operator="equal">
      <formula>"Complete"</formula>
    </cfRule>
    <cfRule type="cellIs" dxfId="7567" priority="510" operator="equal">
      <formula>"In Progress"</formula>
    </cfRule>
    <cfRule type="cellIs" dxfId="7566" priority="511" operator="equal">
      <formula>"Not Started"</formula>
    </cfRule>
  </conditionalFormatting>
  <conditionalFormatting sqref="G69">
    <cfRule type="cellIs" dxfId="7565" priority="476" operator="equal">
      <formula>"Complete w/defect"</formula>
    </cfRule>
    <cfRule type="cellIs" dxfId="7564" priority="477" operator="equal">
      <formula>"Failed"</formula>
    </cfRule>
    <cfRule type="cellIs" dxfId="7563" priority="478" operator="equal">
      <formula>"NA"</formula>
    </cfRule>
    <cfRule type="cellIs" dxfId="7562" priority="479" operator="equal">
      <formula>"Complete"</formula>
    </cfRule>
    <cfRule type="cellIs" dxfId="7561" priority="480" operator="equal">
      <formula>"In Progress"</formula>
    </cfRule>
    <cfRule type="cellIs" dxfId="7560" priority="481" operator="equal">
      <formula>"Not Started"</formula>
    </cfRule>
  </conditionalFormatting>
  <conditionalFormatting sqref="G71">
    <cfRule type="cellIs" dxfId="7559" priority="470" operator="equal">
      <formula>"Complete w/defect"</formula>
    </cfRule>
    <cfRule type="cellIs" dxfId="7558" priority="471" operator="equal">
      <formula>"Failed"</formula>
    </cfRule>
    <cfRule type="cellIs" dxfId="7557" priority="472" operator="equal">
      <formula>"NA"</formula>
    </cfRule>
    <cfRule type="cellIs" dxfId="7556" priority="473" operator="equal">
      <formula>"Complete"</formula>
    </cfRule>
    <cfRule type="cellIs" dxfId="7555" priority="474" operator="equal">
      <formula>"In Progress"</formula>
    </cfRule>
    <cfRule type="cellIs" dxfId="7554" priority="475" operator="equal">
      <formula>"Not Started"</formula>
    </cfRule>
  </conditionalFormatting>
  <conditionalFormatting sqref="G72:G80">
    <cfRule type="cellIs" dxfId="7553" priority="464" operator="equal">
      <formula>"Complete w/defect"</formula>
    </cfRule>
    <cfRule type="cellIs" dxfId="7552" priority="465" operator="equal">
      <formula>"Failed"</formula>
    </cfRule>
    <cfRule type="cellIs" dxfId="7551" priority="466" operator="equal">
      <formula>"NA"</formula>
    </cfRule>
    <cfRule type="cellIs" dxfId="7550" priority="467" operator="equal">
      <formula>"Complete"</formula>
    </cfRule>
    <cfRule type="cellIs" dxfId="7549" priority="468" operator="equal">
      <formula>"In Progress"</formula>
    </cfRule>
    <cfRule type="cellIs" dxfId="7548" priority="469" operator="equal">
      <formula>"Not Started"</formula>
    </cfRule>
  </conditionalFormatting>
  <conditionalFormatting sqref="G82">
    <cfRule type="cellIs" dxfId="7547" priority="416" operator="equal">
      <formula>"Complete w/defect"</formula>
    </cfRule>
    <cfRule type="cellIs" dxfId="7546" priority="417" operator="equal">
      <formula>"Failed"</formula>
    </cfRule>
    <cfRule type="cellIs" dxfId="7545" priority="418" operator="equal">
      <formula>"NA"</formula>
    </cfRule>
    <cfRule type="cellIs" dxfId="7544" priority="419" operator="equal">
      <formula>"Complete"</formula>
    </cfRule>
    <cfRule type="cellIs" dxfId="7543" priority="420" operator="equal">
      <formula>"In Progress"</formula>
    </cfRule>
    <cfRule type="cellIs" dxfId="7542" priority="421" operator="equal">
      <formula>"Not Started"</formula>
    </cfRule>
  </conditionalFormatting>
  <conditionalFormatting sqref="G83:G86">
    <cfRule type="cellIs" dxfId="7541" priority="410" operator="equal">
      <formula>"Complete w/defect"</formula>
    </cfRule>
    <cfRule type="cellIs" dxfId="7540" priority="411" operator="equal">
      <formula>"Failed"</formula>
    </cfRule>
    <cfRule type="cellIs" dxfId="7539" priority="412" operator="equal">
      <formula>"NA"</formula>
    </cfRule>
    <cfRule type="cellIs" dxfId="7538" priority="413" operator="equal">
      <formula>"Complete"</formula>
    </cfRule>
    <cfRule type="cellIs" dxfId="7537" priority="414" operator="equal">
      <formula>"In Progress"</formula>
    </cfRule>
    <cfRule type="cellIs" dxfId="7536" priority="415" operator="equal">
      <formula>"Not Started"</formula>
    </cfRule>
  </conditionalFormatting>
  <conditionalFormatting sqref="G87">
    <cfRule type="cellIs" dxfId="7535" priority="386" operator="equal">
      <formula>"Complete w/defect"</formula>
    </cfRule>
    <cfRule type="cellIs" dxfId="7534" priority="387" operator="equal">
      <formula>"Failed"</formula>
    </cfRule>
    <cfRule type="cellIs" dxfId="7533" priority="388" operator="equal">
      <formula>"NA"</formula>
    </cfRule>
    <cfRule type="cellIs" dxfId="7532" priority="389" operator="equal">
      <formula>"Complete"</formula>
    </cfRule>
    <cfRule type="cellIs" dxfId="7531" priority="390" operator="equal">
      <formula>"In Progress"</formula>
    </cfRule>
    <cfRule type="cellIs" dxfId="7530" priority="391" operator="equal">
      <formula>"Not Started"</formula>
    </cfRule>
  </conditionalFormatting>
  <conditionalFormatting sqref="G90">
    <cfRule type="cellIs" dxfId="7529" priority="380" operator="equal">
      <formula>"Complete w/defect"</formula>
    </cfRule>
    <cfRule type="cellIs" dxfId="7528" priority="381" operator="equal">
      <formula>"Failed"</formula>
    </cfRule>
    <cfRule type="cellIs" dxfId="7527" priority="382" operator="equal">
      <formula>"NA"</formula>
    </cfRule>
    <cfRule type="cellIs" dxfId="7526" priority="383" operator="equal">
      <formula>"Complete"</formula>
    </cfRule>
    <cfRule type="cellIs" dxfId="7525" priority="384" operator="equal">
      <formula>"In Progress"</formula>
    </cfRule>
    <cfRule type="cellIs" dxfId="7524" priority="385" operator="equal">
      <formula>"Not Started"</formula>
    </cfRule>
  </conditionalFormatting>
  <conditionalFormatting sqref="G91">
    <cfRule type="cellIs" dxfId="7523" priority="374" operator="equal">
      <formula>"Complete w/defect"</formula>
    </cfRule>
    <cfRule type="cellIs" dxfId="7522" priority="375" operator="equal">
      <formula>"Failed"</formula>
    </cfRule>
    <cfRule type="cellIs" dxfId="7521" priority="376" operator="equal">
      <formula>"NA"</formula>
    </cfRule>
    <cfRule type="cellIs" dxfId="7520" priority="377" operator="equal">
      <formula>"Complete"</formula>
    </cfRule>
    <cfRule type="cellIs" dxfId="7519" priority="378" operator="equal">
      <formula>"In Progress"</formula>
    </cfRule>
    <cfRule type="cellIs" dxfId="7518" priority="379" operator="equal">
      <formula>"Not Started"</formula>
    </cfRule>
  </conditionalFormatting>
  <conditionalFormatting sqref="G92">
    <cfRule type="cellIs" dxfId="7517" priority="368" operator="equal">
      <formula>"Complete w/defect"</formula>
    </cfRule>
    <cfRule type="cellIs" dxfId="7516" priority="369" operator="equal">
      <formula>"Failed"</formula>
    </cfRule>
    <cfRule type="cellIs" dxfId="7515" priority="370" operator="equal">
      <formula>"NA"</formula>
    </cfRule>
    <cfRule type="cellIs" dxfId="7514" priority="371" operator="equal">
      <formula>"Complete"</formula>
    </cfRule>
    <cfRule type="cellIs" dxfId="7513" priority="372" operator="equal">
      <formula>"In Progress"</formula>
    </cfRule>
    <cfRule type="cellIs" dxfId="7512" priority="373" operator="equal">
      <formula>"Not Started"</formula>
    </cfRule>
  </conditionalFormatting>
  <conditionalFormatting sqref="G93">
    <cfRule type="cellIs" dxfId="7511" priority="362" operator="equal">
      <formula>"Complete w/defect"</formula>
    </cfRule>
    <cfRule type="cellIs" dxfId="7510" priority="363" operator="equal">
      <formula>"Failed"</formula>
    </cfRule>
    <cfRule type="cellIs" dxfId="7509" priority="364" operator="equal">
      <formula>"NA"</formula>
    </cfRule>
    <cfRule type="cellIs" dxfId="7508" priority="365" operator="equal">
      <formula>"Complete"</formula>
    </cfRule>
    <cfRule type="cellIs" dxfId="7507" priority="366" operator="equal">
      <formula>"In Progress"</formula>
    </cfRule>
    <cfRule type="cellIs" dxfId="7506" priority="367" operator="equal">
      <formula>"Not Started"</formula>
    </cfRule>
  </conditionalFormatting>
  <conditionalFormatting sqref="G94">
    <cfRule type="cellIs" dxfId="7505" priority="356" operator="equal">
      <formula>"Complete w/defect"</formula>
    </cfRule>
    <cfRule type="cellIs" dxfId="7504" priority="357" operator="equal">
      <formula>"Failed"</formula>
    </cfRule>
    <cfRule type="cellIs" dxfId="7503" priority="358" operator="equal">
      <formula>"NA"</formula>
    </cfRule>
    <cfRule type="cellIs" dxfId="7502" priority="359" operator="equal">
      <formula>"Complete"</formula>
    </cfRule>
    <cfRule type="cellIs" dxfId="7501" priority="360" operator="equal">
      <formula>"In Progress"</formula>
    </cfRule>
    <cfRule type="cellIs" dxfId="7500" priority="361" operator="equal">
      <formula>"Not Started"</formula>
    </cfRule>
  </conditionalFormatting>
  <conditionalFormatting sqref="G96">
    <cfRule type="cellIs" dxfId="7499" priority="350" operator="equal">
      <formula>"Complete w/defect"</formula>
    </cfRule>
    <cfRule type="cellIs" dxfId="7498" priority="351" operator="equal">
      <formula>"Failed"</formula>
    </cfRule>
    <cfRule type="cellIs" dxfId="7497" priority="352" operator="equal">
      <formula>"NA"</formula>
    </cfRule>
    <cfRule type="cellIs" dxfId="7496" priority="353" operator="equal">
      <formula>"Complete"</formula>
    </cfRule>
    <cfRule type="cellIs" dxfId="7495" priority="354" operator="equal">
      <formula>"In Progress"</formula>
    </cfRule>
    <cfRule type="cellIs" dxfId="7494" priority="355" operator="equal">
      <formula>"Not Started"</formula>
    </cfRule>
  </conditionalFormatting>
  <conditionalFormatting sqref="G97">
    <cfRule type="cellIs" dxfId="7493" priority="344" operator="equal">
      <formula>"Complete w/defect"</formula>
    </cfRule>
    <cfRule type="cellIs" dxfId="7492" priority="345" operator="equal">
      <formula>"Failed"</formula>
    </cfRule>
    <cfRule type="cellIs" dxfId="7491" priority="346" operator="equal">
      <formula>"NA"</formula>
    </cfRule>
    <cfRule type="cellIs" dxfId="7490" priority="347" operator="equal">
      <formula>"Complete"</formula>
    </cfRule>
    <cfRule type="cellIs" dxfId="7489" priority="348" operator="equal">
      <formula>"In Progress"</formula>
    </cfRule>
    <cfRule type="cellIs" dxfId="7488" priority="349" operator="equal">
      <formula>"Not Started"</formula>
    </cfRule>
  </conditionalFormatting>
  <conditionalFormatting sqref="G98">
    <cfRule type="cellIs" dxfId="7487" priority="338" operator="equal">
      <formula>"Complete w/defect"</formula>
    </cfRule>
    <cfRule type="cellIs" dxfId="7486" priority="339" operator="equal">
      <formula>"Failed"</formula>
    </cfRule>
    <cfRule type="cellIs" dxfId="7485" priority="340" operator="equal">
      <formula>"NA"</formula>
    </cfRule>
    <cfRule type="cellIs" dxfId="7484" priority="341" operator="equal">
      <formula>"Complete"</formula>
    </cfRule>
    <cfRule type="cellIs" dxfId="7483" priority="342" operator="equal">
      <formula>"In Progress"</formula>
    </cfRule>
    <cfRule type="cellIs" dxfId="7482" priority="343" operator="equal">
      <formula>"Not Started"</formula>
    </cfRule>
  </conditionalFormatting>
  <conditionalFormatting sqref="G99">
    <cfRule type="cellIs" dxfId="7481" priority="332" operator="equal">
      <formula>"Complete w/defect"</formula>
    </cfRule>
    <cfRule type="cellIs" dxfId="7480" priority="333" operator="equal">
      <formula>"Failed"</formula>
    </cfRule>
    <cfRule type="cellIs" dxfId="7479" priority="334" operator="equal">
      <formula>"NA"</formula>
    </cfRule>
    <cfRule type="cellIs" dxfId="7478" priority="335" operator="equal">
      <formula>"Complete"</formula>
    </cfRule>
    <cfRule type="cellIs" dxfId="7477" priority="336" operator="equal">
      <formula>"In Progress"</formula>
    </cfRule>
    <cfRule type="cellIs" dxfId="7476" priority="337" operator="equal">
      <formula>"Not Started"</formula>
    </cfRule>
  </conditionalFormatting>
  <conditionalFormatting sqref="G100">
    <cfRule type="cellIs" dxfId="7475" priority="326" operator="equal">
      <formula>"Complete w/defect"</formula>
    </cfRule>
    <cfRule type="cellIs" dxfId="7474" priority="327" operator="equal">
      <formula>"Failed"</formula>
    </cfRule>
    <cfRule type="cellIs" dxfId="7473" priority="328" operator="equal">
      <formula>"NA"</formula>
    </cfRule>
    <cfRule type="cellIs" dxfId="7472" priority="329" operator="equal">
      <formula>"Complete"</formula>
    </cfRule>
    <cfRule type="cellIs" dxfId="7471" priority="330" operator="equal">
      <formula>"In Progress"</formula>
    </cfRule>
    <cfRule type="cellIs" dxfId="7470" priority="331" operator="equal">
      <formula>"Not Started"</formula>
    </cfRule>
  </conditionalFormatting>
  <conditionalFormatting sqref="G101">
    <cfRule type="cellIs" dxfId="7469" priority="320" operator="equal">
      <formula>"Complete w/defect"</formula>
    </cfRule>
    <cfRule type="cellIs" dxfId="7468" priority="321" operator="equal">
      <formula>"Failed"</formula>
    </cfRule>
    <cfRule type="cellIs" dxfId="7467" priority="322" operator="equal">
      <formula>"NA"</formula>
    </cfRule>
    <cfRule type="cellIs" dxfId="7466" priority="323" operator="equal">
      <formula>"Complete"</formula>
    </cfRule>
    <cfRule type="cellIs" dxfId="7465" priority="324" operator="equal">
      <formula>"In Progress"</formula>
    </cfRule>
    <cfRule type="cellIs" dxfId="7464" priority="325" operator="equal">
      <formula>"Not Started"</formula>
    </cfRule>
  </conditionalFormatting>
  <conditionalFormatting sqref="G102">
    <cfRule type="cellIs" dxfId="7463" priority="314" operator="equal">
      <formula>"Complete w/defect"</formula>
    </cfRule>
    <cfRule type="cellIs" dxfId="7462" priority="315" operator="equal">
      <formula>"Failed"</formula>
    </cfRule>
    <cfRule type="cellIs" dxfId="7461" priority="316" operator="equal">
      <formula>"NA"</formula>
    </cfRule>
    <cfRule type="cellIs" dxfId="7460" priority="317" operator="equal">
      <formula>"Complete"</formula>
    </cfRule>
    <cfRule type="cellIs" dxfId="7459" priority="318" operator="equal">
      <formula>"In Progress"</formula>
    </cfRule>
    <cfRule type="cellIs" dxfId="7458" priority="319" operator="equal">
      <formula>"Not Started"</formula>
    </cfRule>
  </conditionalFormatting>
  <conditionalFormatting sqref="G103">
    <cfRule type="cellIs" dxfId="7457" priority="308" operator="equal">
      <formula>"Complete w/defect"</formula>
    </cfRule>
    <cfRule type="cellIs" dxfId="7456" priority="309" operator="equal">
      <formula>"Failed"</formula>
    </cfRule>
    <cfRule type="cellIs" dxfId="7455" priority="310" operator="equal">
      <formula>"NA"</formula>
    </cfRule>
    <cfRule type="cellIs" dxfId="7454" priority="311" operator="equal">
      <formula>"Complete"</formula>
    </cfRule>
    <cfRule type="cellIs" dxfId="7453" priority="312" operator="equal">
      <formula>"In Progress"</formula>
    </cfRule>
    <cfRule type="cellIs" dxfId="7452" priority="313" operator="equal">
      <formula>"Not Started"</formula>
    </cfRule>
  </conditionalFormatting>
  <conditionalFormatting sqref="G104">
    <cfRule type="cellIs" dxfId="7451" priority="302" operator="equal">
      <formula>"Complete w/defect"</formula>
    </cfRule>
    <cfRule type="cellIs" dxfId="7450" priority="303" operator="equal">
      <formula>"Failed"</formula>
    </cfRule>
    <cfRule type="cellIs" dxfId="7449" priority="304" operator="equal">
      <formula>"NA"</formula>
    </cfRule>
    <cfRule type="cellIs" dxfId="7448" priority="305" operator="equal">
      <formula>"Complete"</formula>
    </cfRule>
    <cfRule type="cellIs" dxfId="7447" priority="306" operator="equal">
      <formula>"In Progress"</formula>
    </cfRule>
    <cfRule type="cellIs" dxfId="7446" priority="307" operator="equal">
      <formula>"Not Started"</formula>
    </cfRule>
  </conditionalFormatting>
  <conditionalFormatting sqref="G107">
    <cfRule type="cellIs" dxfId="7445" priority="296" operator="equal">
      <formula>"Complete w/defect"</formula>
    </cfRule>
    <cfRule type="cellIs" dxfId="7444" priority="297" operator="equal">
      <formula>"Failed"</formula>
    </cfRule>
    <cfRule type="cellIs" dxfId="7443" priority="298" operator="equal">
      <formula>"NA"</formula>
    </cfRule>
    <cfRule type="cellIs" dxfId="7442" priority="299" operator="equal">
      <formula>"Complete"</formula>
    </cfRule>
    <cfRule type="cellIs" dxfId="7441" priority="300" operator="equal">
      <formula>"In Progress"</formula>
    </cfRule>
    <cfRule type="cellIs" dxfId="7440" priority="301" operator="equal">
      <formula>"Not Started"</formula>
    </cfRule>
  </conditionalFormatting>
  <conditionalFormatting sqref="G109">
    <cfRule type="cellIs" dxfId="7439" priority="290" operator="equal">
      <formula>"Complete w/defect"</formula>
    </cfRule>
    <cfRule type="cellIs" dxfId="7438" priority="291" operator="equal">
      <formula>"Failed"</formula>
    </cfRule>
    <cfRule type="cellIs" dxfId="7437" priority="292" operator="equal">
      <formula>"NA"</formula>
    </cfRule>
    <cfRule type="cellIs" dxfId="7436" priority="293" operator="equal">
      <formula>"Complete"</formula>
    </cfRule>
    <cfRule type="cellIs" dxfId="7435" priority="294" operator="equal">
      <formula>"In Progress"</formula>
    </cfRule>
    <cfRule type="cellIs" dxfId="7434" priority="295" operator="equal">
      <formula>"Not Started"</formula>
    </cfRule>
  </conditionalFormatting>
  <conditionalFormatting sqref="G110">
    <cfRule type="cellIs" dxfId="7433" priority="284" operator="equal">
      <formula>"Complete w/defect"</formula>
    </cfRule>
    <cfRule type="cellIs" dxfId="7432" priority="285" operator="equal">
      <formula>"Failed"</formula>
    </cfRule>
    <cfRule type="cellIs" dxfId="7431" priority="286" operator="equal">
      <formula>"NA"</formula>
    </cfRule>
    <cfRule type="cellIs" dxfId="7430" priority="287" operator="equal">
      <formula>"Complete"</formula>
    </cfRule>
    <cfRule type="cellIs" dxfId="7429" priority="288" operator="equal">
      <formula>"In Progress"</formula>
    </cfRule>
    <cfRule type="cellIs" dxfId="7428" priority="289" operator="equal">
      <formula>"Not Started"</formula>
    </cfRule>
  </conditionalFormatting>
  <conditionalFormatting sqref="G112">
    <cfRule type="cellIs" dxfId="7427" priority="278" operator="equal">
      <formula>"Complete w/defect"</formula>
    </cfRule>
    <cfRule type="cellIs" dxfId="7426" priority="279" operator="equal">
      <formula>"Failed"</formula>
    </cfRule>
    <cfRule type="cellIs" dxfId="7425" priority="280" operator="equal">
      <formula>"NA"</formula>
    </cfRule>
    <cfRule type="cellIs" dxfId="7424" priority="281" operator="equal">
      <formula>"Complete"</formula>
    </cfRule>
    <cfRule type="cellIs" dxfId="7423" priority="282" operator="equal">
      <formula>"In Progress"</formula>
    </cfRule>
    <cfRule type="cellIs" dxfId="7422" priority="283" operator="equal">
      <formula>"Not Started"</formula>
    </cfRule>
  </conditionalFormatting>
  <conditionalFormatting sqref="G113">
    <cfRule type="cellIs" dxfId="7421" priority="272" operator="equal">
      <formula>"Complete w/defect"</formula>
    </cfRule>
    <cfRule type="cellIs" dxfId="7420" priority="273" operator="equal">
      <formula>"Failed"</formula>
    </cfRule>
    <cfRule type="cellIs" dxfId="7419" priority="274" operator="equal">
      <formula>"NA"</formula>
    </cfRule>
    <cfRule type="cellIs" dxfId="7418" priority="275" operator="equal">
      <formula>"Complete"</formula>
    </cfRule>
    <cfRule type="cellIs" dxfId="7417" priority="276" operator="equal">
      <formula>"In Progress"</formula>
    </cfRule>
    <cfRule type="cellIs" dxfId="7416" priority="277" operator="equal">
      <formula>"Not Started"</formula>
    </cfRule>
  </conditionalFormatting>
  <conditionalFormatting sqref="G114">
    <cfRule type="cellIs" dxfId="7415" priority="266" operator="equal">
      <formula>"Complete w/defect"</formula>
    </cfRule>
    <cfRule type="cellIs" dxfId="7414" priority="267" operator="equal">
      <formula>"Failed"</formula>
    </cfRule>
    <cfRule type="cellIs" dxfId="7413" priority="268" operator="equal">
      <formula>"NA"</formula>
    </cfRule>
    <cfRule type="cellIs" dxfId="7412" priority="269" operator="equal">
      <formula>"Complete"</formula>
    </cfRule>
    <cfRule type="cellIs" dxfId="7411" priority="270" operator="equal">
      <formula>"In Progress"</formula>
    </cfRule>
    <cfRule type="cellIs" dxfId="7410" priority="271" operator="equal">
      <formula>"Not Started"</formula>
    </cfRule>
  </conditionalFormatting>
  <conditionalFormatting sqref="G115">
    <cfRule type="cellIs" dxfId="7409" priority="260" operator="equal">
      <formula>"Complete w/defect"</formula>
    </cfRule>
    <cfRule type="cellIs" dxfId="7408" priority="261" operator="equal">
      <formula>"Failed"</formula>
    </cfRule>
    <cfRule type="cellIs" dxfId="7407" priority="262" operator="equal">
      <formula>"NA"</formula>
    </cfRule>
    <cfRule type="cellIs" dxfId="7406" priority="263" operator="equal">
      <formula>"Complete"</formula>
    </cfRule>
    <cfRule type="cellIs" dxfId="7405" priority="264" operator="equal">
      <formula>"In Progress"</formula>
    </cfRule>
    <cfRule type="cellIs" dxfId="7404" priority="265" operator="equal">
      <formula>"Not Started"</formula>
    </cfRule>
  </conditionalFormatting>
  <conditionalFormatting sqref="G122">
    <cfRule type="cellIs" dxfId="7403" priority="254" operator="equal">
      <formula>"Complete w/defect"</formula>
    </cfRule>
    <cfRule type="cellIs" dxfId="7402" priority="255" operator="equal">
      <formula>"Failed"</formula>
    </cfRule>
    <cfRule type="cellIs" dxfId="7401" priority="256" operator="equal">
      <formula>"NA"</formula>
    </cfRule>
    <cfRule type="cellIs" dxfId="7400" priority="257" operator="equal">
      <formula>"Complete"</formula>
    </cfRule>
    <cfRule type="cellIs" dxfId="7399" priority="258" operator="equal">
      <formula>"In Progress"</formula>
    </cfRule>
    <cfRule type="cellIs" dxfId="7398" priority="259" operator="equal">
      <formula>"Not Started"</formula>
    </cfRule>
  </conditionalFormatting>
  <conditionalFormatting sqref="G125">
    <cfRule type="cellIs" dxfId="7397" priority="140" operator="equal">
      <formula>"Complete w/defect"</formula>
    </cfRule>
    <cfRule type="cellIs" dxfId="7396" priority="141" operator="equal">
      <formula>"Failed"</formula>
    </cfRule>
    <cfRule type="cellIs" dxfId="7395" priority="142" operator="equal">
      <formula>"NA"</formula>
    </cfRule>
    <cfRule type="cellIs" dxfId="7394" priority="143" operator="equal">
      <formula>"Complete"</formula>
    </cfRule>
    <cfRule type="cellIs" dxfId="7393" priority="144" operator="equal">
      <formula>"In Progress"</formula>
    </cfRule>
    <cfRule type="cellIs" dxfId="7392" priority="145" operator="equal">
      <formula>"Not Started"</formula>
    </cfRule>
  </conditionalFormatting>
  <conditionalFormatting sqref="G126">
    <cfRule type="cellIs" dxfId="7391" priority="134" operator="equal">
      <formula>"Complete w/defect"</formula>
    </cfRule>
    <cfRule type="cellIs" dxfId="7390" priority="135" operator="equal">
      <formula>"Failed"</formula>
    </cfRule>
    <cfRule type="cellIs" dxfId="7389" priority="136" operator="equal">
      <formula>"NA"</formula>
    </cfRule>
    <cfRule type="cellIs" dxfId="7388" priority="137" operator="equal">
      <formula>"Complete"</formula>
    </cfRule>
    <cfRule type="cellIs" dxfId="7387" priority="138" operator="equal">
      <formula>"In Progress"</formula>
    </cfRule>
    <cfRule type="cellIs" dxfId="7386" priority="139" operator="equal">
      <formula>"Not Started"</formula>
    </cfRule>
  </conditionalFormatting>
  <conditionalFormatting sqref="G128">
    <cfRule type="cellIs" dxfId="7385" priority="128" operator="equal">
      <formula>"Complete w/defect"</formula>
    </cfRule>
    <cfRule type="cellIs" dxfId="7384" priority="129" operator="equal">
      <formula>"Failed"</formula>
    </cfRule>
    <cfRule type="cellIs" dxfId="7383" priority="130" operator="equal">
      <formula>"NA"</formula>
    </cfRule>
    <cfRule type="cellIs" dxfId="7382" priority="131" operator="equal">
      <formula>"Complete"</formula>
    </cfRule>
    <cfRule type="cellIs" dxfId="7381" priority="132" operator="equal">
      <formula>"In Progress"</formula>
    </cfRule>
    <cfRule type="cellIs" dxfId="7380" priority="133" operator="equal">
      <formula>"Not Started"</formula>
    </cfRule>
  </conditionalFormatting>
  <conditionalFormatting sqref="G132">
    <cfRule type="cellIs" dxfId="7379" priority="122" operator="equal">
      <formula>"Complete w/defect"</formula>
    </cfRule>
    <cfRule type="cellIs" dxfId="7378" priority="123" operator="equal">
      <formula>"Failed"</formula>
    </cfRule>
    <cfRule type="cellIs" dxfId="7377" priority="124" operator="equal">
      <formula>"NA"</formula>
    </cfRule>
    <cfRule type="cellIs" dxfId="7376" priority="125" operator="equal">
      <formula>"Complete"</formula>
    </cfRule>
    <cfRule type="cellIs" dxfId="7375" priority="126" operator="equal">
      <formula>"In Progress"</formula>
    </cfRule>
    <cfRule type="cellIs" dxfId="7374" priority="127" operator="equal">
      <formula>"Not Started"</formula>
    </cfRule>
  </conditionalFormatting>
  <conditionalFormatting sqref="G135">
    <cfRule type="cellIs" dxfId="7373" priority="116" operator="equal">
      <formula>"Complete w/defect"</formula>
    </cfRule>
    <cfRule type="cellIs" dxfId="7372" priority="117" operator="equal">
      <formula>"Failed"</formula>
    </cfRule>
    <cfRule type="cellIs" dxfId="7371" priority="118" operator="equal">
      <formula>"NA"</formula>
    </cfRule>
    <cfRule type="cellIs" dxfId="7370" priority="119" operator="equal">
      <formula>"Complete"</formula>
    </cfRule>
    <cfRule type="cellIs" dxfId="7369" priority="120" operator="equal">
      <formula>"In Progress"</formula>
    </cfRule>
    <cfRule type="cellIs" dxfId="7368" priority="121" operator="equal">
      <formula>"Not Started"</formula>
    </cfRule>
  </conditionalFormatting>
  <conditionalFormatting sqref="G137">
    <cfRule type="cellIs" dxfId="7367" priority="110" operator="equal">
      <formula>"Complete w/defect"</formula>
    </cfRule>
    <cfRule type="cellIs" dxfId="7366" priority="111" operator="equal">
      <formula>"Failed"</formula>
    </cfRule>
    <cfRule type="cellIs" dxfId="7365" priority="112" operator="equal">
      <formula>"NA"</formula>
    </cfRule>
    <cfRule type="cellIs" dxfId="7364" priority="113" operator="equal">
      <formula>"Complete"</formula>
    </cfRule>
    <cfRule type="cellIs" dxfId="7363" priority="114" operator="equal">
      <formula>"In Progress"</formula>
    </cfRule>
    <cfRule type="cellIs" dxfId="7362" priority="115" operator="equal">
      <formula>"Not Started"</formula>
    </cfRule>
  </conditionalFormatting>
  <conditionalFormatting sqref="G138">
    <cfRule type="cellIs" dxfId="7361" priority="104" operator="equal">
      <formula>"Complete w/defect"</formula>
    </cfRule>
    <cfRule type="cellIs" dxfId="7360" priority="105" operator="equal">
      <formula>"Failed"</formula>
    </cfRule>
    <cfRule type="cellIs" dxfId="7359" priority="106" operator="equal">
      <formula>"NA"</formula>
    </cfRule>
    <cfRule type="cellIs" dxfId="7358" priority="107" operator="equal">
      <formula>"Complete"</formula>
    </cfRule>
    <cfRule type="cellIs" dxfId="7357" priority="108" operator="equal">
      <formula>"In Progress"</formula>
    </cfRule>
    <cfRule type="cellIs" dxfId="7356" priority="109" operator="equal">
      <formula>"Not Started"</formula>
    </cfRule>
  </conditionalFormatting>
  <conditionalFormatting sqref="G140">
    <cfRule type="cellIs" dxfId="7355" priority="98" operator="equal">
      <formula>"Complete w/defect"</formula>
    </cfRule>
    <cfRule type="cellIs" dxfId="7354" priority="99" operator="equal">
      <formula>"Failed"</formula>
    </cfRule>
    <cfRule type="cellIs" dxfId="7353" priority="100" operator="equal">
      <formula>"NA"</formula>
    </cfRule>
    <cfRule type="cellIs" dxfId="7352" priority="101" operator="equal">
      <formula>"Complete"</formula>
    </cfRule>
    <cfRule type="cellIs" dxfId="7351" priority="102" operator="equal">
      <formula>"In Progress"</formula>
    </cfRule>
    <cfRule type="cellIs" dxfId="7350" priority="103" operator="equal">
      <formula>"Not Started"</formula>
    </cfRule>
  </conditionalFormatting>
  <conditionalFormatting sqref="G141">
    <cfRule type="cellIs" dxfId="7349" priority="92" operator="equal">
      <formula>"Complete w/defect"</formula>
    </cfRule>
    <cfRule type="cellIs" dxfId="7348" priority="93" operator="equal">
      <formula>"Failed"</formula>
    </cfRule>
    <cfRule type="cellIs" dxfId="7347" priority="94" operator="equal">
      <formula>"NA"</formula>
    </cfRule>
    <cfRule type="cellIs" dxfId="7346" priority="95" operator="equal">
      <formula>"Complete"</formula>
    </cfRule>
    <cfRule type="cellIs" dxfId="7345" priority="96" operator="equal">
      <formula>"In Progress"</formula>
    </cfRule>
    <cfRule type="cellIs" dxfId="7344" priority="97" operator="equal">
      <formula>"Not Started"</formula>
    </cfRule>
  </conditionalFormatting>
  <conditionalFormatting sqref="G142">
    <cfRule type="cellIs" dxfId="7343" priority="86" operator="equal">
      <formula>"Complete w/defect"</formula>
    </cfRule>
    <cfRule type="cellIs" dxfId="7342" priority="87" operator="equal">
      <formula>"Failed"</formula>
    </cfRule>
    <cfRule type="cellIs" dxfId="7341" priority="88" operator="equal">
      <formula>"NA"</formula>
    </cfRule>
    <cfRule type="cellIs" dxfId="7340" priority="89" operator="equal">
      <formula>"Complete"</formula>
    </cfRule>
    <cfRule type="cellIs" dxfId="7339" priority="90" operator="equal">
      <formula>"In Progress"</formula>
    </cfRule>
    <cfRule type="cellIs" dxfId="7338" priority="91" operator="equal">
      <formula>"Not Started"</formula>
    </cfRule>
  </conditionalFormatting>
  <conditionalFormatting sqref="G143">
    <cfRule type="cellIs" dxfId="7337" priority="80" operator="equal">
      <formula>"Complete w/defect"</formula>
    </cfRule>
    <cfRule type="cellIs" dxfId="7336" priority="81" operator="equal">
      <formula>"Failed"</formula>
    </cfRule>
    <cfRule type="cellIs" dxfId="7335" priority="82" operator="equal">
      <formula>"NA"</formula>
    </cfRule>
    <cfRule type="cellIs" dxfId="7334" priority="83" operator="equal">
      <formula>"Complete"</formula>
    </cfRule>
    <cfRule type="cellIs" dxfId="7333" priority="84" operator="equal">
      <formula>"In Progress"</formula>
    </cfRule>
    <cfRule type="cellIs" dxfId="7332" priority="85" operator="equal">
      <formula>"Not Started"</formula>
    </cfRule>
  </conditionalFormatting>
  <conditionalFormatting sqref="G150">
    <cfRule type="cellIs" dxfId="7331" priority="74" operator="equal">
      <formula>"Complete w/defect"</formula>
    </cfRule>
    <cfRule type="cellIs" dxfId="7330" priority="75" operator="equal">
      <formula>"Failed"</formula>
    </cfRule>
    <cfRule type="cellIs" dxfId="7329" priority="76" operator="equal">
      <formula>"NA"</formula>
    </cfRule>
    <cfRule type="cellIs" dxfId="7328" priority="77" operator="equal">
      <formula>"Complete"</formula>
    </cfRule>
    <cfRule type="cellIs" dxfId="7327" priority="78" operator="equal">
      <formula>"In Progress"</formula>
    </cfRule>
    <cfRule type="cellIs" dxfId="7326" priority="79" operator="equal">
      <formula>"Not Started"</formula>
    </cfRule>
  </conditionalFormatting>
  <conditionalFormatting sqref="G151">
    <cfRule type="cellIs" dxfId="7325" priority="68" operator="equal">
      <formula>"Complete w/defect"</formula>
    </cfRule>
    <cfRule type="cellIs" dxfId="7324" priority="69" operator="equal">
      <formula>"Failed"</formula>
    </cfRule>
    <cfRule type="cellIs" dxfId="7323" priority="70" operator="equal">
      <formula>"NA"</formula>
    </cfRule>
    <cfRule type="cellIs" dxfId="7322" priority="71" operator="equal">
      <formula>"Complete"</formula>
    </cfRule>
    <cfRule type="cellIs" dxfId="7321" priority="72" operator="equal">
      <formula>"In Progress"</formula>
    </cfRule>
    <cfRule type="cellIs" dxfId="7320" priority="73" operator="equal">
      <formula>"Not Started"</formula>
    </cfRule>
  </conditionalFormatting>
  <conditionalFormatting sqref="G162">
    <cfRule type="cellIs" dxfId="7319" priority="62" operator="equal">
      <formula>"Complete w/defect"</formula>
    </cfRule>
    <cfRule type="cellIs" dxfId="7318" priority="63" operator="equal">
      <formula>"Failed"</formula>
    </cfRule>
    <cfRule type="cellIs" dxfId="7317" priority="64" operator="equal">
      <formula>"NA"</formula>
    </cfRule>
    <cfRule type="cellIs" dxfId="7316" priority="65" operator="equal">
      <formula>"Complete"</formula>
    </cfRule>
    <cfRule type="cellIs" dxfId="7315" priority="66" operator="equal">
      <formula>"In Progress"</formula>
    </cfRule>
    <cfRule type="cellIs" dxfId="7314" priority="67" operator="equal">
      <formula>"Not Started"</formula>
    </cfRule>
  </conditionalFormatting>
  <conditionalFormatting sqref="G163">
    <cfRule type="cellIs" dxfId="7313" priority="56" operator="equal">
      <formula>"Complete w/defect"</formula>
    </cfRule>
    <cfRule type="cellIs" dxfId="7312" priority="57" operator="equal">
      <formula>"Failed"</formula>
    </cfRule>
    <cfRule type="cellIs" dxfId="7311" priority="58" operator="equal">
      <formula>"NA"</formula>
    </cfRule>
    <cfRule type="cellIs" dxfId="7310" priority="59" operator="equal">
      <formula>"Complete"</formula>
    </cfRule>
    <cfRule type="cellIs" dxfId="7309" priority="60" operator="equal">
      <formula>"In Progress"</formula>
    </cfRule>
    <cfRule type="cellIs" dxfId="7308" priority="61" operator="equal">
      <formula>"Not Started"</formula>
    </cfRule>
  </conditionalFormatting>
  <conditionalFormatting sqref="G164">
    <cfRule type="cellIs" dxfId="7307" priority="50" operator="equal">
      <formula>"Complete w/defect"</formula>
    </cfRule>
    <cfRule type="cellIs" dxfId="7306" priority="51" operator="equal">
      <formula>"Failed"</formula>
    </cfRule>
    <cfRule type="cellIs" dxfId="7305" priority="52" operator="equal">
      <formula>"NA"</formula>
    </cfRule>
    <cfRule type="cellIs" dxfId="7304" priority="53" operator="equal">
      <formula>"Complete"</formula>
    </cfRule>
    <cfRule type="cellIs" dxfId="7303" priority="54" operator="equal">
      <formula>"In Progress"</formula>
    </cfRule>
    <cfRule type="cellIs" dxfId="7302" priority="55" operator="equal">
      <formula>"Not Started"</formula>
    </cfRule>
  </conditionalFormatting>
  <conditionalFormatting sqref="G165">
    <cfRule type="cellIs" dxfId="7301" priority="44" operator="equal">
      <formula>"Complete w/defect"</formula>
    </cfRule>
    <cfRule type="cellIs" dxfId="7300" priority="45" operator="equal">
      <formula>"Failed"</formula>
    </cfRule>
    <cfRule type="cellIs" dxfId="7299" priority="46" operator="equal">
      <formula>"NA"</formula>
    </cfRule>
    <cfRule type="cellIs" dxfId="7298" priority="47" operator="equal">
      <formula>"Complete"</formula>
    </cfRule>
    <cfRule type="cellIs" dxfId="7297" priority="48" operator="equal">
      <formula>"In Progress"</formula>
    </cfRule>
    <cfRule type="cellIs" dxfId="7296" priority="49" operator="equal">
      <formula>"Not Started"</formula>
    </cfRule>
  </conditionalFormatting>
  <conditionalFormatting sqref="G166">
    <cfRule type="cellIs" dxfId="7295" priority="38" operator="equal">
      <formula>"Complete w/defect"</formula>
    </cfRule>
    <cfRule type="cellIs" dxfId="7294" priority="39" operator="equal">
      <formula>"Failed"</formula>
    </cfRule>
    <cfRule type="cellIs" dxfId="7293" priority="40" operator="equal">
      <formula>"NA"</formula>
    </cfRule>
    <cfRule type="cellIs" dxfId="7292" priority="41" operator="equal">
      <formula>"Complete"</formula>
    </cfRule>
    <cfRule type="cellIs" dxfId="7291" priority="42" operator="equal">
      <formula>"In Progress"</formula>
    </cfRule>
    <cfRule type="cellIs" dxfId="7290" priority="43" operator="equal">
      <formula>"Not Started"</formula>
    </cfRule>
  </conditionalFormatting>
  <conditionalFormatting sqref="G45">
    <cfRule type="cellIs" dxfId="7289" priority="32" operator="equal">
      <formula>"Complete w/defect"</formula>
    </cfRule>
    <cfRule type="cellIs" dxfId="7288" priority="33" operator="equal">
      <formula>"Failed"</formula>
    </cfRule>
    <cfRule type="cellIs" dxfId="7287" priority="34" operator="equal">
      <formula>"NA"</formula>
    </cfRule>
    <cfRule type="cellIs" dxfId="7286" priority="35" operator="equal">
      <formula>"Complete"</formula>
    </cfRule>
    <cfRule type="cellIs" dxfId="7285" priority="36" operator="equal">
      <formula>"In Progress"</formula>
    </cfRule>
    <cfRule type="cellIs" dxfId="7284" priority="37" operator="equal">
      <formula>"Not Started"</formula>
    </cfRule>
  </conditionalFormatting>
  <conditionalFormatting sqref="G46">
    <cfRule type="cellIs" dxfId="7283" priority="26" operator="equal">
      <formula>"Complete w/defect"</formula>
    </cfRule>
    <cfRule type="cellIs" dxfId="7282" priority="27" operator="equal">
      <formula>"Failed"</formula>
    </cfRule>
    <cfRule type="cellIs" dxfId="7281" priority="28" operator="equal">
      <formula>"NA"</formula>
    </cfRule>
    <cfRule type="cellIs" dxfId="7280" priority="29" operator="equal">
      <formula>"Complete"</formula>
    </cfRule>
    <cfRule type="cellIs" dxfId="7279" priority="30" operator="equal">
      <formula>"In Progress"</formula>
    </cfRule>
    <cfRule type="cellIs" dxfId="7278" priority="31" operator="equal">
      <formula>"Not Started"</formula>
    </cfRule>
  </conditionalFormatting>
  <conditionalFormatting sqref="G47">
    <cfRule type="cellIs" dxfId="7277" priority="20" operator="equal">
      <formula>"Complete w/defect"</formula>
    </cfRule>
    <cfRule type="cellIs" dxfId="7276" priority="21" operator="equal">
      <formula>"Failed"</formula>
    </cfRule>
    <cfRule type="cellIs" dxfId="7275" priority="22" operator="equal">
      <formula>"NA"</formula>
    </cfRule>
    <cfRule type="cellIs" dxfId="7274" priority="23" operator="equal">
      <formula>"Complete"</formula>
    </cfRule>
    <cfRule type="cellIs" dxfId="7273" priority="24" operator="equal">
      <formula>"In Progress"</formula>
    </cfRule>
    <cfRule type="cellIs" dxfId="7272" priority="25" operator="equal">
      <formula>"Not Started"</formula>
    </cfRule>
  </conditionalFormatting>
  <conditionalFormatting sqref="G48">
    <cfRule type="cellIs" dxfId="7271" priority="14" operator="equal">
      <formula>"Complete w/defect"</formula>
    </cfRule>
    <cfRule type="cellIs" dxfId="7270" priority="15" operator="equal">
      <formula>"Failed"</formula>
    </cfRule>
    <cfRule type="cellIs" dxfId="7269" priority="16" operator="equal">
      <formula>"NA"</formula>
    </cfRule>
    <cfRule type="cellIs" dxfId="7268" priority="17" operator="equal">
      <formula>"Complete"</formula>
    </cfRule>
    <cfRule type="cellIs" dxfId="7267" priority="18" operator="equal">
      <formula>"In Progress"</formula>
    </cfRule>
    <cfRule type="cellIs" dxfId="7266" priority="19" operator="equal">
      <formula>"Not Started"</formula>
    </cfRule>
  </conditionalFormatting>
  <conditionalFormatting sqref="C129:C130">
    <cfRule type="cellIs" dxfId="7265" priority="13" operator="equal">
      <formula>"Prod"</formula>
    </cfRule>
  </conditionalFormatting>
  <conditionalFormatting sqref="G129">
    <cfRule type="cellIs" dxfId="7264" priority="7" operator="equal">
      <formula>"Complete w/defect"</formula>
    </cfRule>
    <cfRule type="cellIs" dxfId="7263" priority="8" operator="equal">
      <formula>"Failed"</formula>
    </cfRule>
    <cfRule type="cellIs" dxfId="7262" priority="9" operator="equal">
      <formula>"NA"</formula>
    </cfRule>
    <cfRule type="cellIs" dxfId="7261" priority="10" operator="equal">
      <formula>"Complete"</formula>
    </cfRule>
    <cfRule type="cellIs" dxfId="7260" priority="11" operator="equal">
      <formula>"In Progress"</formula>
    </cfRule>
    <cfRule type="cellIs" dxfId="7259" priority="12" operator="equal">
      <formula>"Not Started"</formula>
    </cfRule>
  </conditionalFormatting>
  <conditionalFormatting sqref="G130">
    <cfRule type="cellIs" dxfId="7258" priority="1" operator="equal">
      <formula>"Complete w/defect"</formula>
    </cfRule>
    <cfRule type="cellIs" dxfId="7257" priority="2" operator="equal">
      <formula>"Failed"</formula>
    </cfRule>
    <cfRule type="cellIs" dxfId="7256" priority="3" operator="equal">
      <formula>"NA"</formula>
    </cfRule>
    <cfRule type="cellIs" dxfId="7255" priority="4" operator="equal">
      <formula>"Complete"</formula>
    </cfRule>
    <cfRule type="cellIs" dxfId="7254" priority="5" operator="equal">
      <formula>"In Progress"</formula>
    </cfRule>
    <cfRule type="cellIs" dxfId="7253" priority="6" operator="equal">
      <formula>"Not Started"</formula>
    </cfRule>
  </conditionalFormatting>
  <dataValidations count="2">
    <dataValidation type="list" errorStyle="warning" allowBlank="1" showInputMessage="1" showErrorMessage="1" sqref="G195 G81 G70 G108 G44 G159 G49 G147:G149 G59 G36:G37 G68 G136 G139 G153 G161 G167 G171 G181 G184 G186 G189 G192 G198 G201 G204 G207 G210:G215 G133:G134 G123:G124 G95" xr:uid="{713D2DB6-50A8-46F9-A2DA-2F5A7C8256D1}">
      <formula1>"Not Started, In Progress, Complete, Failed, Complete w/defect, NA"</formula1>
    </dataValidation>
    <dataValidation type="list" allowBlank="1" showInputMessage="1" showErrorMessage="1" sqref="G2 G197:G198" xr:uid="{4D51D451-2644-4D63-9D77-A08101E68488}">
      <formula1>"Not Started, In Progress, Complete, NA, Failed"</formula1>
    </dataValidation>
  </dataValidations>
  <hyperlinks>
    <hyperlink ref="E46" r:id="rId1" xr:uid="{90D9386A-7E61-406B-8384-A7ED48881CB0}"/>
    <hyperlink ref="F114" r:id="rId2" xr:uid="{A62A51A0-4B31-4F37-9C57-B0C1F61FBB53}"/>
    <hyperlink ref="E151" r:id="rId3" xr:uid="{949F8887-AB72-493B-9841-031BC64CADCB}"/>
    <hyperlink ref="F168" r:id="rId4" xr:uid="{51172D5F-9FD0-402A-91C1-EF1F0E293BCF}"/>
    <hyperlink ref="F199" r:id="rId5" xr:uid="{97656BB2-7A4A-4F17-8874-8755878F602C}"/>
    <hyperlink ref="E183" r:id="rId6" xr:uid="{1501BC33-BB88-4971-8C67-293F49A84028}"/>
    <hyperlink ref="F193" r:id="rId7" xr:uid="{912AF95D-4B4A-4C02-86A8-5D9ED242CCB1}"/>
    <hyperlink ref="F202" r:id="rId8" xr:uid="{F7F5E9F1-45F2-4645-AAAE-1B715753D3CA}"/>
    <hyperlink ref="F205" r:id="rId9" xr:uid="{8C80219C-62FB-4C31-A684-5451B1B8F995}"/>
    <hyperlink ref="F208" r:id="rId10" xr:uid="{E24C8DD0-21F6-4F7B-9D87-21AFF7D29F3B}"/>
    <hyperlink ref="F211" r:id="rId11" xr:uid="{BCD1365D-CAC2-4EB1-887E-13A7E335BD6C}"/>
    <hyperlink ref="F214" r:id="rId12" xr:uid="{AD0B5CF9-4A86-4DB5-83CD-1495DAD48CAA}"/>
    <hyperlink ref="F14" r:id="rId13" display="../../../Forms/AllItems.aspx?RootFolder=%2Fsites%2Fppma%2FNERC%20CIP%20Cyber%20Asset%20Lifecycle%20Management%2FProject%20Documents%2FDeploy%2FDataFeed%20Netcool%2DRemedy%20Ticket%20Info&amp;FolderCTID=0x012000BB92A01E101E98439B05BACD3593EBDF&amp;View=%7B1C040FAB%2D858C%2D4CF4%2D96DF%2D2F21882F7611%7D" xr:uid="{065D00CA-BC02-4E9D-BF99-3A2BF31DF07C}"/>
    <hyperlink ref="F38" r:id="rId14" xr:uid="{9BBA9C4C-071E-45BC-8C44-B60377A3720D}"/>
    <hyperlink ref="F67" r:id="rId15" xr:uid="{6DE7EBFF-F271-4030-9A2A-31A40FB68033}"/>
    <hyperlink ref="E165" r:id="rId16" xr:uid="{1E7DA936-A0AC-410A-BD0B-DE8BCB827447}"/>
    <hyperlink ref="D155" r:id="rId17" display="R26 Scope Awareness Table.pptx" xr:uid="{3F64EB83-A08D-496F-9D6E-941D03E4CEEA}"/>
    <hyperlink ref="F112" r:id="rId18" xr:uid="{C1FA16B6-0565-4F7F-AC3C-6FE09B5A440B}"/>
    <hyperlink ref="F21" r:id="rId19"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display="R25 Communications - All Documents (duke-energy.com)" xr:uid="{A3C08301-DBB7-4196-9E48-AA1F96CA6F3D}"/>
    <hyperlink ref="E135" r:id="rId20" display="https://team.duke-energy.com/sites/ppma/NERC CIP Cyber Asset Lifecycle Management/Deployment/Release 25/CALM R25 Health Checks.xlsx" xr:uid="{CB7A8E4E-9ACB-4C8A-93AE-2ED9DB01B26C}"/>
    <hyperlink ref="F23" r:id="rId21"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display="R25 Communications - All Documents (duke-energy.com)" xr:uid="{BC9F1480-069D-4A49-8CC1-D6F499EB59D7}"/>
    <hyperlink ref="E130" r:id="rId22" xr:uid="{C843FB14-8FF8-458D-A8D8-518A1471A492}"/>
  </hyperlinks>
  <pageMargins left="0.7" right="0.7" top="0.75" bottom="0.75" header="0.3" footer="0.3"/>
  <pageSetup orientation="portrait" horizontalDpi="200" verticalDpi="2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B0A45-B62C-4717-AEBF-DDB8562EAE53}">
  <dimension ref="A1:BB239"/>
  <sheetViews>
    <sheetView topLeftCell="A13" workbookViewId="0">
      <selection activeCell="E18" sqref="E18"/>
    </sheetView>
  </sheetViews>
  <sheetFormatPr defaultColWidth="9.44140625" defaultRowHeight="14.4" x14ac:dyDescent="0.3"/>
  <cols>
    <col min="1" max="1" width="5.6640625" style="26" bestFit="1" customWidth="1"/>
    <col min="2" max="2" width="5.44140625" style="26" customWidth="1"/>
    <col min="3" max="3" width="5.6640625" style="5" customWidth="1"/>
    <col min="4" max="4" width="70.44140625" style="21" customWidth="1"/>
    <col min="5" max="5" width="47.44140625" style="22" customWidth="1"/>
    <col min="6" max="6" width="38.6640625" style="22" customWidth="1"/>
    <col min="7" max="7" width="14.44140625" style="22" customWidth="1"/>
    <col min="8" max="8" width="22.44140625" style="22" bestFit="1" customWidth="1"/>
    <col min="9" max="9" width="14.6640625" style="22" customWidth="1"/>
    <col min="10" max="10" width="4.88671875" style="5" customWidth="1"/>
    <col min="11" max="11" width="8" style="5" bestFit="1" customWidth="1"/>
    <col min="12" max="12" width="10.5546875" style="5" customWidth="1"/>
    <col min="13" max="14" width="9.5546875" style="26" customWidth="1"/>
    <col min="15" max="15" width="57.5546875" style="22" bestFit="1" customWidth="1"/>
    <col min="16" max="16" width="10" style="5" customWidth="1"/>
    <col min="17" max="17" width="10.5546875" style="5" customWidth="1"/>
    <col min="18" max="18" width="9.44140625" style="5"/>
    <col min="19" max="19" width="13" style="5" customWidth="1"/>
    <col min="20" max="20" width="11.5546875" style="5" bestFit="1" customWidth="1"/>
    <col min="21" max="16384" width="9.44140625" style="5"/>
  </cols>
  <sheetData>
    <row r="1" spans="1:15" ht="46.95" customHeight="1" thickBot="1" x14ac:dyDescent="0.35">
      <c r="A1" s="1" t="s">
        <v>0</v>
      </c>
      <c r="B1" s="1" t="s">
        <v>1</v>
      </c>
      <c r="C1" s="2" t="s">
        <v>2</v>
      </c>
      <c r="D1" s="2" t="s">
        <v>3</v>
      </c>
      <c r="E1" s="3" t="s">
        <v>4</v>
      </c>
      <c r="F1" s="3" t="s">
        <v>5</v>
      </c>
      <c r="G1" s="3" t="s">
        <v>6</v>
      </c>
      <c r="H1" s="3" t="s">
        <v>7</v>
      </c>
      <c r="I1" s="3" t="s">
        <v>8</v>
      </c>
      <c r="J1" s="3" t="s">
        <v>9</v>
      </c>
      <c r="K1" s="3" t="s">
        <v>10</v>
      </c>
      <c r="L1" s="3" t="s">
        <v>11</v>
      </c>
      <c r="M1" s="1" t="s">
        <v>12</v>
      </c>
      <c r="N1" s="1" t="s">
        <v>13</v>
      </c>
      <c r="O1" s="4"/>
    </row>
    <row r="2" spans="1:15" s="12" customFormat="1" ht="24" thickBot="1" x14ac:dyDescent="0.35">
      <c r="A2" s="6">
        <v>1</v>
      </c>
      <c r="B2" s="7"/>
      <c r="C2" s="8" t="s">
        <v>14</v>
      </c>
      <c r="D2" s="9"/>
      <c r="E2" s="9"/>
      <c r="F2" s="9"/>
      <c r="G2" s="9"/>
      <c r="H2" s="9"/>
      <c r="I2" s="9"/>
      <c r="J2" s="8"/>
      <c r="K2" s="10">
        <v>44637</v>
      </c>
      <c r="L2" s="8"/>
      <c r="M2" s="11"/>
      <c r="N2" s="11"/>
      <c r="O2" s="9"/>
    </row>
    <row r="3" spans="1:15" s="15" customFormat="1" x14ac:dyDescent="0.3">
      <c r="A3" s="13">
        <v>1.1000000000000001</v>
      </c>
      <c r="B3" s="14"/>
      <c r="D3" s="16" t="s">
        <v>15</v>
      </c>
      <c r="E3" s="17"/>
      <c r="F3" s="17"/>
      <c r="G3" s="17"/>
      <c r="H3" s="17"/>
      <c r="I3" s="17"/>
      <c r="M3" s="18"/>
      <c r="N3" s="18"/>
      <c r="O3" s="17"/>
    </row>
    <row r="4" spans="1:15" ht="115.2" x14ac:dyDescent="0.3">
      <c r="A4" s="19" t="e">
        <f>#REF!</f>
        <v>#REF!</v>
      </c>
      <c r="B4" s="20" t="e">
        <f>#REF!+1</f>
        <v>#REF!</v>
      </c>
      <c r="C4" s="5" t="s">
        <v>29</v>
      </c>
      <c r="D4" s="21" t="s">
        <v>20</v>
      </c>
      <c r="E4" s="22" t="s">
        <v>21</v>
      </c>
      <c r="G4" s="22" t="s">
        <v>439</v>
      </c>
      <c r="H4" s="22" t="s">
        <v>18</v>
      </c>
      <c r="I4" s="22" t="s">
        <v>19</v>
      </c>
      <c r="K4" s="23">
        <f t="shared" ref="K4:K18" si="0">K$2-7</f>
        <v>44630</v>
      </c>
    </row>
    <row r="5" spans="1:15" ht="28.8" x14ac:dyDescent="0.3">
      <c r="A5" s="19" t="e">
        <f t="shared" ref="A5:A35" si="1">A4</f>
        <v>#REF!</v>
      </c>
      <c r="B5" s="20" t="e">
        <f>B4+1</f>
        <v>#REF!</v>
      </c>
      <c r="C5" s="5" t="s">
        <v>16</v>
      </c>
      <c r="D5" s="22" t="s">
        <v>22</v>
      </c>
      <c r="E5" s="27" t="s">
        <v>23</v>
      </c>
      <c r="F5" s="22" t="s">
        <v>353</v>
      </c>
      <c r="G5" s="22" t="s">
        <v>17</v>
      </c>
      <c r="H5" s="22" t="s">
        <v>24</v>
      </c>
      <c r="I5" s="22" t="s">
        <v>290</v>
      </c>
      <c r="J5" s="22"/>
      <c r="K5" s="23">
        <f t="shared" si="0"/>
        <v>44630</v>
      </c>
      <c r="M5" s="28"/>
      <c r="N5" s="28"/>
      <c r="O5" s="129"/>
    </row>
    <row r="6" spans="1:15" s="15" customFormat="1" x14ac:dyDescent="0.3">
      <c r="A6" s="13" t="e">
        <f>A5+0.1</f>
        <v>#REF!</v>
      </c>
      <c r="B6" s="14"/>
      <c r="D6" s="16" t="s">
        <v>25</v>
      </c>
      <c r="E6" s="17"/>
      <c r="F6" s="17"/>
      <c r="G6" s="17"/>
      <c r="H6" s="17"/>
      <c r="I6" s="17"/>
      <c r="M6" s="18"/>
      <c r="N6" s="18"/>
      <c r="O6" s="118"/>
    </row>
    <row r="7" spans="1:15" x14ac:dyDescent="0.3">
      <c r="A7" s="19" t="e">
        <f t="shared" si="1"/>
        <v>#REF!</v>
      </c>
      <c r="B7" s="20">
        <v>1</v>
      </c>
      <c r="C7" s="5" t="s">
        <v>16</v>
      </c>
      <c r="D7" s="21" t="s">
        <v>26</v>
      </c>
      <c r="E7" s="22" t="s">
        <v>490</v>
      </c>
      <c r="G7" s="22" t="s">
        <v>455</v>
      </c>
      <c r="H7" s="22" t="s">
        <v>27</v>
      </c>
      <c r="I7" s="22" t="s">
        <v>28</v>
      </c>
      <c r="J7" s="22"/>
      <c r="K7" s="23">
        <f t="shared" si="0"/>
        <v>44630</v>
      </c>
      <c r="M7" s="28"/>
      <c r="N7" s="28"/>
      <c r="O7" s="41"/>
    </row>
    <row r="8" spans="1:15" ht="129.6" x14ac:dyDescent="0.3">
      <c r="A8" s="19" t="e">
        <f t="shared" si="1"/>
        <v>#REF!</v>
      </c>
      <c r="B8" s="20">
        <f>B7+1</f>
        <v>2</v>
      </c>
      <c r="C8" s="5" t="s">
        <v>29</v>
      </c>
      <c r="D8" s="21" t="s">
        <v>30</v>
      </c>
      <c r="E8" s="22" t="s">
        <v>527</v>
      </c>
      <c r="F8" s="22" t="s">
        <v>31</v>
      </c>
      <c r="G8" s="22" t="s">
        <v>439</v>
      </c>
      <c r="H8" s="22" t="s">
        <v>27</v>
      </c>
      <c r="I8" s="22" t="s">
        <v>28</v>
      </c>
      <c r="J8" s="22"/>
      <c r="K8" s="23">
        <f t="shared" si="0"/>
        <v>44630</v>
      </c>
      <c r="M8" s="28"/>
      <c r="N8" s="28"/>
      <c r="O8" s="41"/>
    </row>
    <row r="9" spans="1:15" ht="28.8" x14ac:dyDescent="0.3">
      <c r="A9" s="19" t="e">
        <f t="shared" si="1"/>
        <v>#REF!</v>
      </c>
      <c r="B9" s="20">
        <f>B8+1</f>
        <v>3</v>
      </c>
      <c r="C9" s="5" t="s">
        <v>29</v>
      </c>
      <c r="D9" s="21" t="s">
        <v>343</v>
      </c>
      <c r="F9" s="22" t="s">
        <v>32</v>
      </c>
      <c r="G9" s="22" t="s">
        <v>17</v>
      </c>
      <c r="H9" s="22" t="s">
        <v>27</v>
      </c>
      <c r="I9" s="22" t="s">
        <v>28</v>
      </c>
      <c r="J9" s="22"/>
      <c r="K9" s="23">
        <f t="shared" si="0"/>
        <v>44630</v>
      </c>
      <c r="M9" s="28"/>
      <c r="N9" s="28"/>
      <c r="O9" s="41"/>
    </row>
    <row r="10" spans="1:15" s="15" customFormat="1" x14ac:dyDescent="0.3">
      <c r="A10" s="13" t="e">
        <f>A9+0.1</f>
        <v>#REF!</v>
      </c>
      <c r="B10" s="14"/>
      <c r="D10" s="16" t="s">
        <v>33</v>
      </c>
      <c r="E10" s="17"/>
      <c r="F10" s="17"/>
      <c r="G10" s="17"/>
      <c r="H10" s="17"/>
      <c r="I10" s="17"/>
      <c r="M10" s="18"/>
      <c r="N10" s="18"/>
      <c r="O10" s="118"/>
    </row>
    <row r="11" spans="1:15" ht="43.2" x14ac:dyDescent="0.3">
      <c r="A11" s="19" t="e">
        <f t="shared" si="1"/>
        <v>#REF!</v>
      </c>
      <c r="B11" s="20">
        <v>1</v>
      </c>
      <c r="C11" s="5" t="s">
        <v>29</v>
      </c>
      <c r="D11" s="21" t="s">
        <v>34</v>
      </c>
      <c r="E11" s="22" t="s">
        <v>35</v>
      </c>
      <c r="G11" s="22" t="s">
        <v>439</v>
      </c>
      <c r="H11" s="22" t="s">
        <v>36</v>
      </c>
      <c r="I11" s="22" t="s">
        <v>288</v>
      </c>
      <c r="J11" s="22"/>
      <c r="K11" s="23">
        <f t="shared" si="0"/>
        <v>44630</v>
      </c>
      <c r="M11" s="25"/>
      <c r="N11" s="25"/>
      <c r="O11" s="41"/>
    </row>
    <row r="12" spans="1:15" ht="43.2" x14ac:dyDescent="0.3">
      <c r="A12" s="19" t="e">
        <f t="shared" si="1"/>
        <v>#REF!</v>
      </c>
      <c r="B12" s="20">
        <f>B11+1</f>
        <v>2</v>
      </c>
      <c r="C12" s="5" t="s">
        <v>29</v>
      </c>
      <c r="D12" s="21" t="s">
        <v>37</v>
      </c>
      <c r="E12" s="22" t="s">
        <v>38</v>
      </c>
      <c r="G12" s="22" t="s">
        <v>439</v>
      </c>
      <c r="H12" s="22" t="s">
        <v>36</v>
      </c>
      <c r="I12" s="22" t="s">
        <v>288</v>
      </c>
      <c r="J12" s="22"/>
      <c r="K12" s="23">
        <f t="shared" si="0"/>
        <v>44630</v>
      </c>
      <c r="M12" s="25"/>
      <c r="N12" s="25"/>
      <c r="O12" s="41"/>
    </row>
    <row r="13" spans="1:15" ht="100.8" x14ac:dyDescent="0.3">
      <c r="A13" s="19" t="e">
        <f t="shared" si="1"/>
        <v>#REF!</v>
      </c>
      <c r="B13" s="20">
        <f t="shared" ref="B13:B35" si="2">B12+1</f>
        <v>3</v>
      </c>
      <c r="C13" s="5" t="s">
        <v>29</v>
      </c>
      <c r="D13" s="22" t="s">
        <v>39</v>
      </c>
      <c r="E13" s="22" t="s">
        <v>419</v>
      </c>
      <c r="F13" s="29" t="s">
        <v>431</v>
      </c>
      <c r="G13" s="22" t="s">
        <v>17</v>
      </c>
      <c r="H13" s="22" t="s">
        <v>36</v>
      </c>
      <c r="I13" s="22" t="s">
        <v>288</v>
      </c>
      <c r="J13" s="22"/>
      <c r="K13" s="23">
        <f t="shared" si="0"/>
        <v>44630</v>
      </c>
      <c r="L13" s="28"/>
      <c r="M13" s="28"/>
      <c r="N13" s="28"/>
      <c r="O13" s="41"/>
    </row>
    <row r="14" spans="1:15" ht="91.2" customHeight="1" x14ac:dyDescent="0.3">
      <c r="A14" s="19" t="e">
        <f t="shared" si="1"/>
        <v>#REF!</v>
      </c>
      <c r="B14" s="20">
        <f t="shared" si="2"/>
        <v>4</v>
      </c>
      <c r="C14" s="5" t="s">
        <v>16</v>
      </c>
      <c r="D14" s="21" t="s">
        <v>40</v>
      </c>
      <c r="F14" s="30" t="s">
        <v>41</v>
      </c>
      <c r="G14" s="22" t="s">
        <v>17</v>
      </c>
      <c r="H14" s="22" t="s">
        <v>42</v>
      </c>
      <c r="I14" s="22" t="s">
        <v>363</v>
      </c>
      <c r="J14" s="22"/>
      <c r="K14" s="23">
        <f t="shared" si="0"/>
        <v>44630</v>
      </c>
      <c r="M14" s="28"/>
      <c r="N14" s="28"/>
      <c r="O14" s="41"/>
    </row>
    <row r="15" spans="1:15" x14ac:dyDescent="0.3">
      <c r="A15" s="19" t="e">
        <f t="shared" si="1"/>
        <v>#REF!</v>
      </c>
      <c r="B15" s="20">
        <f t="shared" si="2"/>
        <v>5</v>
      </c>
      <c r="C15" s="5" t="s">
        <v>29</v>
      </c>
      <c r="D15" s="21" t="s">
        <v>43</v>
      </c>
      <c r="E15" s="22" t="s">
        <v>44</v>
      </c>
      <c r="F15" s="22" t="s">
        <v>351</v>
      </c>
      <c r="G15" s="22" t="s">
        <v>439</v>
      </c>
      <c r="H15" s="22" t="s">
        <v>45</v>
      </c>
      <c r="I15" s="22" t="s">
        <v>286</v>
      </c>
      <c r="J15" s="22"/>
      <c r="K15" s="23">
        <f t="shared" si="0"/>
        <v>44630</v>
      </c>
      <c r="M15" s="28"/>
      <c r="N15" s="28"/>
      <c r="O15" s="41"/>
    </row>
    <row r="16" spans="1:15" x14ac:dyDescent="0.3">
      <c r="A16" s="19" t="e">
        <f t="shared" si="1"/>
        <v>#REF!</v>
      </c>
      <c r="B16" s="20">
        <f t="shared" si="2"/>
        <v>6</v>
      </c>
      <c r="C16" s="5" t="s">
        <v>29</v>
      </c>
      <c r="D16" s="21" t="s">
        <v>46</v>
      </c>
      <c r="G16" s="22" t="s">
        <v>439</v>
      </c>
      <c r="H16" s="22" t="s">
        <v>47</v>
      </c>
      <c r="I16" s="22" t="s">
        <v>261</v>
      </c>
      <c r="J16" s="22"/>
      <c r="K16" s="23">
        <f t="shared" si="0"/>
        <v>44630</v>
      </c>
      <c r="M16" s="28"/>
      <c r="N16" s="28"/>
      <c r="O16" s="41"/>
    </row>
    <row r="17" spans="1:15" ht="43.2" x14ac:dyDescent="0.3">
      <c r="A17" s="19" t="e">
        <f t="shared" si="1"/>
        <v>#REF!</v>
      </c>
      <c r="B17" s="20">
        <f t="shared" si="2"/>
        <v>7</v>
      </c>
      <c r="C17" s="5" t="s">
        <v>29</v>
      </c>
      <c r="D17" s="21" t="s">
        <v>48</v>
      </c>
      <c r="E17" s="22" t="s">
        <v>49</v>
      </c>
      <c r="F17" s="22" t="s">
        <v>50</v>
      </c>
      <c r="G17" s="22" t="s">
        <v>439</v>
      </c>
      <c r="H17" s="22" t="s">
        <v>45</v>
      </c>
      <c r="I17" s="22" t="s">
        <v>286</v>
      </c>
      <c r="J17" s="22"/>
      <c r="K17" s="23">
        <f t="shared" si="0"/>
        <v>44630</v>
      </c>
      <c r="M17" s="28"/>
      <c r="N17" s="28"/>
      <c r="O17" s="41"/>
    </row>
    <row r="18" spans="1:15" ht="72" x14ac:dyDescent="0.3">
      <c r="A18" s="19" t="e">
        <f t="shared" si="1"/>
        <v>#REF!</v>
      </c>
      <c r="B18" s="20">
        <f t="shared" si="2"/>
        <v>8</v>
      </c>
      <c r="C18" s="5" t="s">
        <v>29</v>
      </c>
      <c r="D18" s="22" t="s">
        <v>51</v>
      </c>
      <c r="E18" s="27" t="s">
        <v>526</v>
      </c>
      <c r="F18" s="22" t="s">
        <v>494</v>
      </c>
      <c r="G18" s="22" t="s">
        <v>439</v>
      </c>
      <c r="H18" s="22" t="s">
        <v>45</v>
      </c>
      <c r="I18" s="22" t="s">
        <v>286</v>
      </c>
      <c r="J18" s="22"/>
      <c r="K18" s="23">
        <f t="shared" si="0"/>
        <v>44630</v>
      </c>
      <c r="M18" s="28"/>
      <c r="N18" s="28"/>
      <c r="O18" s="128"/>
    </row>
    <row r="19" spans="1:15" s="175" customFormat="1" ht="72" x14ac:dyDescent="0.3">
      <c r="A19" s="173" t="e">
        <f>A18</f>
        <v>#REF!</v>
      </c>
      <c r="B19" s="174">
        <f>B18+1</f>
        <v>9</v>
      </c>
      <c r="C19" s="175" t="s">
        <v>29</v>
      </c>
      <c r="D19" s="114" t="s">
        <v>52</v>
      </c>
      <c r="E19" s="176" t="s">
        <v>53</v>
      </c>
      <c r="F19" s="177" t="s">
        <v>432</v>
      </c>
      <c r="G19" s="114" t="s">
        <v>17</v>
      </c>
      <c r="H19" s="114" t="s">
        <v>287</v>
      </c>
      <c r="I19" s="114" t="s">
        <v>288</v>
      </c>
      <c r="J19" s="114"/>
      <c r="K19" s="139">
        <f>K$2-7</f>
        <v>44630</v>
      </c>
      <c r="M19" s="161"/>
      <c r="N19" s="161"/>
      <c r="O19" s="178"/>
    </row>
    <row r="20" spans="1:15" s="15" customFormat="1" x14ac:dyDescent="0.3">
      <c r="A20" s="13" t="e">
        <f>A19+0.1</f>
        <v>#REF!</v>
      </c>
      <c r="B20" s="14"/>
      <c r="D20" s="37" t="s">
        <v>55</v>
      </c>
      <c r="E20" s="17"/>
      <c r="F20" s="17"/>
      <c r="G20" s="17"/>
      <c r="H20" s="17"/>
      <c r="I20" s="17"/>
      <c r="M20" s="18"/>
      <c r="N20" s="18"/>
      <c r="O20" s="17"/>
    </row>
    <row r="21" spans="1:15" ht="40.200000000000003" customHeight="1" x14ac:dyDescent="0.3">
      <c r="A21" s="19" t="e">
        <f t="shared" si="1"/>
        <v>#REF!</v>
      </c>
      <c r="B21" s="20">
        <f t="shared" si="2"/>
        <v>1</v>
      </c>
      <c r="C21" s="5" t="s">
        <v>16</v>
      </c>
      <c r="D21" s="22" t="s">
        <v>344</v>
      </c>
      <c r="E21" s="5" t="s">
        <v>525</v>
      </c>
      <c r="F21" s="113" t="s">
        <v>524</v>
      </c>
      <c r="G21" s="22" t="s">
        <v>439</v>
      </c>
      <c r="H21" s="22" t="s">
        <v>56</v>
      </c>
      <c r="I21" s="22" t="s">
        <v>19</v>
      </c>
      <c r="J21" s="22"/>
      <c r="K21" s="23">
        <f t="shared" ref="K21:K24" si="3">K$2-7</f>
        <v>44630</v>
      </c>
      <c r="L21" s="28"/>
      <c r="M21" s="28"/>
      <c r="N21" s="28"/>
      <c r="O21" s="38"/>
    </row>
    <row r="22" spans="1:15" ht="100.8" x14ac:dyDescent="0.3">
      <c r="A22" s="19" t="e">
        <f t="shared" si="1"/>
        <v>#REF!</v>
      </c>
      <c r="B22" s="20">
        <f t="shared" si="2"/>
        <v>2</v>
      </c>
      <c r="C22" s="5" t="s">
        <v>16</v>
      </c>
      <c r="D22" s="21" t="s">
        <v>57</v>
      </c>
      <c r="E22" s="22" t="s">
        <v>58</v>
      </c>
      <c r="G22" s="22" t="s">
        <v>455</v>
      </c>
      <c r="H22" s="22" t="s">
        <v>59</v>
      </c>
      <c r="I22" s="22" t="s">
        <v>19</v>
      </c>
      <c r="J22" s="22"/>
      <c r="K22" s="23">
        <f t="shared" si="3"/>
        <v>44630</v>
      </c>
      <c r="M22" s="28"/>
      <c r="N22" s="28"/>
    </row>
    <row r="23" spans="1:15" ht="43.2" x14ac:dyDescent="0.3">
      <c r="A23" s="19" t="e">
        <f t="shared" si="1"/>
        <v>#REF!</v>
      </c>
      <c r="B23" s="20">
        <f t="shared" si="2"/>
        <v>3</v>
      </c>
      <c r="C23" s="5" t="s">
        <v>16</v>
      </c>
      <c r="D23" s="21" t="s">
        <v>60</v>
      </c>
      <c r="E23" s="22" t="s">
        <v>61</v>
      </c>
      <c r="F23" s="113" t="s">
        <v>524</v>
      </c>
      <c r="G23" s="22" t="s">
        <v>455</v>
      </c>
      <c r="H23" s="114" t="s">
        <v>18</v>
      </c>
      <c r="I23" s="22" t="s">
        <v>19</v>
      </c>
      <c r="J23" s="22"/>
      <c r="K23" s="23">
        <f t="shared" si="3"/>
        <v>44630</v>
      </c>
      <c r="M23" s="28"/>
      <c r="N23" s="28"/>
    </row>
    <row r="24" spans="1:15" ht="71.400000000000006" customHeight="1" x14ac:dyDescent="0.3">
      <c r="A24" s="19" t="e">
        <f>A23</f>
        <v>#REF!</v>
      </c>
      <c r="B24" s="20">
        <f>B23+1</f>
        <v>4</v>
      </c>
      <c r="C24" s="5" t="s">
        <v>16</v>
      </c>
      <c r="D24" s="21" t="s">
        <v>62</v>
      </c>
      <c r="G24" s="22" t="s">
        <v>439</v>
      </c>
      <c r="H24" s="22" t="s">
        <v>289</v>
      </c>
      <c r="I24" s="22" t="s">
        <v>364</v>
      </c>
      <c r="K24" s="23">
        <f t="shared" si="3"/>
        <v>44630</v>
      </c>
    </row>
    <row r="25" spans="1:15" s="15" customFormat="1" x14ac:dyDescent="0.3">
      <c r="A25" s="13" t="e">
        <f>A24+0.1</f>
        <v>#REF!</v>
      </c>
      <c r="B25" s="14"/>
      <c r="D25" s="16" t="s">
        <v>63</v>
      </c>
      <c r="E25" s="17"/>
      <c r="F25" s="17"/>
      <c r="G25" s="17"/>
      <c r="H25" s="17"/>
      <c r="I25" s="17"/>
      <c r="M25" s="18"/>
      <c r="N25" s="18"/>
      <c r="O25" s="17"/>
    </row>
    <row r="26" spans="1:15" ht="122.4" customHeight="1" x14ac:dyDescent="0.3">
      <c r="A26" s="19" t="e">
        <f>A25</f>
        <v>#REF!</v>
      </c>
      <c r="B26" s="20">
        <v>1</v>
      </c>
      <c r="C26" s="5" t="s">
        <v>29</v>
      </c>
      <c r="D26" s="112" t="s">
        <v>474</v>
      </c>
      <c r="E26" s="109" t="s">
        <v>473</v>
      </c>
      <c r="F26" s="160"/>
      <c r="G26" s="22" t="s">
        <v>455</v>
      </c>
      <c r="H26" s="22" t="s">
        <v>291</v>
      </c>
      <c r="I26" s="22" t="s">
        <v>354</v>
      </c>
      <c r="J26" s="22"/>
      <c r="K26" s="23">
        <f>K$2</f>
        <v>44637</v>
      </c>
      <c r="L26" s="28"/>
      <c r="M26" s="28"/>
      <c r="N26" s="28"/>
      <c r="O26" s="130"/>
    </row>
    <row r="27" spans="1:15" s="15" customFormat="1" x14ac:dyDescent="0.3">
      <c r="A27" s="13" t="e">
        <f>A26+0.1</f>
        <v>#REF!</v>
      </c>
      <c r="B27" s="14"/>
      <c r="D27" s="16" t="s">
        <v>401</v>
      </c>
      <c r="E27" s="17"/>
      <c r="F27" s="17"/>
      <c r="G27" s="17"/>
      <c r="H27" s="17"/>
      <c r="I27" s="17"/>
      <c r="M27" s="18"/>
      <c r="N27" s="18"/>
      <c r="O27" s="17"/>
    </row>
    <row r="28" spans="1:15" ht="122.4" customHeight="1" x14ac:dyDescent="0.3">
      <c r="A28" s="19" t="e">
        <f>A27</f>
        <v>#REF!</v>
      </c>
      <c r="B28" s="20">
        <v>1</v>
      </c>
      <c r="C28" s="5" t="s">
        <v>29</v>
      </c>
      <c r="D28" s="112" t="s">
        <v>403</v>
      </c>
      <c r="E28" s="109" t="s">
        <v>404</v>
      </c>
      <c r="F28" s="29" t="s">
        <v>431</v>
      </c>
      <c r="G28" s="22" t="s">
        <v>17</v>
      </c>
      <c r="H28" s="22" t="s">
        <v>291</v>
      </c>
      <c r="I28" s="22" t="s">
        <v>405</v>
      </c>
      <c r="J28" s="22"/>
      <c r="K28" s="23">
        <f>K$2</f>
        <v>44637</v>
      </c>
      <c r="L28" s="28"/>
      <c r="M28" s="28"/>
      <c r="N28" s="28"/>
      <c r="O28" s="130"/>
    </row>
    <row r="29" spans="1:15" s="15" customFormat="1" x14ac:dyDescent="0.3">
      <c r="A29" s="13" t="e">
        <f>A26+0.1</f>
        <v>#REF!</v>
      </c>
      <c r="B29" s="14"/>
      <c r="D29" s="16" t="s">
        <v>65</v>
      </c>
      <c r="E29" s="17"/>
      <c r="F29" s="17"/>
      <c r="G29" s="17"/>
      <c r="H29" s="17"/>
      <c r="I29" s="17"/>
      <c r="M29" s="18"/>
      <c r="N29" s="18"/>
      <c r="O29" s="17"/>
    </row>
    <row r="30" spans="1:15" x14ac:dyDescent="0.3">
      <c r="A30" s="19" t="e">
        <f t="shared" si="1"/>
        <v>#REF!</v>
      </c>
      <c r="B30" s="20">
        <f t="shared" si="2"/>
        <v>1</v>
      </c>
      <c r="C30" s="5" t="s">
        <v>16</v>
      </c>
      <c r="D30" s="21" t="s">
        <v>66</v>
      </c>
      <c r="E30" t="s">
        <v>423</v>
      </c>
      <c r="G30" s="22" t="s">
        <v>271</v>
      </c>
      <c r="H30" s="22" t="s">
        <v>56</v>
      </c>
      <c r="I30" s="22" t="s">
        <v>19</v>
      </c>
      <c r="J30" s="22"/>
      <c r="K30" s="23">
        <f>K$2</f>
        <v>44637</v>
      </c>
      <c r="L30" s="24">
        <v>0.35416666666666669</v>
      </c>
      <c r="M30" s="28"/>
      <c r="N30" s="28"/>
    </row>
    <row r="31" spans="1:15" ht="43.2" x14ac:dyDescent="0.3">
      <c r="A31" s="19" t="e">
        <f t="shared" si="1"/>
        <v>#REF!</v>
      </c>
      <c r="B31" s="20">
        <f t="shared" si="2"/>
        <v>2</v>
      </c>
      <c r="C31" s="5" t="s">
        <v>16</v>
      </c>
      <c r="D31" s="21" t="s">
        <v>67</v>
      </c>
      <c r="E31" s="22" t="s">
        <v>68</v>
      </c>
      <c r="F31" s="22" t="s">
        <v>69</v>
      </c>
      <c r="G31" s="22" t="s">
        <v>271</v>
      </c>
      <c r="H31" s="22" t="s">
        <v>70</v>
      </c>
      <c r="I31" s="22" t="s">
        <v>332</v>
      </c>
      <c r="J31" s="22"/>
      <c r="K31" s="23">
        <f t="shared" ref="K31:K35" si="4">K$2</f>
        <v>44637</v>
      </c>
      <c r="M31" s="28"/>
      <c r="N31" s="28"/>
    </row>
    <row r="32" spans="1:15" x14ac:dyDescent="0.3">
      <c r="A32" s="19" t="e">
        <f>A31</f>
        <v>#REF!</v>
      </c>
      <c r="B32" s="20">
        <f>B31+1</f>
        <v>3</v>
      </c>
      <c r="C32" s="5" t="s">
        <v>16</v>
      </c>
      <c r="D32" s="21" t="s">
        <v>71</v>
      </c>
      <c r="E32" s="22" t="s">
        <v>72</v>
      </c>
      <c r="G32" s="22" t="s">
        <v>271</v>
      </c>
      <c r="H32" s="22" t="s">
        <v>70</v>
      </c>
      <c r="I32" s="22" t="s">
        <v>332</v>
      </c>
      <c r="K32" s="23">
        <f t="shared" si="4"/>
        <v>44637</v>
      </c>
      <c r="M32" s="53"/>
      <c r="N32" s="53"/>
    </row>
    <row r="33" spans="1:15" ht="43.2" x14ac:dyDescent="0.3">
      <c r="A33" s="19" t="e">
        <f>A32</f>
        <v>#REF!</v>
      </c>
      <c r="B33" s="20">
        <f>B32+1</f>
        <v>4</v>
      </c>
      <c r="C33" s="5" t="s">
        <v>16</v>
      </c>
      <c r="D33" s="21" t="s">
        <v>73</v>
      </c>
      <c r="E33" s="22" t="s">
        <v>433</v>
      </c>
      <c r="F33" s="22" t="s">
        <v>74</v>
      </c>
      <c r="G33" s="22" t="s">
        <v>271</v>
      </c>
      <c r="H33" s="22" t="s">
        <v>70</v>
      </c>
      <c r="I33" s="22" t="s">
        <v>19</v>
      </c>
      <c r="J33" s="22"/>
      <c r="K33" s="23">
        <f t="shared" si="4"/>
        <v>44637</v>
      </c>
      <c r="M33" s="28"/>
      <c r="N33" s="28"/>
    </row>
    <row r="34" spans="1:15" ht="57.6" x14ac:dyDescent="0.3">
      <c r="A34" s="19" t="e">
        <f>A33</f>
        <v>#REF!</v>
      </c>
      <c r="B34" s="20">
        <f>B33+1</f>
        <v>5</v>
      </c>
      <c r="C34" s="5" t="s">
        <v>29</v>
      </c>
      <c r="D34" s="21" t="s">
        <v>75</v>
      </c>
      <c r="E34" s="39" t="s">
        <v>76</v>
      </c>
      <c r="F34" s="39" t="s">
        <v>77</v>
      </c>
      <c r="G34" s="22" t="s">
        <v>271</v>
      </c>
      <c r="H34" s="22" t="s">
        <v>27</v>
      </c>
      <c r="I34" s="22" t="s">
        <v>28</v>
      </c>
      <c r="J34" s="22" t="s">
        <v>78</v>
      </c>
      <c r="K34" s="23">
        <f t="shared" si="4"/>
        <v>44637</v>
      </c>
      <c r="L34" s="24"/>
      <c r="M34" s="24"/>
      <c r="N34" s="24"/>
    </row>
    <row r="35" spans="1:15" ht="58.2" thickBot="1" x14ac:dyDescent="0.35">
      <c r="A35" s="19" t="e">
        <f t="shared" si="1"/>
        <v>#REF!</v>
      </c>
      <c r="B35" s="20">
        <f t="shared" si="2"/>
        <v>6</v>
      </c>
      <c r="C35" s="5" t="s">
        <v>29</v>
      </c>
      <c r="D35" s="21" t="s">
        <v>79</v>
      </c>
      <c r="E35" s="22" t="s">
        <v>345</v>
      </c>
      <c r="F35" s="22" t="s">
        <v>80</v>
      </c>
      <c r="G35" s="22" t="s">
        <v>271</v>
      </c>
      <c r="H35" s="22" t="s">
        <v>27</v>
      </c>
      <c r="I35" s="22" t="s">
        <v>28</v>
      </c>
      <c r="J35" s="22"/>
      <c r="K35" s="23">
        <f t="shared" si="4"/>
        <v>44637</v>
      </c>
      <c r="L35" s="24"/>
      <c r="M35" s="28"/>
      <c r="N35" s="28"/>
    </row>
    <row r="36" spans="1:15" s="12" customFormat="1" ht="24" thickBot="1" x14ac:dyDescent="0.35">
      <c r="A36" s="6">
        <v>2</v>
      </c>
      <c r="B36" s="44"/>
      <c r="C36" s="8" t="s">
        <v>81</v>
      </c>
      <c r="D36" s="9"/>
      <c r="E36" s="9"/>
      <c r="F36" s="9"/>
      <c r="G36" s="45"/>
      <c r="H36" s="9"/>
      <c r="I36" s="9"/>
      <c r="J36" s="46"/>
      <c r="K36" s="8"/>
      <c r="L36" s="8"/>
      <c r="M36" s="11"/>
      <c r="N36" s="11"/>
      <c r="O36" s="9"/>
    </row>
    <row r="37" spans="1:15" x14ac:dyDescent="0.3">
      <c r="A37" s="13">
        <f>A36+0.1</f>
        <v>2.1</v>
      </c>
      <c r="B37" s="14"/>
      <c r="C37" s="15"/>
      <c r="D37" s="16" t="s">
        <v>82</v>
      </c>
      <c r="E37" s="17"/>
      <c r="F37" s="17"/>
      <c r="G37" s="17"/>
      <c r="H37" s="17"/>
      <c r="I37" s="17"/>
      <c r="J37" s="47" t="s">
        <v>78</v>
      </c>
      <c r="K37" s="48"/>
      <c r="L37" s="48"/>
      <c r="M37" s="49"/>
      <c r="N37" s="49"/>
      <c r="O37" s="17"/>
    </row>
    <row r="38" spans="1:15" ht="108" customHeight="1" x14ac:dyDescent="0.3">
      <c r="A38" s="19">
        <f t="shared" ref="A38:A42" si="5">A37</f>
        <v>2.1</v>
      </c>
      <c r="B38" s="20">
        <f t="shared" ref="B38:B58" si="6">B37+1</f>
        <v>1</v>
      </c>
      <c r="C38" s="5" t="s">
        <v>29</v>
      </c>
      <c r="D38" s="21" t="s">
        <v>83</v>
      </c>
      <c r="E38" s="22" t="s">
        <v>388</v>
      </c>
      <c r="F38" s="50" t="s">
        <v>84</v>
      </c>
      <c r="G38" s="22" t="s">
        <v>271</v>
      </c>
      <c r="H38" s="22" t="s">
        <v>18</v>
      </c>
      <c r="I38" s="22" t="s">
        <v>19</v>
      </c>
      <c r="J38" s="5">
        <v>5</v>
      </c>
      <c r="K38" s="23">
        <f t="shared" ref="K38:K105" si="7">K$2</f>
        <v>44637</v>
      </c>
      <c r="L38" s="24">
        <v>0.35416666666666669</v>
      </c>
      <c r="M38" s="25"/>
      <c r="N38" s="25"/>
      <c r="O38" s="22" t="s">
        <v>510</v>
      </c>
    </row>
    <row r="39" spans="1:15" ht="86.4" x14ac:dyDescent="0.3">
      <c r="A39" s="19">
        <f t="shared" si="5"/>
        <v>2.1</v>
      </c>
      <c r="B39" s="20">
        <f t="shared" si="6"/>
        <v>2</v>
      </c>
      <c r="C39" s="5" t="s">
        <v>29</v>
      </c>
      <c r="D39" s="51" t="s">
        <v>85</v>
      </c>
      <c r="E39" s="51" t="s">
        <v>86</v>
      </c>
      <c r="F39" s="22" t="s">
        <v>443</v>
      </c>
      <c r="G39" s="22" t="s">
        <v>271</v>
      </c>
      <c r="H39" s="22" t="s">
        <v>18</v>
      </c>
      <c r="I39" s="22" t="s">
        <v>19</v>
      </c>
      <c r="J39" s="22">
        <v>5</v>
      </c>
      <c r="K39" s="23">
        <f t="shared" si="7"/>
        <v>44637</v>
      </c>
      <c r="L39" s="24">
        <v>0.3576388888888889</v>
      </c>
      <c r="M39" s="25"/>
      <c r="N39" s="25">
        <v>0.35972222222222222</v>
      </c>
    </row>
    <row r="40" spans="1:15" ht="28.8" x14ac:dyDescent="0.3">
      <c r="A40" s="19">
        <f t="shared" si="5"/>
        <v>2.1</v>
      </c>
      <c r="B40" s="20">
        <f t="shared" si="6"/>
        <v>3</v>
      </c>
      <c r="C40" s="5" t="s">
        <v>16</v>
      </c>
      <c r="D40" s="22" t="s">
        <v>87</v>
      </c>
      <c r="E40" s="27"/>
      <c r="F40" s="22" t="s">
        <v>88</v>
      </c>
      <c r="G40" s="22" t="s">
        <v>271</v>
      </c>
      <c r="H40" s="22" t="s">
        <v>18</v>
      </c>
      <c r="I40" s="22" t="s">
        <v>141</v>
      </c>
      <c r="J40" s="22">
        <v>5</v>
      </c>
      <c r="K40" s="23">
        <f t="shared" si="7"/>
        <v>44637</v>
      </c>
      <c r="L40" s="24"/>
      <c r="M40" s="28"/>
      <c r="N40" s="28"/>
      <c r="O40" s="31"/>
    </row>
    <row r="41" spans="1:15" ht="28.8" x14ac:dyDescent="0.3">
      <c r="A41" s="19">
        <f t="shared" si="5"/>
        <v>2.1</v>
      </c>
      <c r="B41" s="20">
        <f t="shared" si="6"/>
        <v>4</v>
      </c>
      <c r="C41" s="5" t="s">
        <v>16</v>
      </c>
      <c r="D41" s="21" t="s">
        <v>90</v>
      </c>
      <c r="E41" s="22" t="s">
        <v>91</v>
      </c>
      <c r="G41" s="22" t="s">
        <v>271</v>
      </c>
      <c r="H41" s="22" t="s">
        <v>27</v>
      </c>
      <c r="I41" s="22" t="s">
        <v>28</v>
      </c>
      <c r="J41" s="22">
        <v>1</v>
      </c>
      <c r="K41" s="23">
        <f t="shared" si="7"/>
        <v>44637</v>
      </c>
      <c r="L41" s="24"/>
      <c r="M41" s="25"/>
      <c r="N41" s="25"/>
    </row>
    <row r="42" spans="1:15" ht="28.8" x14ac:dyDescent="0.3">
      <c r="A42" s="19">
        <f t="shared" si="5"/>
        <v>2.1</v>
      </c>
      <c r="B42" s="20">
        <f t="shared" si="6"/>
        <v>5</v>
      </c>
      <c r="C42" s="5" t="s">
        <v>16</v>
      </c>
      <c r="D42" s="21" t="s">
        <v>92</v>
      </c>
      <c r="G42" s="22" t="s">
        <v>271</v>
      </c>
      <c r="H42" s="22" t="s">
        <v>93</v>
      </c>
      <c r="I42" s="22" t="s">
        <v>355</v>
      </c>
      <c r="J42" s="22">
        <v>1</v>
      </c>
      <c r="K42" s="23">
        <f t="shared" si="7"/>
        <v>44637</v>
      </c>
      <c r="L42" s="24"/>
      <c r="M42" s="25"/>
      <c r="N42" s="25"/>
    </row>
    <row r="43" spans="1:15" ht="28.8" x14ac:dyDescent="0.3">
      <c r="A43" s="19">
        <f>A40</f>
        <v>2.1</v>
      </c>
      <c r="B43" s="20">
        <f>B42+1</f>
        <v>6</v>
      </c>
      <c r="C43" s="5" t="s">
        <v>16</v>
      </c>
      <c r="D43" s="21" t="s">
        <v>346</v>
      </c>
      <c r="G43" s="22" t="s">
        <v>271</v>
      </c>
      <c r="H43" s="5" t="s">
        <v>27</v>
      </c>
      <c r="I43" s="5" t="s">
        <v>28</v>
      </c>
      <c r="J43" s="22"/>
      <c r="K43" s="23">
        <f t="shared" si="7"/>
        <v>44637</v>
      </c>
      <c r="L43" s="24"/>
      <c r="M43" s="25"/>
      <c r="N43" s="25"/>
    </row>
    <row r="44" spans="1:15" x14ac:dyDescent="0.3">
      <c r="A44" s="13">
        <f>A39+0.1</f>
        <v>2.2000000000000002</v>
      </c>
      <c r="B44" s="14"/>
      <c r="C44" s="15"/>
      <c r="D44" s="16" t="s">
        <v>89</v>
      </c>
      <c r="E44" s="17"/>
      <c r="F44" s="17"/>
      <c r="G44" s="17"/>
      <c r="H44" s="17"/>
      <c r="I44" s="17"/>
      <c r="J44" s="47" t="s">
        <v>78</v>
      </c>
      <c r="K44" s="48"/>
      <c r="L44" s="48"/>
      <c r="M44" s="49"/>
      <c r="N44" s="49"/>
      <c r="O44" s="17"/>
    </row>
    <row r="45" spans="1:15" ht="46.95" customHeight="1" x14ac:dyDescent="0.3">
      <c r="A45" s="19">
        <f>A44</f>
        <v>2.2000000000000002</v>
      </c>
      <c r="B45" s="20">
        <f>B44+1</f>
        <v>1</v>
      </c>
      <c r="C45" s="5" t="s">
        <v>16</v>
      </c>
      <c r="D45" s="21" t="s">
        <v>94</v>
      </c>
      <c r="E45" s="22" t="s">
        <v>95</v>
      </c>
      <c r="F45" s="22" t="s">
        <v>96</v>
      </c>
      <c r="G45" s="22" t="s">
        <v>271</v>
      </c>
      <c r="H45" s="22" t="s">
        <v>27</v>
      </c>
      <c r="I45" s="22" t="s">
        <v>28</v>
      </c>
      <c r="J45" s="22">
        <v>1</v>
      </c>
      <c r="K45" s="23">
        <f t="shared" si="7"/>
        <v>44637</v>
      </c>
      <c r="L45" s="24"/>
      <c r="M45" s="25"/>
      <c r="N45" s="25"/>
    </row>
    <row r="46" spans="1:15" ht="28.8" x14ac:dyDescent="0.3">
      <c r="A46" s="19">
        <f t="shared" ref="A46:A47" si="8">A45</f>
        <v>2.2000000000000002</v>
      </c>
      <c r="B46" s="20">
        <f t="shared" si="6"/>
        <v>2</v>
      </c>
      <c r="C46" s="5" t="s">
        <v>16</v>
      </c>
      <c r="D46" s="21" t="s">
        <v>97</v>
      </c>
      <c r="E46" s="52" t="s">
        <v>98</v>
      </c>
      <c r="G46" s="22" t="s">
        <v>271</v>
      </c>
      <c r="H46" s="22" t="s">
        <v>54</v>
      </c>
      <c r="I46" s="22" t="s">
        <v>99</v>
      </c>
      <c r="J46" s="22">
        <v>1</v>
      </c>
      <c r="K46" s="23">
        <f t="shared" si="7"/>
        <v>44637</v>
      </c>
      <c r="L46" s="24"/>
      <c r="M46" s="25"/>
      <c r="N46" s="25"/>
    </row>
    <row r="47" spans="1:15" s="43" customFormat="1" ht="91.2" customHeight="1" x14ac:dyDescent="0.3">
      <c r="A47" s="152">
        <f t="shared" si="8"/>
        <v>2.2000000000000002</v>
      </c>
      <c r="B47" s="153">
        <f t="shared" si="6"/>
        <v>3</v>
      </c>
      <c r="C47" s="43" t="s">
        <v>29</v>
      </c>
      <c r="D47" s="154" t="s">
        <v>283</v>
      </c>
      <c r="E47" s="155" t="s">
        <v>495</v>
      </c>
      <c r="F47" s="42"/>
      <c r="G47" s="22" t="s">
        <v>271</v>
      </c>
      <c r="H47" s="42" t="s">
        <v>70</v>
      </c>
      <c r="I47" s="42" t="s">
        <v>332</v>
      </c>
      <c r="J47" s="42">
        <v>2</v>
      </c>
      <c r="K47" s="156">
        <f t="shared" si="7"/>
        <v>44637</v>
      </c>
      <c r="L47" s="157">
        <v>0.36458333333333331</v>
      </c>
      <c r="M47" s="158">
        <v>0.35972222222222222</v>
      </c>
      <c r="N47" s="158">
        <v>0.36041666666666666</v>
      </c>
      <c r="O47" s="42"/>
    </row>
    <row r="48" spans="1:15" ht="409.6" x14ac:dyDescent="0.3">
      <c r="A48" s="19">
        <f>A46</f>
        <v>2.2000000000000002</v>
      </c>
      <c r="B48" s="20">
        <f t="shared" si="6"/>
        <v>4</v>
      </c>
      <c r="C48" s="5" t="s">
        <v>16</v>
      </c>
      <c r="D48" s="54" t="s">
        <v>101</v>
      </c>
      <c r="E48" s="29" t="s">
        <v>397</v>
      </c>
      <c r="F48" s="22" t="s">
        <v>103</v>
      </c>
      <c r="G48" s="22" t="s">
        <v>271</v>
      </c>
      <c r="H48" s="22" t="s">
        <v>294</v>
      </c>
      <c r="I48" s="22" t="s">
        <v>356</v>
      </c>
      <c r="J48" s="22">
        <v>8</v>
      </c>
      <c r="K48" s="23">
        <f t="shared" si="7"/>
        <v>44637</v>
      </c>
      <c r="L48" s="24"/>
      <c r="M48" s="28"/>
      <c r="N48" s="28"/>
      <c r="O48" s="52"/>
    </row>
    <row r="49" spans="1:15" x14ac:dyDescent="0.3">
      <c r="A49" s="13">
        <f>A48+0.1</f>
        <v>2.3000000000000003</v>
      </c>
      <c r="B49" s="14"/>
      <c r="C49" s="15"/>
      <c r="D49" s="55" t="s">
        <v>104</v>
      </c>
      <c r="E49" s="17"/>
      <c r="F49" s="17"/>
      <c r="G49" s="17"/>
      <c r="H49" s="17"/>
      <c r="I49" s="17"/>
      <c r="J49" s="47"/>
      <c r="K49" s="48"/>
      <c r="L49" s="48"/>
      <c r="M49" s="49"/>
      <c r="N49" s="49"/>
      <c r="O49" s="17"/>
    </row>
    <row r="50" spans="1:15" ht="28.8" x14ac:dyDescent="0.3">
      <c r="A50" s="19">
        <f t="shared" ref="A50:A56" si="9">A49</f>
        <v>2.3000000000000003</v>
      </c>
      <c r="B50" s="20">
        <f t="shared" si="6"/>
        <v>1</v>
      </c>
      <c r="C50" s="5" t="s">
        <v>29</v>
      </c>
      <c r="D50" s="21" t="s">
        <v>105</v>
      </c>
      <c r="E50" s="22" t="s">
        <v>106</v>
      </c>
      <c r="F50" s="22" t="s">
        <v>107</v>
      </c>
      <c r="G50" s="22" t="s">
        <v>271</v>
      </c>
      <c r="H50" s="22" t="s">
        <v>27</v>
      </c>
      <c r="I50" s="22" t="s">
        <v>28</v>
      </c>
      <c r="J50" s="22">
        <v>1</v>
      </c>
      <c r="K50" s="23">
        <f t="shared" si="7"/>
        <v>44637</v>
      </c>
      <c r="L50" s="24">
        <v>0.3659722222222222</v>
      </c>
      <c r="M50" s="24"/>
      <c r="N50" s="25"/>
    </row>
    <row r="51" spans="1:15" ht="43.2" x14ac:dyDescent="0.3">
      <c r="A51" s="19">
        <f t="shared" si="9"/>
        <v>2.3000000000000003</v>
      </c>
      <c r="B51" s="20">
        <f t="shared" si="6"/>
        <v>2</v>
      </c>
      <c r="C51" s="5" t="s">
        <v>29</v>
      </c>
      <c r="D51" s="21" t="s">
        <v>108</v>
      </c>
      <c r="E51" s="22" t="s">
        <v>109</v>
      </c>
      <c r="F51" s="22" t="s">
        <v>110</v>
      </c>
      <c r="G51" s="22" t="s">
        <v>271</v>
      </c>
      <c r="H51" s="22" t="s">
        <v>27</v>
      </c>
      <c r="I51" s="22" t="s">
        <v>295</v>
      </c>
      <c r="J51" s="22">
        <v>20</v>
      </c>
      <c r="K51" s="23">
        <f t="shared" si="7"/>
        <v>44637</v>
      </c>
      <c r="L51" s="24"/>
      <c r="M51" s="24">
        <v>0.3611111111111111</v>
      </c>
      <c r="N51" s="24">
        <v>0.37152777777777773</v>
      </c>
    </row>
    <row r="52" spans="1:15" ht="49.2" customHeight="1" x14ac:dyDescent="0.3">
      <c r="A52" s="19">
        <f t="shared" si="9"/>
        <v>2.3000000000000003</v>
      </c>
      <c r="B52" s="20">
        <f t="shared" si="6"/>
        <v>3</v>
      </c>
      <c r="C52" s="5" t="s">
        <v>111</v>
      </c>
      <c r="D52" s="56" t="s">
        <v>112</v>
      </c>
      <c r="E52" s="21" t="s">
        <v>113</v>
      </c>
      <c r="G52" s="22" t="s">
        <v>17</v>
      </c>
      <c r="H52" s="22" t="s">
        <v>27</v>
      </c>
      <c r="I52" s="22" t="s">
        <v>28</v>
      </c>
      <c r="J52" s="22"/>
      <c r="K52" s="23">
        <f t="shared" si="7"/>
        <v>44637</v>
      </c>
      <c r="L52" s="28"/>
      <c r="M52" s="28"/>
      <c r="N52" s="28"/>
    </row>
    <row r="53" spans="1:15" ht="28.8" x14ac:dyDescent="0.3">
      <c r="A53" s="19">
        <f t="shared" si="9"/>
        <v>2.3000000000000003</v>
      </c>
      <c r="B53" s="20">
        <f t="shared" si="6"/>
        <v>4</v>
      </c>
      <c r="C53" s="5" t="s">
        <v>111</v>
      </c>
      <c r="D53" s="56" t="s">
        <v>112</v>
      </c>
      <c r="E53" s="21" t="s">
        <v>114</v>
      </c>
      <c r="G53" s="22" t="s">
        <v>17</v>
      </c>
      <c r="H53" s="22" t="s">
        <v>27</v>
      </c>
      <c r="I53" s="22" t="s">
        <v>28</v>
      </c>
      <c r="J53" s="22"/>
      <c r="K53" s="23">
        <f t="shared" si="7"/>
        <v>44637</v>
      </c>
      <c r="M53" s="28"/>
      <c r="N53" s="28"/>
    </row>
    <row r="54" spans="1:15" ht="72" x14ac:dyDescent="0.3">
      <c r="A54" s="19">
        <f t="shared" si="9"/>
        <v>2.3000000000000003</v>
      </c>
      <c r="B54" s="20">
        <f t="shared" si="6"/>
        <v>5</v>
      </c>
      <c r="C54" s="5" t="s">
        <v>29</v>
      </c>
      <c r="D54" s="22" t="s">
        <v>115</v>
      </c>
      <c r="E54" s="22" t="s">
        <v>116</v>
      </c>
      <c r="F54" s="57" t="s">
        <v>117</v>
      </c>
      <c r="G54" s="22" t="s">
        <v>271</v>
      </c>
      <c r="H54" s="22" t="s">
        <v>27</v>
      </c>
      <c r="I54" s="22" t="s">
        <v>28</v>
      </c>
      <c r="J54" s="22">
        <v>10</v>
      </c>
      <c r="K54" s="23">
        <f t="shared" si="7"/>
        <v>44637</v>
      </c>
      <c r="L54" s="28"/>
      <c r="M54" s="28"/>
      <c r="N54" s="28"/>
      <c r="O54" s="29"/>
    </row>
    <row r="55" spans="1:15" x14ac:dyDescent="0.3">
      <c r="A55" s="19">
        <f t="shared" si="9"/>
        <v>2.3000000000000003</v>
      </c>
      <c r="B55" s="20">
        <f t="shared" si="6"/>
        <v>6</v>
      </c>
      <c r="C55" s="5" t="s">
        <v>29</v>
      </c>
      <c r="D55" s="22" t="s">
        <v>118</v>
      </c>
      <c r="E55" s="57" t="s">
        <v>349</v>
      </c>
      <c r="F55" s="140"/>
      <c r="G55" s="22" t="s">
        <v>271</v>
      </c>
      <c r="H55" s="22" t="s">
        <v>27</v>
      </c>
      <c r="I55" s="22" t="s">
        <v>28</v>
      </c>
      <c r="J55" s="22"/>
      <c r="K55" s="23">
        <f t="shared" si="7"/>
        <v>44637</v>
      </c>
      <c r="L55" s="24"/>
      <c r="M55" s="28"/>
      <c r="N55" s="28"/>
    </row>
    <row r="56" spans="1:15" ht="43.2" x14ac:dyDescent="0.3">
      <c r="A56" s="19">
        <f t="shared" si="9"/>
        <v>2.3000000000000003</v>
      </c>
      <c r="B56" s="20">
        <f t="shared" si="6"/>
        <v>7</v>
      </c>
      <c r="C56" s="5" t="s">
        <v>29</v>
      </c>
      <c r="D56" s="22" t="s">
        <v>119</v>
      </c>
      <c r="E56" s="22" t="s">
        <v>120</v>
      </c>
      <c r="F56" s="140"/>
      <c r="G56" s="22" t="s">
        <v>271</v>
      </c>
      <c r="H56" s="22" t="s">
        <v>70</v>
      </c>
      <c r="I56" s="22" t="s">
        <v>332</v>
      </c>
      <c r="J56" s="22">
        <v>1</v>
      </c>
      <c r="K56" s="23">
        <f t="shared" si="7"/>
        <v>44637</v>
      </c>
      <c r="L56" s="24"/>
      <c r="M56" s="25">
        <v>0.37083333333333335</v>
      </c>
      <c r="N56" s="25">
        <v>0.37083333333333335</v>
      </c>
    </row>
    <row r="57" spans="1:15" x14ac:dyDescent="0.3">
      <c r="A57" s="13">
        <f>A56+0.1</f>
        <v>2.4000000000000004</v>
      </c>
      <c r="B57" s="14"/>
      <c r="C57" s="15"/>
      <c r="D57" s="16" t="s">
        <v>347</v>
      </c>
      <c r="E57" s="17" t="s">
        <v>367</v>
      </c>
      <c r="F57" s="113" t="s">
        <v>362</v>
      </c>
      <c r="G57" s="17"/>
      <c r="H57" s="17"/>
      <c r="I57" s="17"/>
      <c r="J57" s="47"/>
      <c r="K57" s="48"/>
      <c r="L57" s="48"/>
      <c r="M57" s="49"/>
      <c r="N57" s="49"/>
      <c r="O57" s="17"/>
    </row>
    <row r="58" spans="1:15" s="143" customFormat="1" ht="28.8" x14ac:dyDescent="0.3">
      <c r="A58" s="141">
        <f>A57</f>
        <v>2.4000000000000004</v>
      </c>
      <c r="B58" s="142">
        <f t="shared" si="6"/>
        <v>1</v>
      </c>
      <c r="C58" s="143" t="s">
        <v>29</v>
      </c>
      <c r="D58" s="170" t="s">
        <v>407</v>
      </c>
      <c r="E58" s="144"/>
      <c r="F58" s="145"/>
      <c r="G58" s="22" t="s">
        <v>17</v>
      </c>
      <c r="H58" s="144" t="s">
        <v>70</v>
      </c>
      <c r="I58" s="144" t="s">
        <v>360</v>
      </c>
      <c r="J58" s="144">
        <v>6</v>
      </c>
      <c r="K58" s="146">
        <f t="shared" si="7"/>
        <v>44637</v>
      </c>
      <c r="L58" s="147"/>
      <c r="M58" s="148"/>
      <c r="N58" s="148"/>
      <c r="O58" s="149"/>
    </row>
    <row r="59" spans="1:15" s="15" customFormat="1" x14ac:dyDescent="0.3">
      <c r="A59" s="13" t="e">
        <f>#REF!+0.1</f>
        <v>#REF!</v>
      </c>
      <c r="B59" s="14"/>
      <c r="D59" s="16" t="s">
        <v>121</v>
      </c>
      <c r="E59" s="17"/>
      <c r="F59" s="17"/>
      <c r="G59" s="17"/>
      <c r="H59" s="17"/>
      <c r="I59" s="17"/>
      <c r="J59" s="47"/>
      <c r="K59" s="48"/>
      <c r="L59" s="48"/>
      <c r="M59" s="49"/>
      <c r="N59" s="49"/>
      <c r="O59" s="17"/>
    </row>
    <row r="60" spans="1:15" s="62" customFormat="1" ht="24" customHeight="1" x14ac:dyDescent="0.3">
      <c r="A60" s="19" t="e">
        <f t="shared" ref="A60:A65" si="10">A59</f>
        <v>#REF!</v>
      </c>
      <c r="B60" s="20">
        <v>1</v>
      </c>
      <c r="C60" s="62" t="s">
        <v>16</v>
      </c>
      <c r="D60" s="63" t="s">
        <v>122</v>
      </c>
      <c r="E60" s="64" t="s">
        <v>123</v>
      </c>
      <c r="F60" s="22"/>
      <c r="G60" s="22" t="s">
        <v>271</v>
      </c>
      <c r="H60" s="22" t="s">
        <v>27</v>
      </c>
      <c r="I60" s="22" t="s">
        <v>28</v>
      </c>
      <c r="J60" s="22">
        <v>3</v>
      </c>
      <c r="K60" s="23">
        <f t="shared" si="7"/>
        <v>44637</v>
      </c>
      <c r="L60" s="115"/>
      <c r="M60" s="116"/>
      <c r="N60" s="65"/>
      <c r="O60" s="64"/>
    </row>
    <row r="61" spans="1:15" ht="158.4" x14ac:dyDescent="0.3">
      <c r="A61" s="19" t="e">
        <f t="shared" si="10"/>
        <v>#REF!</v>
      </c>
      <c r="B61" s="20">
        <f t="shared" ref="B61:B67" si="11">B60+1</f>
        <v>2</v>
      </c>
      <c r="C61" s="5" t="s">
        <v>29</v>
      </c>
      <c r="D61" s="21" t="s">
        <v>124</v>
      </c>
      <c r="E61" s="22" t="s">
        <v>125</v>
      </c>
      <c r="F61" s="22" t="s">
        <v>126</v>
      </c>
      <c r="G61" s="22" t="s">
        <v>271</v>
      </c>
      <c r="H61" s="22" t="s">
        <v>27</v>
      </c>
      <c r="I61" s="22" t="s">
        <v>28</v>
      </c>
      <c r="J61" s="22">
        <v>10</v>
      </c>
      <c r="K61" s="139">
        <f t="shared" si="7"/>
        <v>44637</v>
      </c>
      <c r="L61" s="115">
        <v>0.37986111111111115</v>
      </c>
      <c r="M61" s="161">
        <v>0.37152777777777773</v>
      </c>
      <c r="N61" s="28">
        <v>0.38055555555555554</v>
      </c>
    </row>
    <row r="62" spans="1:15" ht="28.8" x14ac:dyDescent="0.3">
      <c r="A62" s="19" t="e">
        <f t="shared" si="10"/>
        <v>#REF!</v>
      </c>
      <c r="B62" s="20">
        <f t="shared" si="11"/>
        <v>3</v>
      </c>
      <c r="C62" s="5" t="s">
        <v>29</v>
      </c>
      <c r="D62" s="21" t="s">
        <v>127</v>
      </c>
      <c r="E62" s="22" t="s">
        <v>128</v>
      </c>
      <c r="F62" s="22" t="s">
        <v>129</v>
      </c>
      <c r="G62" s="22" t="s">
        <v>271</v>
      </c>
      <c r="H62" s="22" t="s">
        <v>27</v>
      </c>
      <c r="I62" s="22" t="s">
        <v>28</v>
      </c>
      <c r="J62" s="22"/>
      <c r="K62" s="23">
        <f t="shared" si="7"/>
        <v>44637</v>
      </c>
      <c r="L62" s="24"/>
      <c r="M62" s="28"/>
      <c r="N62" s="28"/>
    </row>
    <row r="63" spans="1:15" ht="33.6" customHeight="1" x14ac:dyDescent="0.3">
      <c r="A63" s="120" t="e">
        <f t="shared" si="10"/>
        <v>#REF!</v>
      </c>
      <c r="B63" s="20">
        <f t="shared" si="11"/>
        <v>4</v>
      </c>
      <c r="C63" s="5" t="s">
        <v>29</v>
      </c>
      <c r="D63" s="5" t="s">
        <v>392</v>
      </c>
      <c r="E63" s="22" t="s">
        <v>393</v>
      </c>
      <c r="G63" s="22" t="s">
        <v>271</v>
      </c>
      <c r="H63" s="22" t="s">
        <v>27</v>
      </c>
      <c r="I63" s="22" t="s">
        <v>28</v>
      </c>
      <c r="J63" s="22" t="s">
        <v>78</v>
      </c>
      <c r="K63" s="23">
        <f t="shared" ref="K63" si="12">K$2+2</f>
        <v>44639</v>
      </c>
      <c r="M63" s="28"/>
      <c r="N63" s="28"/>
    </row>
    <row r="64" spans="1:15" ht="28.8" x14ac:dyDescent="0.3">
      <c r="A64" s="19" t="e">
        <f>A62</f>
        <v>#REF!</v>
      </c>
      <c r="B64" s="20">
        <f>B62+1</f>
        <v>4</v>
      </c>
      <c r="C64" s="5" t="s">
        <v>29</v>
      </c>
      <c r="D64" s="22" t="s">
        <v>130</v>
      </c>
      <c r="E64" s="22" t="s">
        <v>131</v>
      </c>
      <c r="F64" s="29"/>
      <c r="G64" s="22" t="s">
        <v>271</v>
      </c>
      <c r="H64" s="22" t="s">
        <v>70</v>
      </c>
      <c r="I64" s="5" t="s">
        <v>332</v>
      </c>
      <c r="J64" s="22">
        <v>1</v>
      </c>
      <c r="K64" s="23">
        <f t="shared" si="7"/>
        <v>44637</v>
      </c>
      <c r="L64" s="24"/>
      <c r="M64" s="28">
        <v>0.38055555555555554</v>
      </c>
      <c r="N64" s="28">
        <v>0.38194444444444442</v>
      </c>
    </row>
    <row r="65" spans="1:15" ht="27" customHeight="1" x14ac:dyDescent="0.3">
      <c r="A65" s="19" t="e">
        <f t="shared" si="10"/>
        <v>#REF!</v>
      </c>
      <c r="B65" s="20">
        <f t="shared" si="11"/>
        <v>5</v>
      </c>
      <c r="C65" s="5" t="s">
        <v>29</v>
      </c>
      <c r="D65" s="21" t="s">
        <v>132</v>
      </c>
      <c r="E65" s="22" t="s">
        <v>133</v>
      </c>
      <c r="G65" s="22" t="s">
        <v>271</v>
      </c>
      <c r="H65" s="22" t="s">
        <v>70</v>
      </c>
      <c r="I65" s="5" t="s">
        <v>332</v>
      </c>
      <c r="J65" s="22">
        <v>1</v>
      </c>
      <c r="K65" s="23">
        <f t="shared" si="7"/>
        <v>44637</v>
      </c>
      <c r="L65" s="24"/>
      <c r="M65" s="28"/>
      <c r="N65" s="28"/>
    </row>
    <row r="66" spans="1:15" x14ac:dyDescent="0.3">
      <c r="A66" s="13" t="e">
        <f>A65+0.1</f>
        <v>#REF!</v>
      </c>
      <c r="B66" s="14"/>
      <c r="C66" s="15"/>
      <c r="D66" s="16" t="s">
        <v>134</v>
      </c>
      <c r="E66" s="17"/>
      <c r="F66" s="17"/>
      <c r="G66" s="17"/>
      <c r="H66" s="17"/>
      <c r="I66" s="17"/>
      <c r="J66" s="47"/>
      <c r="K66" s="48"/>
      <c r="L66" s="48"/>
      <c r="M66" s="49"/>
      <c r="N66" s="49"/>
      <c r="O66" s="17"/>
    </row>
    <row r="67" spans="1:15" s="34" customFormat="1" ht="57.6" x14ac:dyDescent="0.3">
      <c r="A67" s="32" t="e">
        <f t="shared" ref="A67" si="13">A66</f>
        <v>#REF!</v>
      </c>
      <c r="B67" s="33">
        <f t="shared" si="11"/>
        <v>1</v>
      </c>
      <c r="C67" s="34" t="s">
        <v>29</v>
      </c>
      <c r="D67" s="66" t="s">
        <v>434</v>
      </c>
      <c r="E67" s="36" t="s">
        <v>358</v>
      </c>
      <c r="F67" s="67" t="s">
        <v>135</v>
      </c>
      <c r="G67" s="22" t="s">
        <v>17</v>
      </c>
      <c r="H67" s="35" t="s">
        <v>136</v>
      </c>
      <c r="I67" s="35" t="s">
        <v>296</v>
      </c>
      <c r="J67" s="68"/>
      <c r="K67" s="23">
        <f t="shared" si="7"/>
        <v>44637</v>
      </c>
      <c r="L67" s="69"/>
      <c r="M67" s="70"/>
      <c r="N67" s="70"/>
      <c r="O67" s="35"/>
    </row>
    <row r="68" spans="1:15" s="73" customFormat="1" x14ac:dyDescent="0.3">
      <c r="A68" s="71" t="e">
        <f>A67+0.1</f>
        <v>#REF!</v>
      </c>
      <c r="B68" s="72"/>
      <c r="D68" s="74" t="s">
        <v>137</v>
      </c>
      <c r="E68" s="75"/>
      <c r="F68" s="76"/>
      <c r="G68" s="76"/>
      <c r="H68" s="76"/>
      <c r="I68" s="76"/>
      <c r="J68" s="77"/>
      <c r="K68" s="78"/>
      <c r="L68" s="78"/>
      <c r="M68" s="79"/>
      <c r="N68" s="79"/>
      <c r="O68" s="76"/>
    </row>
    <row r="69" spans="1:15" ht="28.8" x14ac:dyDescent="0.3">
      <c r="A69" s="19" t="e">
        <f t="shared" ref="A69" si="14">A68</f>
        <v>#REF!</v>
      </c>
      <c r="B69" s="20">
        <f t="shared" ref="B69:B106" si="15">B68+1</f>
        <v>1</v>
      </c>
      <c r="C69" s="5" t="s">
        <v>29</v>
      </c>
      <c r="D69" s="21" t="s">
        <v>138</v>
      </c>
      <c r="E69" s="22" t="s">
        <v>139</v>
      </c>
      <c r="F69" s="22" t="s">
        <v>140</v>
      </c>
      <c r="G69" s="22" t="s">
        <v>271</v>
      </c>
      <c r="H69" s="22" t="s">
        <v>54</v>
      </c>
      <c r="I69" s="22" t="s">
        <v>99</v>
      </c>
      <c r="J69" s="22">
        <v>1</v>
      </c>
      <c r="K69" s="23">
        <f t="shared" si="7"/>
        <v>44637</v>
      </c>
      <c r="L69" s="24">
        <v>0.38680555555555557</v>
      </c>
      <c r="M69" s="25"/>
      <c r="N69" s="25"/>
      <c r="O69" s="80"/>
    </row>
    <row r="70" spans="1:15" x14ac:dyDescent="0.3">
      <c r="A70" s="13" t="e">
        <f>A69+0.1</f>
        <v>#REF!</v>
      </c>
      <c r="B70" s="14"/>
      <c r="C70" s="15"/>
      <c r="D70" s="16" t="s">
        <v>142</v>
      </c>
      <c r="E70" s="17"/>
      <c r="F70" s="17"/>
      <c r="G70" s="17"/>
      <c r="H70" s="17"/>
      <c r="I70" s="17"/>
      <c r="J70" s="47"/>
      <c r="K70" s="48"/>
      <c r="L70" s="48"/>
      <c r="M70" s="49"/>
      <c r="N70" s="49"/>
      <c r="O70" s="17"/>
    </row>
    <row r="71" spans="1:15" ht="72" x14ac:dyDescent="0.3">
      <c r="A71" s="19" t="e">
        <f t="shared" ref="A71:A80" si="16">A70</f>
        <v>#REF!</v>
      </c>
      <c r="B71" s="20">
        <f t="shared" si="15"/>
        <v>1</v>
      </c>
      <c r="C71" s="81" t="s">
        <v>29</v>
      </c>
      <c r="D71" s="29" t="s">
        <v>143</v>
      </c>
      <c r="E71" s="27" t="s">
        <v>526</v>
      </c>
      <c r="F71" s="22" t="s">
        <v>494</v>
      </c>
      <c r="G71" s="22" t="s">
        <v>271</v>
      </c>
      <c r="H71" s="22" t="s">
        <v>70</v>
      </c>
      <c r="I71" s="22" t="s">
        <v>357</v>
      </c>
      <c r="J71" s="22">
        <v>1</v>
      </c>
      <c r="K71" s="23">
        <f t="shared" si="7"/>
        <v>44637</v>
      </c>
      <c r="L71" s="24">
        <v>0.38680555555555557</v>
      </c>
      <c r="M71" s="25">
        <v>0.38194444444444442</v>
      </c>
      <c r="N71" s="25">
        <v>0.38472222222222219</v>
      </c>
    </row>
    <row r="72" spans="1:15" ht="28.8" x14ac:dyDescent="0.3">
      <c r="A72" s="19" t="e">
        <f t="shared" si="16"/>
        <v>#REF!</v>
      </c>
      <c r="B72" s="20">
        <f t="shared" si="15"/>
        <v>2</v>
      </c>
      <c r="C72" s="5" t="s">
        <v>29</v>
      </c>
      <c r="D72" s="83"/>
      <c r="E72" s="21" t="s">
        <v>144</v>
      </c>
      <c r="G72" s="22" t="s">
        <v>271</v>
      </c>
      <c r="H72" s="22" t="s">
        <v>70</v>
      </c>
      <c r="I72" s="22" t="s">
        <v>357</v>
      </c>
      <c r="J72" s="22">
        <v>1</v>
      </c>
      <c r="K72" s="23">
        <f t="shared" si="7"/>
        <v>44637</v>
      </c>
      <c r="L72" s="24"/>
      <c r="M72" s="25"/>
      <c r="N72" s="25"/>
    </row>
    <row r="73" spans="1:15" ht="72" x14ac:dyDescent="0.3">
      <c r="A73" s="19" t="e">
        <f t="shared" si="16"/>
        <v>#REF!</v>
      </c>
      <c r="B73" s="20">
        <f t="shared" si="15"/>
        <v>3</v>
      </c>
      <c r="C73" s="5" t="s">
        <v>29</v>
      </c>
      <c r="D73" s="29" t="s">
        <v>371</v>
      </c>
      <c r="E73" s="22" t="s">
        <v>145</v>
      </c>
      <c r="F73" s="82" t="s">
        <v>146</v>
      </c>
      <c r="G73" s="22" t="s">
        <v>271</v>
      </c>
      <c r="H73" s="22" t="s">
        <v>70</v>
      </c>
      <c r="I73" s="22" t="s">
        <v>357</v>
      </c>
      <c r="J73" s="22">
        <v>30</v>
      </c>
      <c r="K73" s="23">
        <f t="shared" si="7"/>
        <v>44637</v>
      </c>
      <c r="L73" s="24"/>
      <c r="M73" s="24">
        <v>0.38472222222222219</v>
      </c>
      <c r="N73" s="25">
        <v>0.39374999999999999</v>
      </c>
      <c r="O73" s="127"/>
    </row>
    <row r="74" spans="1:15" ht="28.8" x14ac:dyDescent="0.3">
      <c r="A74" s="19" t="e">
        <f t="shared" si="16"/>
        <v>#REF!</v>
      </c>
      <c r="B74" s="20">
        <f t="shared" si="15"/>
        <v>4</v>
      </c>
      <c r="C74" s="5" t="s">
        <v>29</v>
      </c>
      <c r="D74" s="56"/>
      <c r="E74" s="22" t="s">
        <v>147</v>
      </c>
      <c r="F74" s="52"/>
      <c r="G74" s="22" t="s">
        <v>271</v>
      </c>
      <c r="H74" s="22" t="s">
        <v>70</v>
      </c>
      <c r="I74" s="22" t="s">
        <v>357</v>
      </c>
      <c r="J74" s="22">
        <v>1</v>
      </c>
      <c r="K74" s="23">
        <f t="shared" si="7"/>
        <v>44637</v>
      </c>
      <c r="L74" s="24">
        <v>0.40763888888888888</v>
      </c>
      <c r="M74" s="25">
        <v>0.39374999999999999</v>
      </c>
      <c r="N74" s="25">
        <v>0.39652777777777781</v>
      </c>
      <c r="O74" s="42"/>
    </row>
    <row r="75" spans="1:15" ht="15.6" x14ac:dyDescent="0.3">
      <c r="A75" s="19" t="e">
        <f t="shared" si="16"/>
        <v>#REF!</v>
      </c>
      <c r="B75" s="20">
        <f t="shared" si="15"/>
        <v>5</v>
      </c>
      <c r="C75" s="81" t="s">
        <v>29</v>
      </c>
      <c r="D75" s="56" t="s">
        <v>148</v>
      </c>
      <c r="F75" s="52"/>
      <c r="J75" s="22"/>
      <c r="K75" s="23">
        <f t="shared" si="7"/>
        <v>44637</v>
      </c>
      <c r="L75" s="24"/>
      <c r="M75" s="25"/>
      <c r="N75" s="25"/>
    </row>
    <row r="76" spans="1:15" ht="28.8" x14ac:dyDescent="0.3">
      <c r="A76" s="19" t="e">
        <f t="shared" si="16"/>
        <v>#REF!</v>
      </c>
      <c r="B76" s="20">
        <f t="shared" si="15"/>
        <v>6</v>
      </c>
      <c r="C76" s="5" t="s">
        <v>29</v>
      </c>
      <c r="D76" s="56"/>
      <c r="E76" s="22" t="s">
        <v>149</v>
      </c>
      <c r="F76" s="84" t="s">
        <v>150</v>
      </c>
      <c r="G76" s="22" t="s">
        <v>271</v>
      </c>
      <c r="H76" s="22" t="s">
        <v>70</v>
      </c>
      <c r="I76" s="22" t="s">
        <v>357</v>
      </c>
      <c r="J76" s="22">
        <v>1</v>
      </c>
      <c r="K76" s="23">
        <f t="shared" si="7"/>
        <v>44637</v>
      </c>
      <c r="L76" s="24"/>
      <c r="M76" s="25"/>
      <c r="N76" s="25"/>
    </row>
    <row r="77" spans="1:15" ht="28.8" x14ac:dyDescent="0.3">
      <c r="A77" s="19" t="e">
        <f t="shared" si="16"/>
        <v>#REF!</v>
      </c>
      <c r="B77" s="20">
        <f t="shared" si="15"/>
        <v>7</v>
      </c>
      <c r="C77" s="5" t="s">
        <v>29</v>
      </c>
      <c r="D77" s="56"/>
      <c r="E77" s="22" t="s">
        <v>151</v>
      </c>
      <c r="G77" s="22" t="s">
        <v>271</v>
      </c>
      <c r="H77" s="22" t="s">
        <v>70</v>
      </c>
      <c r="I77" s="22" t="s">
        <v>357</v>
      </c>
      <c r="J77" s="22"/>
      <c r="K77" s="23">
        <f t="shared" si="7"/>
        <v>44637</v>
      </c>
      <c r="L77" s="24"/>
      <c r="M77" s="25"/>
      <c r="N77" s="25"/>
    </row>
    <row r="78" spans="1:15" ht="78" customHeight="1" x14ac:dyDescent="0.3">
      <c r="A78" s="19" t="e">
        <f t="shared" si="16"/>
        <v>#REF!</v>
      </c>
      <c r="B78" s="20">
        <f t="shared" si="15"/>
        <v>8</v>
      </c>
      <c r="C78" s="5" t="s">
        <v>29</v>
      </c>
      <c r="D78" s="56" t="s">
        <v>152</v>
      </c>
      <c r="E78" s="22" t="s">
        <v>153</v>
      </c>
      <c r="G78" s="22" t="s">
        <v>271</v>
      </c>
      <c r="H78" s="22" t="s">
        <v>70</v>
      </c>
      <c r="I78" s="22" t="s">
        <v>357</v>
      </c>
      <c r="J78" s="22">
        <v>2</v>
      </c>
      <c r="K78" s="23">
        <f t="shared" si="7"/>
        <v>44637</v>
      </c>
      <c r="L78" s="24"/>
      <c r="M78" s="25"/>
      <c r="N78" s="25"/>
    </row>
    <row r="79" spans="1:15" ht="28.8" x14ac:dyDescent="0.3">
      <c r="A79" s="19" t="e">
        <f t="shared" si="16"/>
        <v>#REF!</v>
      </c>
      <c r="B79" s="20">
        <f t="shared" si="15"/>
        <v>9</v>
      </c>
      <c r="C79" s="5" t="s">
        <v>29</v>
      </c>
      <c r="D79" s="56" t="s">
        <v>154</v>
      </c>
      <c r="E79" s="21" t="s">
        <v>155</v>
      </c>
      <c r="G79" s="22" t="s">
        <v>271</v>
      </c>
      <c r="H79" s="22" t="s">
        <v>70</v>
      </c>
      <c r="I79" s="22" t="s">
        <v>357</v>
      </c>
      <c r="J79" s="22">
        <v>20</v>
      </c>
      <c r="K79" s="23">
        <f t="shared" si="7"/>
        <v>44637</v>
      </c>
      <c r="L79" s="24">
        <v>0.40972222222222227</v>
      </c>
      <c r="M79" s="25">
        <v>0.39652777777777781</v>
      </c>
      <c r="N79" s="25">
        <v>0.41666666666666669</v>
      </c>
      <c r="O79" s="126"/>
    </row>
    <row r="80" spans="1:15" ht="28.8" x14ac:dyDescent="0.3">
      <c r="A80" s="19" t="e">
        <f t="shared" si="16"/>
        <v>#REF!</v>
      </c>
      <c r="B80" s="20">
        <f t="shared" si="15"/>
        <v>10</v>
      </c>
      <c r="C80" s="5" t="s">
        <v>29</v>
      </c>
      <c r="D80" s="56" t="s">
        <v>156</v>
      </c>
      <c r="E80" s="21" t="s">
        <v>157</v>
      </c>
      <c r="F80" s="21" t="s">
        <v>158</v>
      </c>
      <c r="G80" s="22" t="s">
        <v>271</v>
      </c>
      <c r="H80" s="22" t="s">
        <v>70</v>
      </c>
      <c r="I80" s="22" t="s">
        <v>357</v>
      </c>
      <c r="J80" s="22"/>
      <c r="K80" s="23">
        <f t="shared" si="7"/>
        <v>44637</v>
      </c>
      <c r="L80" s="24"/>
      <c r="M80" s="25"/>
      <c r="N80" s="25"/>
      <c r="O80" s="85"/>
    </row>
    <row r="81" spans="1:15" x14ac:dyDescent="0.3">
      <c r="A81" s="13" t="e">
        <f>A80+0.1</f>
        <v>#REF!</v>
      </c>
      <c r="B81" s="14"/>
      <c r="C81" s="15"/>
      <c r="D81" s="16" t="s">
        <v>159</v>
      </c>
      <c r="E81" s="17"/>
      <c r="F81" s="17"/>
      <c r="G81" s="17"/>
      <c r="H81" s="17"/>
      <c r="I81" s="17"/>
      <c r="J81" s="47"/>
      <c r="K81" s="48"/>
      <c r="L81" s="48"/>
      <c r="M81" s="49"/>
      <c r="N81" s="49"/>
      <c r="O81" s="17"/>
    </row>
    <row r="82" spans="1:15" ht="28.8" x14ac:dyDescent="0.3">
      <c r="A82" s="19" t="e">
        <f t="shared" ref="A82:A87" si="17">A81</f>
        <v>#REF!</v>
      </c>
      <c r="B82" s="20">
        <f t="shared" ref="B82:B87" si="18">B81+1</f>
        <v>1</v>
      </c>
      <c r="C82" s="5" t="s">
        <v>29</v>
      </c>
      <c r="D82" s="86" t="s">
        <v>160</v>
      </c>
      <c r="E82" s="21" t="s">
        <v>161</v>
      </c>
      <c r="G82" s="22" t="s">
        <v>271</v>
      </c>
      <c r="H82" s="22" t="s">
        <v>70</v>
      </c>
      <c r="I82" s="22" t="s">
        <v>357</v>
      </c>
      <c r="J82" s="22">
        <v>2</v>
      </c>
      <c r="K82" s="23">
        <f t="shared" si="7"/>
        <v>44637</v>
      </c>
      <c r="L82" s="24">
        <v>0.4236111111111111</v>
      </c>
      <c r="M82" s="25">
        <v>0.41736111111111113</v>
      </c>
      <c r="N82" s="25">
        <v>0.42222222222222222</v>
      </c>
      <c r="O82" s="42"/>
    </row>
    <row r="83" spans="1:15" ht="28.8" x14ac:dyDescent="0.3">
      <c r="A83" s="19" t="e">
        <f t="shared" si="17"/>
        <v>#REF!</v>
      </c>
      <c r="B83" s="20">
        <f t="shared" si="18"/>
        <v>2</v>
      </c>
      <c r="C83" s="5" t="s">
        <v>29</v>
      </c>
      <c r="D83" s="83"/>
      <c r="E83" s="21" t="s">
        <v>162</v>
      </c>
      <c r="F83" s="22" t="s">
        <v>163</v>
      </c>
      <c r="G83" s="22" t="s">
        <v>271</v>
      </c>
      <c r="H83" s="22" t="s">
        <v>70</v>
      </c>
      <c r="I83" s="22" t="s">
        <v>357</v>
      </c>
      <c r="J83" s="22"/>
      <c r="K83" s="23">
        <f t="shared" si="7"/>
        <v>44637</v>
      </c>
      <c r="L83" s="24"/>
      <c r="M83" s="25"/>
      <c r="N83" s="25"/>
    </row>
    <row r="84" spans="1:15" ht="43.2" x14ac:dyDescent="0.3">
      <c r="A84" s="19" t="e">
        <f t="shared" si="17"/>
        <v>#REF!</v>
      </c>
      <c r="B84" s="20">
        <f t="shared" si="18"/>
        <v>3</v>
      </c>
      <c r="C84" s="5" t="s">
        <v>29</v>
      </c>
      <c r="D84" s="83"/>
      <c r="E84" s="21" t="s">
        <v>164</v>
      </c>
      <c r="G84" s="22" t="s">
        <v>271</v>
      </c>
      <c r="H84" s="22" t="s">
        <v>47</v>
      </c>
      <c r="I84" s="22" t="s">
        <v>261</v>
      </c>
      <c r="J84" s="22">
        <v>5</v>
      </c>
      <c r="K84" s="23">
        <f t="shared" si="7"/>
        <v>44637</v>
      </c>
      <c r="L84" s="24"/>
      <c r="M84" s="25"/>
      <c r="N84" s="25"/>
      <c r="O84" s="87" t="s">
        <v>511</v>
      </c>
    </row>
    <row r="85" spans="1:15" ht="28.8" x14ac:dyDescent="0.3">
      <c r="A85" s="19" t="e">
        <f t="shared" si="17"/>
        <v>#REF!</v>
      </c>
      <c r="B85" s="20">
        <f t="shared" si="18"/>
        <v>4</v>
      </c>
      <c r="C85" s="5" t="s">
        <v>29</v>
      </c>
      <c r="D85" s="83"/>
      <c r="E85" s="22" t="s">
        <v>165</v>
      </c>
      <c r="F85" s="57" t="s">
        <v>166</v>
      </c>
      <c r="G85" s="22" t="s">
        <v>271</v>
      </c>
      <c r="H85" s="22" t="s">
        <v>70</v>
      </c>
      <c r="I85" s="22" t="s">
        <v>357</v>
      </c>
      <c r="J85" s="22"/>
      <c r="K85" s="23">
        <f t="shared" si="7"/>
        <v>44637</v>
      </c>
      <c r="L85" s="24"/>
      <c r="M85" s="25"/>
      <c r="N85" s="25"/>
      <c r="O85" s="41"/>
    </row>
    <row r="86" spans="1:15" x14ac:dyDescent="0.3">
      <c r="A86" s="19" t="e">
        <f t="shared" si="17"/>
        <v>#REF!</v>
      </c>
      <c r="B86" s="20">
        <f t="shared" si="18"/>
        <v>5</v>
      </c>
      <c r="C86" s="5" t="s">
        <v>29</v>
      </c>
      <c r="D86" s="83"/>
      <c r="E86" s="21" t="s">
        <v>167</v>
      </c>
      <c r="F86" s="57"/>
      <c r="G86" s="22" t="s">
        <v>271</v>
      </c>
      <c r="H86" s="22" t="s">
        <v>47</v>
      </c>
      <c r="I86" s="22" t="s">
        <v>261</v>
      </c>
      <c r="J86" s="22"/>
      <c r="K86" s="23">
        <f t="shared" si="7"/>
        <v>44637</v>
      </c>
      <c r="L86" s="24"/>
      <c r="M86" s="25"/>
      <c r="N86" s="25"/>
    </row>
    <row r="87" spans="1:15" ht="28.8" x14ac:dyDescent="0.3">
      <c r="A87" s="19" t="e">
        <f t="shared" si="17"/>
        <v>#REF!</v>
      </c>
      <c r="B87" s="20">
        <f t="shared" si="18"/>
        <v>6</v>
      </c>
      <c r="C87" s="5" t="s">
        <v>29</v>
      </c>
      <c r="D87" s="83"/>
      <c r="E87" s="21" t="s">
        <v>168</v>
      </c>
      <c r="F87" s="22" t="s">
        <v>169</v>
      </c>
      <c r="G87" s="22" t="s">
        <v>271</v>
      </c>
      <c r="H87" s="22" t="s">
        <v>27</v>
      </c>
      <c r="I87" s="22" t="s">
        <v>297</v>
      </c>
      <c r="J87" s="22"/>
      <c r="K87" s="23">
        <f t="shared" si="7"/>
        <v>44637</v>
      </c>
      <c r="L87" s="24"/>
      <c r="M87" s="25"/>
      <c r="N87" s="25"/>
    </row>
    <row r="88" spans="1:15" s="15" customFormat="1" x14ac:dyDescent="0.3">
      <c r="A88" s="13"/>
      <c r="B88" s="14"/>
      <c r="D88" s="107" t="s">
        <v>496</v>
      </c>
      <c r="E88" s="110"/>
      <c r="F88" s="17"/>
      <c r="G88" s="17"/>
      <c r="H88" s="17"/>
      <c r="I88" s="17"/>
      <c r="J88" s="17"/>
      <c r="K88" s="94"/>
      <c r="L88" s="48"/>
      <c r="M88" s="49"/>
      <c r="N88" s="49"/>
      <c r="O88" s="17"/>
    </row>
    <row r="89" spans="1:15" ht="15.6" x14ac:dyDescent="0.3">
      <c r="A89" s="19" t="e">
        <f>A87</f>
        <v>#REF!</v>
      </c>
      <c r="B89" s="20">
        <f>B87+1</f>
        <v>7</v>
      </c>
      <c r="C89" s="81" t="s">
        <v>29</v>
      </c>
      <c r="D89" s="56" t="s">
        <v>148</v>
      </c>
      <c r="F89" s="52"/>
      <c r="J89" s="22"/>
      <c r="K89" s="23">
        <f t="shared" si="7"/>
        <v>44637</v>
      </c>
      <c r="L89" s="24"/>
      <c r="M89" s="25"/>
      <c r="N89" s="25"/>
    </row>
    <row r="90" spans="1:15" ht="28.8" x14ac:dyDescent="0.3">
      <c r="A90" s="19" t="e">
        <f>A89</f>
        <v>#REF!</v>
      </c>
      <c r="B90" s="20">
        <f>B89+1</f>
        <v>8</v>
      </c>
      <c r="C90" s="5" t="s">
        <v>29</v>
      </c>
      <c r="D90" s="56"/>
      <c r="E90" s="22" t="s">
        <v>149</v>
      </c>
      <c r="F90" s="84" t="s">
        <v>150</v>
      </c>
      <c r="G90" s="22" t="s">
        <v>271</v>
      </c>
      <c r="H90" s="22" t="s">
        <v>70</v>
      </c>
      <c r="I90" s="22" t="s">
        <v>357</v>
      </c>
      <c r="J90" s="22">
        <v>1</v>
      </c>
      <c r="K90" s="23">
        <f t="shared" si="7"/>
        <v>44637</v>
      </c>
      <c r="L90" s="24">
        <v>0.43055555555555558</v>
      </c>
      <c r="M90" s="25">
        <v>0.42222222222222222</v>
      </c>
      <c r="N90" s="25">
        <v>0.43541666666666662</v>
      </c>
    </row>
    <row r="91" spans="1:15" ht="28.8" x14ac:dyDescent="0.3">
      <c r="A91" s="19" t="e">
        <f>A90</f>
        <v>#REF!</v>
      </c>
      <c r="B91" s="20">
        <f>B90+1</f>
        <v>9</v>
      </c>
      <c r="C91" s="5" t="s">
        <v>29</v>
      </c>
      <c r="D91" s="56"/>
      <c r="E91" s="22" t="s">
        <v>151</v>
      </c>
      <c r="G91" s="22" t="s">
        <v>271</v>
      </c>
      <c r="H91" s="22" t="s">
        <v>70</v>
      </c>
      <c r="I91" s="22" t="s">
        <v>357</v>
      </c>
      <c r="J91" s="22"/>
      <c r="K91" s="23">
        <f t="shared" si="7"/>
        <v>44637</v>
      </c>
      <c r="L91" s="24"/>
      <c r="M91" s="25"/>
      <c r="N91" s="25"/>
    </row>
    <row r="92" spans="1:15" ht="78" customHeight="1" x14ac:dyDescent="0.3">
      <c r="A92" s="19" t="e">
        <f>A91</f>
        <v>#REF!</v>
      </c>
      <c r="B92" s="20">
        <f>B91+1</f>
        <v>10</v>
      </c>
      <c r="C92" s="5" t="s">
        <v>29</v>
      </c>
      <c r="D92" s="56" t="s">
        <v>152</v>
      </c>
      <c r="E92" s="22" t="s">
        <v>153</v>
      </c>
      <c r="G92" s="22" t="s">
        <v>271</v>
      </c>
      <c r="H92" s="22" t="s">
        <v>70</v>
      </c>
      <c r="I92" s="22" t="s">
        <v>357</v>
      </c>
      <c r="J92" s="22">
        <v>2</v>
      </c>
      <c r="K92" s="23">
        <f t="shared" si="7"/>
        <v>44637</v>
      </c>
      <c r="L92" s="24"/>
      <c r="M92" s="25"/>
      <c r="N92" s="25"/>
    </row>
    <row r="93" spans="1:15" ht="28.8" x14ac:dyDescent="0.3">
      <c r="A93" s="19" t="e">
        <f>A92</f>
        <v>#REF!</v>
      </c>
      <c r="B93" s="20">
        <f>B92+1</f>
        <v>11</v>
      </c>
      <c r="C93" s="5" t="s">
        <v>29</v>
      </c>
      <c r="D93" s="56" t="s">
        <v>154</v>
      </c>
      <c r="E93" s="21" t="s">
        <v>155</v>
      </c>
      <c r="G93" s="22" t="s">
        <v>271</v>
      </c>
      <c r="H93" s="22" t="s">
        <v>70</v>
      </c>
      <c r="I93" s="22" t="s">
        <v>357</v>
      </c>
      <c r="J93" s="22">
        <v>30</v>
      </c>
      <c r="K93" s="23">
        <f t="shared" si="7"/>
        <v>44637</v>
      </c>
      <c r="L93" s="24"/>
      <c r="M93" s="25"/>
      <c r="N93" s="25"/>
      <c r="O93" s="126"/>
    </row>
    <row r="94" spans="1:15" ht="28.8" x14ac:dyDescent="0.3">
      <c r="A94" s="19" t="e">
        <f>A93</f>
        <v>#REF!</v>
      </c>
      <c r="B94" s="20">
        <f>B93+1</f>
        <v>12</v>
      </c>
      <c r="C94" s="5" t="s">
        <v>29</v>
      </c>
      <c r="D94" s="56" t="s">
        <v>156</v>
      </c>
      <c r="E94" s="21" t="s">
        <v>157</v>
      </c>
      <c r="F94" s="21" t="s">
        <v>158</v>
      </c>
      <c r="G94" s="22" t="s">
        <v>271</v>
      </c>
      <c r="H94" s="22" t="s">
        <v>70</v>
      </c>
      <c r="I94" s="22" t="s">
        <v>357</v>
      </c>
      <c r="J94" s="22"/>
      <c r="K94" s="23">
        <f t="shared" si="7"/>
        <v>44637</v>
      </c>
      <c r="L94" s="24"/>
      <c r="M94" s="25"/>
      <c r="N94" s="25"/>
      <c r="O94" s="85"/>
    </row>
    <row r="95" spans="1:15" x14ac:dyDescent="0.3">
      <c r="A95" s="13" t="e">
        <f>A94+0.1</f>
        <v>#REF!</v>
      </c>
      <c r="B95" s="14"/>
      <c r="C95" s="15"/>
      <c r="D95" s="16" t="s">
        <v>497</v>
      </c>
      <c r="E95" s="17"/>
      <c r="F95" s="17"/>
      <c r="G95" s="17"/>
      <c r="H95" s="17"/>
      <c r="I95" s="17"/>
      <c r="J95" s="47"/>
      <c r="K95" s="48"/>
      <c r="L95" s="48"/>
      <c r="M95" s="49"/>
      <c r="N95" s="49"/>
      <c r="O95" s="17"/>
    </row>
    <row r="96" spans="1:15" ht="28.8" x14ac:dyDescent="0.3">
      <c r="A96" s="19" t="e">
        <f t="shared" ref="A96:A101" si="19">A95</f>
        <v>#REF!</v>
      </c>
      <c r="B96" s="20">
        <f t="shared" ref="B96:B101" si="20">B95+1</f>
        <v>1</v>
      </c>
      <c r="C96" s="5" t="s">
        <v>29</v>
      </c>
      <c r="D96" s="86" t="s">
        <v>160</v>
      </c>
      <c r="E96" s="21" t="s">
        <v>161</v>
      </c>
      <c r="G96" s="22" t="s">
        <v>271</v>
      </c>
      <c r="H96" s="22" t="s">
        <v>70</v>
      </c>
      <c r="I96" s="22" t="s">
        <v>357</v>
      </c>
      <c r="J96" s="22">
        <v>2</v>
      </c>
      <c r="K96" s="23">
        <f t="shared" si="7"/>
        <v>44637</v>
      </c>
      <c r="L96" s="24">
        <v>0.4375</v>
      </c>
      <c r="M96" s="25"/>
      <c r="N96" s="25"/>
      <c r="O96" s="42"/>
    </row>
    <row r="97" spans="1:20" ht="28.8" x14ac:dyDescent="0.3">
      <c r="A97" s="19" t="e">
        <f t="shared" si="19"/>
        <v>#REF!</v>
      </c>
      <c r="B97" s="20">
        <f t="shared" si="20"/>
        <v>2</v>
      </c>
      <c r="C97" s="5" t="s">
        <v>29</v>
      </c>
      <c r="D97" s="83"/>
      <c r="E97" s="21" t="s">
        <v>162</v>
      </c>
      <c r="F97" s="22" t="s">
        <v>163</v>
      </c>
      <c r="G97" s="22" t="s">
        <v>271</v>
      </c>
      <c r="H97" s="22" t="s">
        <v>70</v>
      </c>
      <c r="I97" s="22" t="s">
        <v>357</v>
      </c>
      <c r="J97" s="22"/>
      <c r="K97" s="23">
        <f t="shared" si="7"/>
        <v>44637</v>
      </c>
      <c r="L97" s="24"/>
      <c r="M97" s="25"/>
      <c r="N97" s="25"/>
    </row>
    <row r="98" spans="1:20" ht="28.8" x14ac:dyDescent="0.3">
      <c r="A98" s="19" t="e">
        <f t="shared" si="19"/>
        <v>#REF!</v>
      </c>
      <c r="B98" s="20">
        <f t="shared" si="20"/>
        <v>3</v>
      </c>
      <c r="C98" s="5" t="s">
        <v>29</v>
      </c>
      <c r="D98" s="83"/>
      <c r="E98" s="21" t="s">
        <v>164</v>
      </c>
      <c r="G98" s="22" t="s">
        <v>271</v>
      </c>
      <c r="H98" s="22" t="s">
        <v>47</v>
      </c>
      <c r="I98" s="22" t="s">
        <v>261</v>
      </c>
      <c r="J98" s="22">
        <v>5</v>
      </c>
      <c r="K98" s="23">
        <f t="shared" si="7"/>
        <v>44637</v>
      </c>
      <c r="L98" s="24"/>
      <c r="M98" s="25"/>
      <c r="N98" s="25"/>
      <c r="O98" s="87" t="s">
        <v>512</v>
      </c>
    </row>
    <row r="99" spans="1:20" ht="28.8" x14ac:dyDescent="0.3">
      <c r="A99" s="19" t="e">
        <f t="shared" si="19"/>
        <v>#REF!</v>
      </c>
      <c r="B99" s="20">
        <f t="shared" si="20"/>
        <v>4</v>
      </c>
      <c r="C99" s="5" t="s">
        <v>29</v>
      </c>
      <c r="D99" s="83"/>
      <c r="E99" s="22" t="s">
        <v>165</v>
      </c>
      <c r="F99" s="57" t="s">
        <v>166</v>
      </c>
      <c r="G99" s="22" t="s">
        <v>271</v>
      </c>
      <c r="H99" s="22" t="s">
        <v>70</v>
      </c>
      <c r="I99" s="22" t="s">
        <v>357</v>
      </c>
      <c r="J99" s="22"/>
      <c r="K99" s="23">
        <f t="shared" si="7"/>
        <v>44637</v>
      </c>
      <c r="L99" s="24"/>
      <c r="M99" s="25"/>
      <c r="N99" s="25"/>
      <c r="O99" s="41"/>
    </row>
    <row r="100" spans="1:20" x14ac:dyDescent="0.3">
      <c r="A100" s="19" t="e">
        <f t="shared" si="19"/>
        <v>#REF!</v>
      </c>
      <c r="B100" s="20">
        <f t="shared" si="20"/>
        <v>5</v>
      </c>
      <c r="C100" s="5" t="s">
        <v>29</v>
      </c>
      <c r="D100" s="83"/>
      <c r="E100" s="21" t="s">
        <v>167</v>
      </c>
      <c r="F100" s="57"/>
      <c r="G100" s="22" t="s">
        <v>271</v>
      </c>
      <c r="H100" s="22" t="s">
        <v>47</v>
      </c>
      <c r="I100" s="22" t="s">
        <v>261</v>
      </c>
      <c r="J100" s="22"/>
      <c r="K100" s="23">
        <f t="shared" si="7"/>
        <v>44637</v>
      </c>
      <c r="L100" s="24"/>
      <c r="M100" s="25"/>
      <c r="N100" s="25"/>
    </row>
    <row r="101" spans="1:20" ht="28.8" x14ac:dyDescent="0.3">
      <c r="A101" s="19" t="e">
        <f t="shared" si="19"/>
        <v>#REF!</v>
      </c>
      <c r="B101" s="20">
        <f t="shared" si="20"/>
        <v>6</v>
      </c>
      <c r="C101" s="5" t="s">
        <v>29</v>
      </c>
      <c r="D101" s="83"/>
      <c r="E101" s="21" t="s">
        <v>168</v>
      </c>
      <c r="F101" s="22" t="s">
        <v>169</v>
      </c>
      <c r="G101" s="22" t="s">
        <v>271</v>
      </c>
      <c r="H101" s="22" t="s">
        <v>27</v>
      </c>
      <c r="I101" s="22" t="s">
        <v>297</v>
      </c>
      <c r="J101" s="22"/>
      <c r="K101" s="23">
        <f t="shared" si="7"/>
        <v>44637</v>
      </c>
      <c r="L101" s="24"/>
      <c r="M101" s="25"/>
      <c r="N101" s="25"/>
    </row>
    <row r="102" spans="1:20" s="81" customFormat="1" ht="57.6" x14ac:dyDescent="0.3">
      <c r="A102" s="19" t="e">
        <f>A87</f>
        <v>#REF!</v>
      </c>
      <c r="B102" s="20">
        <f>B87+1</f>
        <v>7</v>
      </c>
      <c r="C102" s="81" t="s">
        <v>29</v>
      </c>
      <c r="D102" s="86" t="s">
        <v>170</v>
      </c>
      <c r="E102" s="22" t="s">
        <v>171</v>
      </c>
      <c r="F102" s="22" t="s">
        <v>172</v>
      </c>
      <c r="G102" s="22" t="s">
        <v>271</v>
      </c>
      <c r="H102" s="22" t="s">
        <v>70</v>
      </c>
      <c r="I102" s="22" t="s">
        <v>332</v>
      </c>
      <c r="J102" s="22">
        <v>1</v>
      </c>
      <c r="K102" s="23">
        <f t="shared" si="7"/>
        <v>44637</v>
      </c>
      <c r="L102" s="24"/>
      <c r="M102" s="25"/>
      <c r="N102" s="25"/>
      <c r="O102" s="85"/>
      <c r="P102" s="5"/>
      <c r="Q102" s="5"/>
    </row>
    <row r="103" spans="1:20" ht="28.8" x14ac:dyDescent="0.3">
      <c r="A103" s="19" t="e">
        <f t="shared" ref="A103:A106" si="21">A102</f>
        <v>#REF!</v>
      </c>
      <c r="B103" s="20">
        <f t="shared" si="15"/>
        <v>8</v>
      </c>
      <c r="C103" s="81" t="s">
        <v>16</v>
      </c>
      <c r="D103" s="56" t="s">
        <v>173</v>
      </c>
      <c r="E103" s="22" t="s">
        <v>174</v>
      </c>
      <c r="F103" s="42" t="s">
        <v>175</v>
      </c>
      <c r="G103" s="22" t="s">
        <v>271</v>
      </c>
      <c r="H103" s="22" t="s">
        <v>70</v>
      </c>
      <c r="I103" s="22" t="s">
        <v>332</v>
      </c>
      <c r="J103" s="22"/>
      <c r="K103" s="23">
        <f t="shared" si="7"/>
        <v>44637</v>
      </c>
      <c r="L103" s="24"/>
      <c r="M103" s="25"/>
      <c r="N103" s="25"/>
    </row>
    <row r="104" spans="1:20" s="175" customFormat="1" ht="55.95" customHeight="1" x14ac:dyDescent="0.3">
      <c r="A104" s="173" t="e">
        <f t="shared" si="21"/>
        <v>#REF!</v>
      </c>
      <c r="B104" s="174">
        <f t="shared" si="15"/>
        <v>9</v>
      </c>
      <c r="C104" s="209" t="s">
        <v>29</v>
      </c>
      <c r="D104" s="210" t="s">
        <v>281</v>
      </c>
      <c r="E104" s="211" t="s">
        <v>282</v>
      </c>
      <c r="F104" s="212" t="s">
        <v>176</v>
      </c>
      <c r="G104" s="22" t="s">
        <v>17</v>
      </c>
      <c r="H104" s="114" t="s">
        <v>70</v>
      </c>
      <c r="I104" s="114" t="s">
        <v>357</v>
      </c>
      <c r="J104" s="114">
        <v>1</v>
      </c>
      <c r="K104" s="139">
        <f t="shared" si="7"/>
        <v>44637</v>
      </c>
      <c r="L104" s="115"/>
      <c r="M104" s="116"/>
      <c r="N104" s="116"/>
      <c r="O104" s="114"/>
    </row>
    <row r="105" spans="1:20" s="175" customFormat="1" ht="204.6" customHeight="1" x14ac:dyDescent="0.3">
      <c r="A105" s="173" t="e">
        <f t="shared" si="21"/>
        <v>#REF!</v>
      </c>
      <c r="B105" s="174">
        <f t="shared" si="15"/>
        <v>10</v>
      </c>
      <c r="C105" s="209" t="s">
        <v>29</v>
      </c>
      <c r="D105" s="213" t="s">
        <v>177</v>
      </c>
      <c r="E105" s="114" t="s">
        <v>178</v>
      </c>
      <c r="F105" s="214" t="s">
        <v>179</v>
      </c>
      <c r="G105" s="114" t="s">
        <v>17</v>
      </c>
      <c r="H105" s="114" t="s">
        <v>70</v>
      </c>
      <c r="I105" s="114" t="s">
        <v>180</v>
      </c>
      <c r="J105" s="114"/>
      <c r="K105" s="139">
        <f t="shared" si="7"/>
        <v>44637</v>
      </c>
      <c r="L105" s="115"/>
      <c r="M105" s="116"/>
      <c r="N105" s="116"/>
      <c r="O105" s="114" t="s">
        <v>462</v>
      </c>
    </row>
    <row r="106" spans="1:20" s="15" customFormat="1" ht="15.6" x14ac:dyDescent="0.3">
      <c r="A106" s="13" t="e">
        <f t="shared" si="21"/>
        <v>#REF!</v>
      </c>
      <c r="B106" s="14">
        <f t="shared" si="15"/>
        <v>11</v>
      </c>
      <c r="C106" s="166" t="s">
        <v>29</v>
      </c>
      <c r="D106" s="37" t="s">
        <v>181</v>
      </c>
      <c r="E106" s="167"/>
      <c r="F106" s="168"/>
      <c r="G106" s="17"/>
      <c r="H106" s="17"/>
      <c r="I106" s="17"/>
      <c r="J106" s="17"/>
      <c r="K106" s="94"/>
      <c r="L106" s="169"/>
      <c r="M106" s="49"/>
      <c r="N106" s="49"/>
      <c r="O106" s="104"/>
    </row>
    <row r="107" spans="1:20" ht="280.95" customHeight="1" x14ac:dyDescent="0.3">
      <c r="A107" s="19"/>
      <c r="B107" s="20"/>
      <c r="C107" s="81"/>
      <c r="D107" s="183" t="s">
        <v>513</v>
      </c>
      <c r="E107" s="159" t="s">
        <v>457</v>
      </c>
      <c r="F107" s="165"/>
      <c r="G107" s="22" t="s">
        <v>271</v>
      </c>
      <c r="H107" s="22" t="s">
        <v>70</v>
      </c>
      <c r="I107" s="22" t="s">
        <v>357</v>
      </c>
      <c r="J107" s="22">
        <v>10</v>
      </c>
      <c r="K107" s="23"/>
      <c r="L107" s="215">
        <v>0.44097222222222227</v>
      </c>
      <c r="M107" s="91">
        <v>0.42777777777777781</v>
      </c>
      <c r="N107" s="25">
        <v>0.43263888888888885</v>
      </c>
      <c r="O107" s="92"/>
    </row>
    <row r="108" spans="1:20" s="15" customFormat="1" x14ac:dyDescent="0.3">
      <c r="A108" s="93">
        <v>2.1</v>
      </c>
      <c r="B108" s="14"/>
      <c r="D108" s="37" t="s">
        <v>182</v>
      </c>
      <c r="E108" s="17"/>
      <c r="F108" s="17"/>
      <c r="G108" s="17"/>
      <c r="H108" s="17"/>
      <c r="I108" s="17"/>
      <c r="J108" s="17"/>
      <c r="K108" s="94"/>
      <c r="L108" s="48"/>
      <c r="M108" s="49"/>
      <c r="N108" s="49"/>
      <c r="O108" s="17"/>
    </row>
    <row r="109" spans="1:20" ht="115.2" x14ac:dyDescent="0.3">
      <c r="A109" s="95">
        <f>A108</f>
        <v>2.1</v>
      </c>
      <c r="B109" s="20">
        <v>1</v>
      </c>
      <c r="C109" s="81" t="s">
        <v>29</v>
      </c>
      <c r="D109" s="29" t="s">
        <v>183</v>
      </c>
      <c r="E109" s="29" t="s">
        <v>184</v>
      </c>
      <c r="F109" s="172" t="s">
        <v>460</v>
      </c>
      <c r="G109" s="22" t="s">
        <v>271</v>
      </c>
      <c r="H109" s="22" t="s">
        <v>70</v>
      </c>
      <c r="I109" s="22" t="s">
        <v>357</v>
      </c>
      <c r="J109" s="22">
        <v>5</v>
      </c>
      <c r="K109" s="23">
        <f t="shared" ref="K109:K122" si="22">K$2</f>
        <v>44637</v>
      </c>
      <c r="L109" s="24">
        <v>0.44791666666666669</v>
      </c>
      <c r="M109" s="25">
        <v>0.4381944444444445</v>
      </c>
      <c r="N109" s="25">
        <v>0.44236111111111115</v>
      </c>
      <c r="S109" s="83" t="s">
        <v>185</v>
      </c>
      <c r="T109" s="83" t="s">
        <v>186</v>
      </c>
    </row>
    <row r="110" spans="1:20" ht="144" x14ac:dyDescent="0.3">
      <c r="A110" s="95">
        <f>A109</f>
        <v>2.1</v>
      </c>
      <c r="B110" s="20">
        <f>B109+1</f>
        <v>2</v>
      </c>
      <c r="C110" s="81" t="s">
        <v>29</v>
      </c>
      <c r="D110" s="29" t="s">
        <v>187</v>
      </c>
      <c r="E110" s="29" t="s">
        <v>272</v>
      </c>
      <c r="F110" s="172" t="s">
        <v>461</v>
      </c>
      <c r="G110" s="22" t="s">
        <v>271</v>
      </c>
      <c r="H110" s="22" t="s">
        <v>70</v>
      </c>
      <c r="I110" s="22" t="s">
        <v>357</v>
      </c>
      <c r="J110" s="22">
        <v>6</v>
      </c>
      <c r="K110" s="23">
        <f t="shared" si="22"/>
        <v>44637</v>
      </c>
      <c r="L110" s="24"/>
      <c r="M110" s="25">
        <v>0.44236111111111115</v>
      </c>
      <c r="N110" s="25">
        <v>0.44375000000000003</v>
      </c>
      <c r="S110" s="83" t="s">
        <v>185</v>
      </c>
      <c r="T110" s="83" t="s">
        <v>186</v>
      </c>
    </row>
    <row r="111" spans="1:20" ht="86.4" x14ac:dyDescent="0.3">
      <c r="A111" s="95"/>
      <c r="B111" s="20"/>
      <c r="C111" s="81" t="s">
        <v>16</v>
      </c>
      <c r="D111" s="180" t="s">
        <v>389</v>
      </c>
      <c r="E111" s="180" t="s">
        <v>459</v>
      </c>
      <c r="F111" s="181"/>
      <c r="G111" s="22" t="s">
        <v>17</v>
      </c>
      <c r="H111" s="22" t="s">
        <v>70</v>
      </c>
      <c r="I111" s="22" t="s">
        <v>357</v>
      </c>
      <c r="J111" s="22"/>
      <c r="K111" s="23"/>
      <c r="L111" s="24"/>
      <c r="M111" s="25"/>
      <c r="N111" s="25"/>
      <c r="S111" s="83"/>
      <c r="T111" s="83"/>
    </row>
    <row r="112" spans="1:20" ht="47.4" customHeight="1" x14ac:dyDescent="0.3">
      <c r="A112" s="95">
        <f>A110</f>
        <v>2.1</v>
      </c>
      <c r="B112" s="20">
        <f>B110+1</f>
        <v>3</v>
      </c>
      <c r="C112" s="5" t="s">
        <v>29</v>
      </c>
      <c r="D112" s="29" t="s">
        <v>188</v>
      </c>
      <c r="E112" s="22" t="s">
        <v>189</v>
      </c>
      <c r="F112" s="160" t="s">
        <v>492</v>
      </c>
      <c r="G112" s="22" t="s">
        <v>271</v>
      </c>
      <c r="H112" s="22" t="s">
        <v>70</v>
      </c>
      <c r="I112" s="22" t="s">
        <v>357</v>
      </c>
      <c r="J112" s="22">
        <v>45</v>
      </c>
      <c r="K112" s="23">
        <f t="shared" si="22"/>
        <v>44637</v>
      </c>
      <c r="L112" s="24">
        <v>0.45833333333333331</v>
      </c>
      <c r="M112" s="24">
        <v>0.44375000000000003</v>
      </c>
      <c r="N112" s="25">
        <v>0.5229166666666667</v>
      </c>
      <c r="O112" s="87"/>
      <c r="S112" s="5">
        <f>90+130</f>
        <v>220</v>
      </c>
      <c r="T112" s="5">
        <f>S112/60</f>
        <v>3.6666666666666665</v>
      </c>
    </row>
    <row r="113" spans="1:15" ht="28.8" x14ac:dyDescent="0.3">
      <c r="A113" s="95">
        <f t="shared" ref="A113:A118" si="23">A112</f>
        <v>2.1</v>
      </c>
      <c r="B113" s="20">
        <f t="shared" ref="B113:B118" si="24">B112+1</f>
        <v>4</v>
      </c>
      <c r="C113" s="5" t="s">
        <v>29</v>
      </c>
      <c r="D113" s="29" t="s">
        <v>190</v>
      </c>
      <c r="E113" s="22" t="s">
        <v>191</v>
      </c>
      <c r="F113" s="97"/>
      <c r="G113" s="22" t="s">
        <v>271</v>
      </c>
      <c r="H113" s="22" t="s">
        <v>47</v>
      </c>
      <c r="I113" s="22" t="s">
        <v>261</v>
      </c>
      <c r="J113" s="22"/>
      <c r="K113" s="23">
        <f t="shared" si="22"/>
        <v>44637</v>
      </c>
      <c r="L113" s="24"/>
      <c r="M113" s="24"/>
      <c r="N113" s="25"/>
    </row>
    <row r="114" spans="1:15" ht="198.6" customHeight="1" x14ac:dyDescent="0.3">
      <c r="A114" s="95">
        <f t="shared" si="23"/>
        <v>2.1</v>
      </c>
      <c r="B114" s="20">
        <f t="shared" si="24"/>
        <v>5</v>
      </c>
      <c r="C114" s="81" t="s">
        <v>16</v>
      </c>
      <c r="D114" s="56" t="s">
        <v>192</v>
      </c>
      <c r="E114" s="22" t="s">
        <v>193</v>
      </c>
      <c r="F114" s="52" t="s">
        <v>194</v>
      </c>
      <c r="G114" s="22" t="s">
        <v>271</v>
      </c>
      <c r="H114" s="22" t="s">
        <v>70</v>
      </c>
      <c r="I114" s="22" t="s">
        <v>357</v>
      </c>
      <c r="J114" s="22"/>
      <c r="K114" s="23">
        <f t="shared" si="22"/>
        <v>44637</v>
      </c>
      <c r="L114" s="24"/>
      <c r="M114" s="25"/>
      <c r="N114" s="25"/>
    </row>
    <row r="115" spans="1:15" ht="72" x14ac:dyDescent="0.3">
      <c r="A115" s="95">
        <f t="shared" si="23"/>
        <v>2.1</v>
      </c>
      <c r="B115" s="20">
        <f t="shared" si="24"/>
        <v>6</v>
      </c>
      <c r="C115" s="81" t="s">
        <v>16</v>
      </c>
      <c r="D115" s="56" t="s">
        <v>195</v>
      </c>
      <c r="E115" s="22" t="s">
        <v>196</v>
      </c>
      <c r="F115" s="182" t="s">
        <v>424</v>
      </c>
      <c r="G115" s="22" t="s">
        <v>271</v>
      </c>
      <c r="H115" s="22" t="s">
        <v>298</v>
      </c>
      <c r="I115" s="22" t="s">
        <v>359</v>
      </c>
      <c r="J115" s="22">
        <v>3</v>
      </c>
      <c r="K115" s="23">
        <f t="shared" si="22"/>
        <v>44637</v>
      </c>
      <c r="L115" s="24"/>
      <c r="M115" s="25"/>
      <c r="N115" s="25"/>
    </row>
    <row r="116" spans="1:15" ht="43.2" x14ac:dyDescent="0.3">
      <c r="A116" s="95">
        <f t="shared" si="23"/>
        <v>2.1</v>
      </c>
      <c r="B116" s="20">
        <f t="shared" si="24"/>
        <v>7</v>
      </c>
      <c r="C116" s="5" t="s">
        <v>29</v>
      </c>
      <c r="D116" s="56" t="s">
        <v>279</v>
      </c>
      <c r="E116" s="21" t="s">
        <v>342</v>
      </c>
      <c r="F116" s="22" t="s">
        <v>285</v>
      </c>
      <c r="G116" s="22" t="s">
        <v>17</v>
      </c>
      <c r="H116" s="22" t="s">
        <v>70</v>
      </c>
      <c r="I116" s="22" t="s">
        <v>357</v>
      </c>
      <c r="J116" s="5">
        <v>10</v>
      </c>
      <c r="K116" s="23">
        <f t="shared" si="22"/>
        <v>44637</v>
      </c>
      <c r="L116" s="24"/>
      <c r="M116" s="25"/>
      <c r="N116" s="25"/>
    </row>
    <row r="117" spans="1:15" ht="92.4" customHeight="1" x14ac:dyDescent="0.3">
      <c r="A117" s="95">
        <f t="shared" si="23"/>
        <v>2.1</v>
      </c>
      <c r="B117" s="20">
        <f t="shared" si="24"/>
        <v>8</v>
      </c>
      <c r="C117" s="5" t="s">
        <v>29</v>
      </c>
      <c r="D117" s="56" t="s">
        <v>278</v>
      </c>
      <c r="E117" s="21" t="s">
        <v>197</v>
      </c>
      <c r="F117" s="22" t="s">
        <v>280</v>
      </c>
      <c r="G117" s="22" t="s">
        <v>17</v>
      </c>
      <c r="H117" s="22" t="s">
        <v>70</v>
      </c>
      <c r="I117" s="22" t="s">
        <v>357</v>
      </c>
      <c r="K117" s="23">
        <f t="shared" si="22"/>
        <v>44637</v>
      </c>
      <c r="L117" s="24"/>
      <c r="M117" s="25"/>
      <c r="N117" s="25"/>
    </row>
    <row r="118" spans="1:15" s="194" customFormat="1" ht="187.2" x14ac:dyDescent="0.3">
      <c r="A118" s="198">
        <f t="shared" si="23"/>
        <v>2.1</v>
      </c>
      <c r="B118" s="185">
        <f t="shared" si="24"/>
        <v>9</v>
      </c>
      <c r="C118" s="194" t="s">
        <v>29</v>
      </c>
      <c r="D118" s="199" t="s">
        <v>198</v>
      </c>
      <c r="E118" s="199" t="s">
        <v>199</v>
      </c>
      <c r="F118" s="199" t="s">
        <v>284</v>
      </c>
      <c r="G118" s="190" t="s">
        <v>17</v>
      </c>
      <c r="H118" s="190" t="s">
        <v>100</v>
      </c>
      <c r="I118" s="190" t="s">
        <v>357</v>
      </c>
      <c r="J118" s="194">
        <v>5</v>
      </c>
      <c r="K118" s="191">
        <f t="shared" si="22"/>
        <v>44637</v>
      </c>
      <c r="L118" s="192"/>
      <c r="M118" s="193"/>
      <c r="N118" s="193"/>
      <c r="O118" s="190" t="s">
        <v>463</v>
      </c>
    </row>
    <row r="119" spans="1:15" s="15" customFormat="1" x14ac:dyDescent="0.3">
      <c r="A119" s="93">
        <f>A118+0.01</f>
        <v>2.11</v>
      </c>
      <c r="B119" s="14"/>
      <c r="D119" s="55" t="s">
        <v>276</v>
      </c>
      <c r="E119" s="110"/>
      <c r="F119" s="110"/>
      <c r="G119" s="17"/>
      <c r="H119" s="17"/>
      <c r="I119" s="17"/>
      <c r="K119" s="94"/>
      <c r="L119" s="48"/>
      <c r="M119" s="49"/>
      <c r="N119" s="49"/>
      <c r="O119" s="17"/>
    </row>
    <row r="120" spans="1:15" s="58" customFormat="1" ht="202.95" customHeight="1" x14ac:dyDescent="0.3">
      <c r="A120" s="95">
        <f>A119</f>
        <v>2.11</v>
      </c>
      <c r="B120" s="20">
        <f>B119+1</f>
        <v>1</v>
      </c>
      <c r="C120" s="58" t="s">
        <v>29</v>
      </c>
      <c r="D120" s="22" t="s">
        <v>406</v>
      </c>
      <c r="E120" s="59"/>
      <c r="F120" s="117" t="s">
        <v>277</v>
      </c>
      <c r="G120" s="22" t="s">
        <v>17</v>
      </c>
      <c r="H120" s="22" t="s">
        <v>100</v>
      </c>
      <c r="I120" s="22" t="s">
        <v>360</v>
      </c>
      <c r="J120" s="41">
        <v>3</v>
      </c>
      <c r="K120" s="23">
        <f t="shared" si="22"/>
        <v>44637</v>
      </c>
      <c r="L120" s="60"/>
      <c r="M120" s="61"/>
      <c r="N120" s="61"/>
      <c r="O120" s="50"/>
    </row>
    <row r="121" spans="1:15" s="15" customFormat="1" x14ac:dyDescent="0.3">
      <c r="A121" s="93" t="e">
        <f>#REF!+0.01</f>
        <v>#REF!</v>
      </c>
      <c r="B121" s="14"/>
      <c r="D121" s="16" t="s">
        <v>200</v>
      </c>
      <c r="E121" s="17"/>
      <c r="F121" s="17"/>
      <c r="G121" s="17"/>
      <c r="H121" s="17"/>
      <c r="I121" s="17"/>
      <c r="M121" s="18"/>
      <c r="N121" s="18"/>
      <c r="O121" s="17"/>
    </row>
    <row r="122" spans="1:15" ht="43.8" thickBot="1" x14ac:dyDescent="0.35">
      <c r="A122" s="95" t="e">
        <f t="shared" ref="A122" si="25">A121</f>
        <v>#REF!</v>
      </c>
      <c r="B122" s="20">
        <v>1</v>
      </c>
      <c r="C122" s="5" t="s">
        <v>29</v>
      </c>
      <c r="D122" s="96" t="s">
        <v>108</v>
      </c>
      <c r="E122" s="22" t="s">
        <v>109</v>
      </c>
      <c r="F122" s="29" t="s">
        <v>350</v>
      </c>
      <c r="G122" s="22" t="s">
        <v>271</v>
      </c>
      <c r="H122" s="22" t="s">
        <v>27</v>
      </c>
      <c r="I122" s="22" t="s">
        <v>299</v>
      </c>
      <c r="J122" s="22">
        <v>30</v>
      </c>
      <c r="K122" s="23">
        <f t="shared" si="22"/>
        <v>44637</v>
      </c>
      <c r="L122" s="24">
        <v>0.48958333333333331</v>
      </c>
      <c r="M122" s="24">
        <v>0.52430555555555558</v>
      </c>
      <c r="N122" s="24">
        <v>0.5805555555555556</v>
      </c>
    </row>
    <row r="123" spans="1:15" s="12" customFormat="1" ht="24" thickBot="1" x14ac:dyDescent="0.35">
      <c r="A123" s="71">
        <v>3</v>
      </c>
      <c r="B123" s="72"/>
      <c r="C123" s="8" t="s">
        <v>202</v>
      </c>
      <c r="D123" s="9"/>
      <c r="E123" s="9"/>
      <c r="F123" s="9"/>
      <c r="G123" s="45"/>
      <c r="H123" s="9"/>
      <c r="I123" s="9"/>
      <c r="J123" s="46"/>
      <c r="K123" s="8"/>
      <c r="L123" s="8"/>
      <c r="M123" s="11"/>
      <c r="N123" s="11"/>
      <c r="O123" s="9"/>
    </row>
    <row r="124" spans="1:15" x14ac:dyDescent="0.3">
      <c r="A124" s="13">
        <f>A123+0.1</f>
        <v>3.1</v>
      </c>
      <c r="B124" s="14"/>
      <c r="C124" s="15" t="s">
        <v>29</v>
      </c>
      <c r="D124" s="16" t="s">
        <v>444</v>
      </c>
      <c r="E124" s="17"/>
      <c r="F124" s="17"/>
      <c r="G124" s="17"/>
      <c r="H124" s="17"/>
      <c r="I124" s="17"/>
      <c r="J124" s="47"/>
      <c r="K124" s="48"/>
      <c r="L124" s="48"/>
      <c r="M124" s="49"/>
      <c r="N124" s="49"/>
      <c r="O124" s="17"/>
    </row>
    <row r="125" spans="1:15" s="175" customFormat="1" ht="72" x14ac:dyDescent="0.3">
      <c r="A125" s="173"/>
      <c r="B125" s="174"/>
      <c r="D125" s="217" t="s">
        <v>515</v>
      </c>
      <c r="E125" s="114"/>
      <c r="F125" s="114"/>
      <c r="G125" s="22" t="s">
        <v>271</v>
      </c>
      <c r="H125" s="22" t="s">
        <v>70</v>
      </c>
      <c r="I125" s="22" t="s">
        <v>361</v>
      </c>
      <c r="J125" s="22">
        <v>5</v>
      </c>
      <c r="K125" s="23">
        <f t="shared" ref="K125:K176" si="26">K$2+1</f>
        <v>44638</v>
      </c>
      <c r="L125" s="115"/>
      <c r="M125" s="116">
        <v>0.65347222222222223</v>
      </c>
      <c r="N125" s="116">
        <v>0.65555555555555556</v>
      </c>
      <c r="O125" s="114"/>
    </row>
    <row r="126" spans="1:15" ht="184.95" customHeight="1" x14ac:dyDescent="0.3">
      <c r="A126" s="19">
        <f>A124</f>
        <v>3.1</v>
      </c>
      <c r="B126" s="20" t="e">
        <f>#REF!+1</f>
        <v>#REF!</v>
      </c>
      <c r="C126" s="5" t="s">
        <v>29</v>
      </c>
      <c r="D126" s="96" t="s">
        <v>445</v>
      </c>
      <c r="E126" s="41" t="s">
        <v>476</v>
      </c>
      <c r="F126" s="111" t="s">
        <v>479</v>
      </c>
      <c r="G126" s="22" t="s">
        <v>271</v>
      </c>
      <c r="H126" s="22" t="s">
        <v>70</v>
      </c>
      <c r="I126" s="22" t="s">
        <v>361</v>
      </c>
      <c r="J126" s="22">
        <v>60</v>
      </c>
      <c r="K126" s="23">
        <f t="shared" si="26"/>
        <v>44638</v>
      </c>
      <c r="L126" s="24">
        <v>0.51041666666666663</v>
      </c>
      <c r="M126" s="25">
        <v>0.65555555555555556</v>
      </c>
      <c r="N126" s="25">
        <v>0.67499999999999993</v>
      </c>
      <c r="O126" s="92" t="s">
        <v>516</v>
      </c>
    </row>
    <row r="127" spans="1:15" ht="216" x14ac:dyDescent="0.3">
      <c r="A127" s="19">
        <f>A126</f>
        <v>3.1</v>
      </c>
      <c r="B127" s="20" t="e">
        <f>B126+1</f>
        <v>#REF!</v>
      </c>
      <c r="C127" s="5" t="s">
        <v>29</v>
      </c>
      <c r="D127" s="150" t="s">
        <v>203</v>
      </c>
      <c r="E127" s="151" t="s">
        <v>475</v>
      </c>
      <c r="F127" s="111"/>
      <c r="G127" s="22" t="s">
        <v>271</v>
      </c>
      <c r="H127" s="22" t="s">
        <v>70</v>
      </c>
      <c r="I127" s="22" t="s">
        <v>361</v>
      </c>
      <c r="J127" s="22">
        <v>5</v>
      </c>
      <c r="K127" s="23">
        <f t="shared" si="26"/>
        <v>44638</v>
      </c>
      <c r="L127" s="24">
        <v>0.55208333333333337</v>
      </c>
      <c r="M127" s="25">
        <v>0.67569444444444438</v>
      </c>
      <c r="N127" s="25">
        <v>0.67986111111111114</v>
      </c>
      <c r="O127" s="50"/>
    </row>
    <row r="128" spans="1:15" x14ac:dyDescent="0.3">
      <c r="A128" s="13" t="e">
        <f>#REF!+0.1</f>
        <v>#REF!</v>
      </c>
      <c r="B128" s="14"/>
      <c r="C128" s="15" t="s">
        <v>29</v>
      </c>
      <c r="D128" s="55" t="s">
        <v>446</v>
      </c>
      <c r="E128" s="17"/>
      <c r="F128" s="17"/>
      <c r="G128" s="17"/>
      <c r="H128" s="17"/>
      <c r="I128" s="17"/>
      <c r="J128" s="47"/>
      <c r="K128" s="48"/>
      <c r="L128" s="48"/>
      <c r="M128" s="49"/>
      <c r="N128" s="49"/>
      <c r="O128" s="17"/>
    </row>
    <row r="129" spans="1:54" ht="184.95" customHeight="1" x14ac:dyDescent="0.3">
      <c r="A129" s="19" t="e">
        <f>A128</f>
        <v>#REF!</v>
      </c>
      <c r="B129" s="20">
        <f>B128+1</f>
        <v>1</v>
      </c>
      <c r="C129" s="5" t="s">
        <v>29</v>
      </c>
      <c r="D129" s="96" t="s">
        <v>447</v>
      </c>
      <c r="E129" s="41" t="s">
        <v>448</v>
      </c>
      <c r="F129" s="111" t="s">
        <v>479</v>
      </c>
      <c r="G129" s="22" t="s">
        <v>271</v>
      </c>
      <c r="H129" s="22" t="s">
        <v>70</v>
      </c>
      <c r="I129" s="22" t="s">
        <v>361</v>
      </c>
      <c r="J129" s="22">
        <v>10</v>
      </c>
      <c r="K129" s="23">
        <f t="shared" si="26"/>
        <v>44638</v>
      </c>
      <c r="L129" s="24">
        <v>0.55555555555555558</v>
      </c>
      <c r="M129" s="25">
        <v>0.67986111111111114</v>
      </c>
      <c r="N129" s="25">
        <v>0.68194444444444446</v>
      </c>
      <c r="O129" s="92"/>
    </row>
    <row r="130" spans="1:54" ht="201.6" x14ac:dyDescent="0.3">
      <c r="A130" s="19" t="e">
        <f>A129</f>
        <v>#REF!</v>
      </c>
      <c r="B130" s="20">
        <f t="shared" ref="B130" si="27">B129+1</f>
        <v>2</v>
      </c>
      <c r="C130" s="5" t="s">
        <v>29</v>
      </c>
      <c r="D130" s="150" t="s">
        <v>203</v>
      </c>
      <c r="E130" s="151" t="s">
        <v>449</v>
      </c>
      <c r="F130" s="111"/>
      <c r="G130" s="22" t="s">
        <v>271</v>
      </c>
      <c r="H130" s="22" t="s">
        <v>70</v>
      </c>
      <c r="I130" s="22" t="s">
        <v>361</v>
      </c>
      <c r="J130" s="22">
        <v>5</v>
      </c>
      <c r="K130" s="23">
        <f t="shared" si="26"/>
        <v>44638</v>
      </c>
      <c r="L130" s="24">
        <v>0.56597222222222221</v>
      </c>
      <c r="M130" s="25">
        <v>0.68194444444444446</v>
      </c>
      <c r="N130" s="25">
        <v>0.68333333333333324</v>
      </c>
      <c r="O130" s="50"/>
    </row>
    <row r="131" spans="1:54" x14ac:dyDescent="0.3">
      <c r="A131" s="13" t="e">
        <f>#REF!+0.1</f>
        <v>#REF!</v>
      </c>
      <c r="B131" s="14"/>
      <c r="C131" s="15" t="s">
        <v>29</v>
      </c>
      <c r="D131" s="55" t="s">
        <v>450</v>
      </c>
      <c r="E131" s="17"/>
      <c r="F131" s="17"/>
      <c r="G131" s="17"/>
      <c r="H131" s="17"/>
      <c r="I131" s="17"/>
      <c r="J131" s="47"/>
      <c r="K131" s="48"/>
      <c r="L131" s="48"/>
      <c r="M131" s="49"/>
      <c r="N131" s="49"/>
      <c r="O131" s="17"/>
    </row>
    <row r="132" spans="1:54" ht="144" x14ac:dyDescent="0.3">
      <c r="A132" s="19" t="e">
        <f>A131</f>
        <v>#REF!</v>
      </c>
      <c r="B132" s="20">
        <f>B131+1</f>
        <v>1</v>
      </c>
      <c r="C132" s="5" t="s">
        <v>29</v>
      </c>
      <c r="D132" s="96" t="s">
        <v>478</v>
      </c>
      <c r="E132" s="41" t="s">
        <v>477</v>
      </c>
      <c r="F132" s="111" t="s">
        <v>479</v>
      </c>
      <c r="G132" s="22" t="s">
        <v>271</v>
      </c>
      <c r="H132" s="22" t="s">
        <v>70</v>
      </c>
      <c r="I132" s="22" t="s">
        <v>361</v>
      </c>
      <c r="J132" s="22">
        <v>10</v>
      </c>
      <c r="K132" s="23">
        <v>44495</v>
      </c>
      <c r="L132" s="24">
        <v>0.56944444444444442</v>
      </c>
      <c r="M132" s="25">
        <v>0.68333333333333324</v>
      </c>
      <c r="N132" s="25">
        <v>0.68541666666666667</v>
      </c>
      <c r="O132" s="92"/>
    </row>
    <row r="133" spans="1:54" ht="201.6" x14ac:dyDescent="0.3">
      <c r="A133" s="19" t="e">
        <f>A132</f>
        <v>#REF!</v>
      </c>
      <c r="B133" s="20">
        <f t="shared" ref="B133" si="28">B132+1</f>
        <v>2</v>
      </c>
      <c r="C133" s="5" t="s">
        <v>29</v>
      </c>
      <c r="D133" s="150" t="s">
        <v>203</v>
      </c>
      <c r="E133" s="151" t="s">
        <v>480</v>
      </c>
      <c r="F133" s="111"/>
      <c r="G133" s="22" t="s">
        <v>271</v>
      </c>
      <c r="H133" s="22" t="s">
        <v>70</v>
      </c>
      <c r="I133" s="22" t="s">
        <v>361</v>
      </c>
      <c r="J133" s="22">
        <v>5</v>
      </c>
      <c r="K133" s="23">
        <v>44495</v>
      </c>
      <c r="L133" s="24">
        <v>0.57638888888888895</v>
      </c>
      <c r="M133" s="25">
        <v>0.68541666666666667</v>
      </c>
      <c r="N133" s="25">
        <v>0.6875</v>
      </c>
      <c r="O133" s="50"/>
    </row>
    <row r="134" spans="1:54" x14ac:dyDescent="0.3">
      <c r="A134" s="13" t="e">
        <f>#REF!+0.1</f>
        <v>#REF!</v>
      </c>
      <c r="B134" s="14"/>
      <c r="C134" s="15" t="s">
        <v>29</v>
      </c>
      <c r="D134" s="55" t="s">
        <v>411</v>
      </c>
      <c r="E134" s="17"/>
      <c r="F134" s="17"/>
      <c r="G134" s="17"/>
      <c r="H134" s="17"/>
      <c r="I134" s="17"/>
      <c r="J134" s="47"/>
      <c r="K134" s="48"/>
      <c r="L134" s="48"/>
      <c r="M134" s="49"/>
      <c r="N134" s="49"/>
      <c r="O134" s="17"/>
    </row>
    <row r="135" spans="1:54" ht="184.95" customHeight="1" x14ac:dyDescent="0.3">
      <c r="A135" s="19" t="e">
        <f>A134</f>
        <v>#REF!</v>
      </c>
      <c r="B135" s="20">
        <f>B134+1</f>
        <v>1</v>
      </c>
      <c r="C135" s="5" t="s">
        <v>29</v>
      </c>
      <c r="D135" s="96" t="s">
        <v>417</v>
      </c>
      <c r="E135" s="41" t="s">
        <v>453</v>
      </c>
      <c r="F135" s="111" t="s">
        <v>479</v>
      </c>
      <c r="G135" s="22" t="s">
        <v>271</v>
      </c>
      <c r="H135" s="22" t="s">
        <v>70</v>
      </c>
      <c r="I135" s="22" t="s">
        <v>361</v>
      </c>
      <c r="J135" s="22">
        <v>10</v>
      </c>
      <c r="K135" s="23">
        <v>44495</v>
      </c>
      <c r="L135" s="24">
        <v>0.57986111111111105</v>
      </c>
      <c r="M135" s="25">
        <v>0.6875</v>
      </c>
      <c r="N135" s="25">
        <v>0.68958333333333333</v>
      </c>
      <c r="O135" s="92"/>
    </row>
    <row r="136" spans="1:54" ht="230.4" x14ac:dyDescent="0.3">
      <c r="A136" s="19" t="e">
        <f>A135</f>
        <v>#REF!</v>
      </c>
      <c r="B136" s="20">
        <f t="shared" ref="B136" si="29">B135+1</f>
        <v>2</v>
      </c>
      <c r="C136" s="5" t="s">
        <v>29</v>
      </c>
      <c r="D136" s="150" t="s">
        <v>203</v>
      </c>
      <c r="E136" s="151" t="s">
        <v>430</v>
      </c>
      <c r="F136" s="111"/>
      <c r="G136" s="22" t="s">
        <v>271</v>
      </c>
      <c r="H136" s="22" t="s">
        <v>70</v>
      </c>
      <c r="I136" s="22" t="s">
        <v>361</v>
      </c>
      <c r="J136" s="22">
        <v>5</v>
      </c>
      <c r="K136" s="23">
        <v>44495</v>
      </c>
      <c r="L136" s="24">
        <v>0.58680555555555558</v>
      </c>
      <c r="M136" s="25">
        <v>0.68958333333333333</v>
      </c>
      <c r="N136" s="25">
        <v>0.69236111111111109</v>
      </c>
      <c r="O136" s="50"/>
    </row>
    <row r="137" spans="1:54" x14ac:dyDescent="0.3">
      <c r="A137" s="13" t="e">
        <f>#REF!+0.1</f>
        <v>#REF!</v>
      </c>
      <c r="B137" s="14"/>
      <c r="C137" s="15" t="s">
        <v>29</v>
      </c>
      <c r="D137" s="55" t="s">
        <v>506</v>
      </c>
      <c r="E137" s="17"/>
      <c r="F137" s="17"/>
      <c r="G137" s="17"/>
      <c r="H137" s="17"/>
      <c r="I137" s="17"/>
      <c r="J137" s="47"/>
      <c r="K137" s="48"/>
      <c r="L137" s="48"/>
      <c r="M137" s="49"/>
      <c r="N137" s="49"/>
      <c r="O137" s="17"/>
    </row>
    <row r="138" spans="1:54" s="175" customFormat="1" ht="72" x14ac:dyDescent="0.3">
      <c r="A138" s="173"/>
      <c r="B138" s="174"/>
      <c r="D138" s="217" t="s">
        <v>514</v>
      </c>
      <c r="E138" s="114"/>
      <c r="F138" s="114"/>
      <c r="G138" s="22" t="s">
        <v>271</v>
      </c>
      <c r="H138" s="22" t="s">
        <v>70</v>
      </c>
      <c r="I138" s="22" t="s">
        <v>361</v>
      </c>
      <c r="J138" s="22">
        <v>5</v>
      </c>
      <c r="K138" s="23">
        <f t="shared" si="26"/>
        <v>44638</v>
      </c>
      <c r="L138" s="115"/>
      <c r="M138" s="116">
        <v>0.6972222222222223</v>
      </c>
      <c r="N138" s="116">
        <v>0.69861111111111107</v>
      </c>
      <c r="O138" s="114"/>
    </row>
    <row r="139" spans="1:54" s="175" customFormat="1" x14ac:dyDescent="0.3">
      <c r="A139" s="173"/>
      <c r="B139" s="174"/>
      <c r="D139" s="217" t="s">
        <v>517</v>
      </c>
      <c r="E139" s="114"/>
      <c r="F139" s="114"/>
      <c r="G139" s="22" t="s">
        <v>271</v>
      </c>
      <c r="H139" s="22"/>
      <c r="I139" s="22"/>
      <c r="J139" s="22"/>
      <c r="K139" s="23"/>
      <c r="L139" s="115"/>
      <c r="M139" s="116">
        <v>0.69861111111111107</v>
      </c>
      <c r="N139" s="116"/>
      <c r="O139" s="114"/>
    </row>
    <row r="140" spans="1:54" s="175" customFormat="1" ht="185.4" customHeight="1" x14ac:dyDescent="0.3">
      <c r="A140" s="173"/>
      <c r="B140" s="174"/>
      <c r="D140" s="217" t="s">
        <v>519</v>
      </c>
      <c r="E140" s="114" t="s">
        <v>518</v>
      </c>
      <c r="F140" s="114"/>
      <c r="G140" s="22" t="s">
        <v>271</v>
      </c>
      <c r="H140" s="22"/>
      <c r="I140" s="22"/>
      <c r="J140" s="22"/>
      <c r="K140" s="23"/>
      <c r="L140" s="115"/>
      <c r="M140" s="116">
        <v>0.3611111111111111</v>
      </c>
      <c r="N140" s="116">
        <v>0.36388888888888887</v>
      </c>
      <c r="O140" s="114"/>
    </row>
    <row r="141" spans="1:54" s="62" customFormat="1" ht="72" x14ac:dyDescent="0.3">
      <c r="A141" s="141"/>
      <c r="B141" s="142"/>
      <c r="C141" s="202"/>
      <c r="D141" s="200" t="s">
        <v>520</v>
      </c>
      <c r="E141" s="200"/>
      <c r="F141" s="203" t="s">
        <v>479</v>
      </c>
      <c r="G141" s="22" t="s">
        <v>271</v>
      </c>
      <c r="H141" s="22" t="s">
        <v>70</v>
      </c>
      <c r="I141" s="114" t="s">
        <v>464</v>
      </c>
      <c r="J141" s="114">
        <v>60</v>
      </c>
      <c r="K141" s="139">
        <v>44495</v>
      </c>
      <c r="L141" s="115">
        <v>0.59027777777777779</v>
      </c>
      <c r="M141" s="116">
        <v>0.46458333333333335</v>
      </c>
      <c r="N141" s="116">
        <v>0.46597222222222223</v>
      </c>
      <c r="O141" s="114"/>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row>
    <row r="142" spans="1:54" s="62" customFormat="1" ht="172.8" x14ac:dyDescent="0.3">
      <c r="A142" s="141"/>
      <c r="B142" s="142"/>
      <c r="C142" s="202"/>
      <c r="D142" s="201" t="s">
        <v>468</v>
      </c>
      <c r="E142" s="204" t="s">
        <v>508</v>
      </c>
      <c r="F142" s="205"/>
      <c r="G142" s="22" t="s">
        <v>271</v>
      </c>
      <c r="H142" s="22" t="s">
        <v>70</v>
      </c>
      <c r="I142" s="114" t="s">
        <v>361</v>
      </c>
      <c r="J142" s="114">
        <v>5</v>
      </c>
      <c r="K142" s="139">
        <v>44495</v>
      </c>
      <c r="L142" s="115"/>
      <c r="M142" s="116">
        <v>0.46597222222222223</v>
      </c>
      <c r="N142" s="116">
        <v>0.46736111111111112</v>
      </c>
      <c r="O142" s="114" t="s">
        <v>523</v>
      </c>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row>
    <row r="143" spans="1:54" s="62" customFormat="1" ht="72" x14ac:dyDescent="0.3">
      <c r="A143" s="141"/>
      <c r="B143" s="142"/>
      <c r="C143" s="202"/>
      <c r="D143" s="200" t="s">
        <v>521</v>
      </c>
      <c r="E143" s="200"/>
      <c r="F143" s="203" t="s">
        <v>479</v>
      </c>
      <c r="G143" s="22" t="s">
        <v>271</v>
      </c>
      <c r="H143" s="22" t="s">
        <v>70</v>
      </c>
      <c r="I143" s="114" t="s">
        <v>464</v>
      </c>
      <c r="J143" s="114">
        <v>60</v>
      </c>
      <c r="K143" s="139">
        <v>44495</v>
      </c>
      <c r="L143" s="115">
        <v>0.59027777777777779</v>
      </c>
      <c r="M143" s="116">
        <v>0.47083333333333338</v>
      </c>
      <c r="N143" s="116">
        <v>0.55208333333333337</v>
      </c>
      <c r="O143" s="114"/>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row>
    <row r="144" spans="1:54" s="62" customFormat="1" ht="172.8" x14ac:dyDescent="0.3">
      <c r="A144" s="141"/>
      <c r="B144" s="142"/>
      <c r="C144" s="202"/>
      <c r="D144" s="201" t="s">
        <v>470</v>
      </c>
      <c r="E144" s="204" t="s">
        <v>509</v>
      </c>
      <c r="F144" s="205"/>
      <c r="G144" s="22" t="s">
        <v>271</v>
      </c>
      <c r="H144" s="22" t="s">
        <v>70</v>
      </c>
      <c r="I144" s="114" t="s">
        <v>361</v>
      </c>
      <c r="J144" s="114">
        <v>5</v>
      </c>
      <c r="K144" s="139">
        <v>44495</v>
      </c>
      <c r="L144" s="115"/>
      <c r="M144" s="116">
        <v>0.60763888888888895</v>
      </c>
      <c r="N144" s="116">
        <v>0.60902777777777783</v>
      </c>
      <c r="O144" s="114"/>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row>
    <row r="145" spans="1:54" s="62" customFormat="1" ht="72" x14ac:dyDescent="0.3">
      <c r="A145" s="141"/>
      <c r="B145" s="142"/>
      <c r="C145" s="202"/>
      <c r="D145" s="200" t="s">
        <v>522</v>
      </c>
      <c r="E145" s="200"/>
      <c r="F145" s="203" t="s">
        <v>479</v>
      </c>
      <c r="G145" s="22" t="s">
        <v>271</v>
      </c>
      <c r="H145" s="22" t="s">
        <v>70</v>
      </c>
      <c r="I145" s="114" t="s">
        <v>464</v>
      </c>
      <c r="J145" s="114">
        <v>60</v>
      </c>
      <c r="K145" s="139">
        <v>44495</v>
      </c>
      <c r="L145" s="115">
        <v>0.59027777777777779</v>
      </c>
      <c r="M145" s="116">
        <v>0.46736111111111112</v>
      </c>
      <c r="N145" s="116">
        <v>0.4694444444444445</v>
      </c>
      <c r="O145" s="114"/>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row>
    <row r="146" spans="1:54" s="62" customFormat="1" ht="187.2" x14ac:dyDescent="0.3">
      <c r="A146" s="141"/>
      <c r="B146" s="142"/>
      <c r="C146" s="202"/>
      <c r="D146" s="201" t="s">
        <v>469</v>
      </c>
      <c r="E146" s="204" t="s">
        <v>507</v>
      </c>
      <c r="F146" s="205"/>
      <c r="G146" s="22" t="s">
        <v>271</v>
      </c>
      <c r="H146" s="22" t="s">
        <v>70</v>
      </c>
      <c r="I146" s="114" t="s">
        <v>361</v>
      </c>
      <c r="J146" s="114">
        <v>5</v>
      </c>
      <c r="K146" s="139">
        <v>44495</v>
      </c>
      <c r="L146" s="115"/>
      <c r="M146" s="116">
        <v>0.4694444444444445</v>
      </c>
      <c r="N146" s="116">
        <v>0.47083333333333338</v>
      </c>
      <c r="O146" s="114"/>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row>
    <row r="147" spans="1:54" x14ac:dyDescent="0.3">
      <c r="A147" s="13" t="e">
        <f>#REF!+0.1</f>
        <v>#REF!</v>
      </c>
      <c r="B147" s="14"/>
      <c r="C147" s="15" t="s">
        <v>29</v>
      </c>
      <c r="D147" s="55" t="s">
        <v>451</v>
      </c>
      <c r="E147" s="17"/>
      <c r="F147" s="17"/>
      <c r="G147" s="17"/>
      <c r="H147" s="17"/>
      <c r="I147" s="17"/>
      <c r="J147" s="47"/>
      <c r="K147" s="48"/>
      <c r="L147" s="48"/>
      <c r="M147" s="49"/>
      <c r="N147" s="49"/>
      <c r="O147" s="17"/>
    </row>
    <row r="148" spans="1:54" s="62" customFormat="1" x14ac:dyDescent="0.3">
      <c r="A148" s="141"/>
      <c r="B148" s="142"/>
      <c r="C148" s="202"/>
      <c r="D148" s="201" t="s">
        <v>471</v>
      </c>
      <c r="E148" s="204" t="s">
        <v>471</v>
      </c>
      <c r="F148" s="205"/>
      <c r="G148" s="22" t="s">
        <v>17</v>
      </c>
      <c r="H148" s="22" t="s">
        <v>472</v>
      </c>
      <c r="I148" s="114"/>
      <c r="J148" s="114"/>
      <c r="K148" s="139"/>
      <c r="L148" s="115"/>
      <c r="M148" s="116"/>
      <c r="N148" s="116"/>
      <c r="O148" s="114"/>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row>
    <row r="149" spans="1:54" ht="184.95" customHeight="1" x14ac:dyDescent="0.3">
      <c r="A149" s="141" t="e">
        <f>A137</f>
        <v>#REF!</v>
      </c>
      <c r="B149" s="142">
        <f>B137+1</f>
        <v>1</v>
      </c>
      <c r="C149" s="202" t="s">
        <v>29</v>
      </c>
      <c r="D149" s="206" t="s">
        <v>487</v>
      </c>
      <c r="E149" s="144" t="s">
        <v>452</v>
      </c>
      <c r="F149" s="203"/>
      <c r="G149" s="22" t="s">
        <v>17</v>
      </c>
      <c r="H149" s="22" t="s">
        <v>70</v>
      </c>
      <c r="I149" s="114" t="s">
        <v>361</v>
      </c>
      <c r="J149" s="114">
        <v>10</v>
      </c>
      <c r="K149" s="139">
        <v>44495</v>
      </c>
      <c r="L149" s="115"/>
      <c r="M149" s="116"/>
      <c r="N149" s="116"/>
      <c r="O149" s="208"/>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row>
    <row r="150" spans="1:54" ht="230.4" x14ac:dyDescent="0.3">
      <c r="A150" s="141" t="e">
        <f>A149</f>
        <v>#REF!</v>
      </c>
      <c r="B150" s="142">
        <f t="shared" ref="B150" si="30">B149+1</f>
        <v>2</v>
      </c>
      <c r="C150" s="202" t="s">
        <v>29</v>
      </c>
      <c r="D150" s="207" t="s">
        <v>203</v>
      </c>
      <c r="E150" s="204" t="s">
        <v>488</v>
      </c>
      <c r="F150" s="203"/>
      <c r="G150" s="22" t="s">
        <v>17</v>
      </c>
      <c r="H150" s="22" t="s">
        <v>70</v>
      </c>
      <c r="I150" s="22" t="s">
        <v>361</v>
      </c>
      <c r="J150" s="22">
        <v>5</v>
      </c>
      <c r="K150" s="23">
        <v>44495</v>
      </c>
      <c r="L150" s="24"/>
      <c r="M150" s="25"/>
      <c r="N150" s="25"/>
      <c r="O150" s="50"/>
    </row>
    <row r="151" spans="1:54" x14ac:dyDescent="0.3">
      <c r="A151" s="13" t="e">
        <f>#REF!+0.1</f>
        <v>#REF!</v>
      </c>
      <c r="B151" s="14"/>
      <c r="C151" s="15" t="s">
        <v>29</v>
      </c>
      <c r="D151" s="55" t="s">
        <v>465</v>
      </c>
      <c r="E151" s="17"/>
      <c r="F151" s="17"/>
      <c r="G151" s="17"/>
      <c r="H151" s="17"/>
      <c r="I151" s="17"/>
      <c r="J151" s="47"/>
      <c r="K151" s="48"/>
      <c r="L151" s="48"/>
      <c r="M151" s="49"/>
      <c r="N151" s="49"/>
      <c r="O151" s="17"/>
    </row>
    <row r="152" spans="1:54" ht="184.95" customHeight="1" x14ac:dyDescent="0.3">
      <c r="A152" s="19" t="e">
        <f>A151</f>
        <v>#REF!</v>
      </c>
      <c r="B152" s="20">
        <f>B151+1</f>
        <v>1</v>
      </c>
      <c r="C152" s="5" t="s">
        <v>29</v>
      </c>
      <c r="D152" s="96" t="s">
        <v>467</v>
      </c>
      <c r="E152" s="41" t="s">
        <v>466</v>
      </c>
      <c r="F152" s="111" t="s">
        <v>479</v>
      </c>
      <c r="G152" s="22" t="s">
        <v>271</v>
      </c>
      <c r="H152" s="22" t="s">
        <v>70</v>
      </c>
      <c r="I152" s="22" t="s">
        <v>361</v>
      </c>
      <c r="J152" s="22">
        <v>10</v>
      </c>
      <c r="K152" s="23">
        <v>44495</v>
      </c>
      <c r="L152" s="24">
        <v>0.64583333333333337</v>
      </c>
      <c r="M152" s="25">
        <v>0.69236111111111109</v>
      </c>
      <c r="N152" s="25">
        <v>0.6958333333333333</v>
      </c>
      <c r="O152" s="92"/>
    </row>
    <row r="153" spans="1:54" ht="259.2" x14ac:dyDescent="0.3">
      <c r="A153" s="19" t="e">
        <f>A152</f>
        <v>#REF!</v>
      </c>
      <c r="B153" s="20">
        <f t="shared" ref="B153" si="31">B152+1</f>
        <v>2</v>
      </c>
      <c r="C153" s="5" t="s">
        <v>29</v>
      </c>
      <c r="D153" s="150" t="s">
        <v>203</v>
      </c>
      <c r="E153" s="151" t="s">
        <v>486</v>
      </c>
      <c r="F153" s="111"/>
      <c r="G153" s="22" t="s">
        <v>271</v>
      </c>
      <c r="H153" s="22" t="s">
        <v>70</v>
      </c>
      <c r="I153" s="22" t="s">
        <v>361</v>
      </c>
      <c r="J153" s="22">
        <v>5</v>
      </c>
      <c r="K153" s="23">
        <v>44495</v>
      </c>
      <c r="L153" s="24">
        <v>0.65277777777777779</v>
      </c>
      <c r="M153" s="25">
        <v>0.6958333333333333</v>
      </c>
      <c r="N153" s="25">
        <v>0.69930555555555562</v>
      </c>
      <c r="O153" s="50"/>
    </row>
    <row r="154" spans="1:54" s="15" customFormat="1" x14ac:dyDescent="0.3">
      <c r="A154" s="13">
        <v>4.1699999999999982</v>
      </c>
      <c r="B154" s="14"/>
      <c r="D154" s="98" t="s">
        <v>369</v>
      </c>
      <c r="E154" s="162"/>
      <c r="F154" s="163"/>
      <c r="G154" s="17"/>
      <c r="H154" s="17"/>
      <c r="I154" s="17"/>
      <c r="J154" s="17"/>
      <c r="K154" s="94"/>
      <c r="L154" s="48"/>
      <c r="M154" s="49"/>
      <c r="N154" s="49"/>
      <c r="O154" s="164"/>
    </row>
    <row r="155" spans="1:54" ht="57.6" x14ac:dyDescent="0.3">
      <c r="A155" s="19">
        <v>4.1699999999999982</v>
      </c>
      <c r="B155" s="20">
        <v>1</v>
      </c>
      <c r="C155" s="5" t="s">
        <v>29</v>
      </c>
      <c r="D155" s="150" t="s">
        <v>370</v>
      </c>
      <c r="E155" s="151" t="s">
        <v>504</v>
      </c>
      <c r="F155" s="111"/>
      <c r="G155" s="22" t="s">
        <v>271</v>
      </c>
      <c r="H155" s="22" t="s">
        <v>100</v>
      </c>
      <c r="I155" s="22" t="s">
        <v>357</v>
      </c>
      <c r="J155" s="22">
        <v>3</v>
      </c>
      <c r="K155" s="23">
        <v>44295</v>
      </c>
      <c r="L155" s="24">
        <v>0.65625</v>
      </c>
      <c r="M155" s="25">
        <v>0.47569444444444442</v>
      </c>
      <c r="N155" s="25">
        <v>0.4770833333333333</v>
      </c>
      <c r="O155" s="50"/>
    </row>
    <row r="156" spans="1:54" x14ac:dyDescent="0.3">
      <c r="A156" s="121" t="e">
        <f>#REF!+0.1</f>
        <v>#REF!</v>
      </c>
      <c r="B156" s="14"/>
      <c r="C156" s="15"/>
      <c r="D156" s="98" t="s">
        <v>273</v>
      </c>
      <c r="E156" s="17"/>
      <c r="F156" s="17"/>
      <c r="G156" s="17"/>
      <c r="H156" s="17"/>
      <c r="I156" s="17"/>
      <c r="J156" s="47"/>
      <c r="K156" s="48"/>
      <c r="L156" s="48"/>
      <c r="M156" s="49"/>
      <c r="N156" s="49"/>
      <c r="O156" s="17"/>
    </row>
    <row r="157" spans="1:54" ht="43.2" x14ac:dyDescent="0.3">
      <c r="A157" s="120" t="e">
        <f t="shared" ref="A157" si="32">A156</f>
        <v>#REF!</v>
      </c>
      <c r="B157" s="20">
        <f t="shared" ref="B157" si="33">B156+1</f>
        <v>1</v>
      </c>
      <c r="C157" s="5" t="s">
        <v>29</v>
      </c>
      <c r="D157" s="96" t="s">
        <v>108</v>
      </c>
      <c r="E157" s="22" t="s">
        <v>109</v>
      </c>
      <c r="F157" s="29" t="s">
        <v>201</v>
      </c>
      <c r="G157" s="22" t="s">
        <v>271</v>
      </c>
      <c r="H157" s="22" t="s">
        <v>27</v>
      </c>
      <c r="I157" s="22" t="s">
        <v>299</v>
      </c>
      <c r="J157" s="22">
        <v>20</v>
      </c>
      <c r="K157" s="23">
        <f t="shared" si="26"/>
        <v>44638</v>
      </c>
      <c r="L157" s="24">
        <v>0.65972222222222221</v>
      </c>
      <c r="M157" s="24">
        <v>0.62152777777777779</v>
      </c>
      <c r="N157" s="24"/>
    </row>
    <row r="158" spans="1:54" s="133" customFormat="1" x14ac:dyDescent="0.3">
      <c r="A158" s="131"/>
      <c r="B158" s="132"/>
      <c r="D158" s="138" t="s">
        <v>348</v>
      </c>
      <c r="E158" s="134"/>
      <c r="F158" s="135"/>
      <c r="G158" s="134"/>
      <c r="H158" s="134"/>
      <c r="I158" s="134"/>
      <c r="J158" s="134"/>
      <c r="K158" s="136"/>
      <c r="L158" s="137"/>
      <c r="M158" s="137"/>
      <c r="N158" s="137"/>
      <c r="O158" s="134"/>
    </row>
    <row r="159" spans="1:54" x14ac:dyDescent="0.3">
      <c r="A159" s="121" t="e">
        <f>A157+0.1</f>
        <v>#REF!</v>
      </c>
      <c r="B159" s="14"/>
      <c r="C159" s="15"/>
      <c r="D159" s="16" t="s">
        <v>204</v>
      </c>
      <c r="E159" s="17"/>
      <c r="F159" s="17"/>
      <c r="G159" s="17"/>
      <c r="H159" s="17"/>
      <c r="I159" s="17"/>
      <c r="J159" s="47"/>
      <c r="K159" s="48"/>
      <c r="L159" s="48"/>
      <c r="M159" s="49"/>
      <c r="N159" s="49"/>
      <c r="O159" s="17"/>
    </row>
    <row r="160" spans="1:54" ht="57.6" x14ac:dyDescent="0.3">
      <c r="A160" s="120" t="e">
        <f>A159</f>
        <v>#REF!</v>
      </c>
      <c r="B160" s="20">
        <f>B159+1</f>
        <v>1</v>
      </c>
      <c r="C160" s="5" t="s">
        <v>29</v>
      </c>
      <c r="D160" s="21" t="s">
        <v>420</v>
      </c>
      <c r="E160" s="113" t="s">
        <v>391</v>
      </c>
      <c r="F160" s="50"/>
      <c r="G160" s="22" t="s">
        <v>271</v>
      </c>
      <c r="H160" s="22" t="s">
        <v>300</v>
      </c>
      <c r="I160" s="22" t="s">
        <v>373</v>
      </c>
      <c r="J160" s="5">
        <v>30</v>
      </c>
      <c r="K160" s="23">
        <f t="shared" si="26"/>
        <v>44638</v>
      </c>
      <c r="L160" s="24">
        <v>0.67361111111111116</v>
      </c>
      <c r="M160" s="53"/>
      <c r="N160" s="53"/>
    </row>
    <row r="161" spans="1:15" x14ac:dyDescent="0.3">
      <c r="A161" s="121" t="e">
        <f>A160+0.1</f>
        <v>#REF!</v>
      </c>
      <c r="B161" s="14"/>
      <c r="C161" s="15"/>
      <c r="D161" s="55" t="s">
        <v>206</v>
      </c>
      <c r="E161" s="17"/>
      <c r="F161" s="17"/>
      <c r="G161" s="17"/>
      <c r="H161" s="17"/>
      <c r="I161" s="17"/>
      <c r="J161" s="47"/>
      <c r="K161" s="48"/>
      <c r="L161" s="48"/>
      <c r="M161" s="49"/>
      <c r="N161" s="49"/>
      <c r="O161" s="17"/>
    </row>
    <row r="162" spans="1:15" ht="35.4" customHeight="1" x14ac:dyDescent="0.3">
      <c r="A162" s="120" t="e">
        <f t="shared" ref="A162:A163" si="34">A161</f>
        <v>#REF!</v>
      </c>
      <c r="B162" s="20">
        <f t="shared" ref="B162:B163" si="35">B161+1</f>
        <v>1</v>
      </c>
      <c r="C162" s="5" t="s">
        <v>29</v>
      </c>
      <c r="D162" s="56" t="s">
        <v>207</v>
      </c>
      <c r="F162" s="50"/>
      <c r="G162" s="22" t="s">
        <v>271</v>
      </c>
      <c r="H162" s="22" t="s">
        <v>301</v>
      </c>
      <c r="I162" s="22" t="s">
        <v>99</v>
      </c>
      <c r="J162" s="22">
        <v>1</v>
      </c>
      <c r="K162" s="23">
        <f t="shared" si="26"/>
        <v>44638</v>
      </c>
      <c r="L162" s="24">
        <v>0.69444444444444453</v>
      </c>
      <c r="M162" s="24"/>
      <c r="N162" s="25"/>
    </row>
    <row r="163" spans="1:15" ht="28.8" x14ac:dyDescent="0.3">
      <c r="A163" s="120" t="e">
        <f t="shared" si="34"/>
        <v>#REF!</v>
      </c>
      <c r="B163" s="20">
        <f t="shared" si="35"/>
        <v>2</v>
      </c>
      <c r="C163" s="81" t="s">
        <v>29</v>
      </c>
      <c r="D163" s="22" t="s">
        <v>208</v>
      </c>
      <c r="F163" s="96"/>
      <c r="G163" s="22" t="s">
        <v>271</v>
      </c>
      <c r="H163" s="22" t="s">
        <v>274</v>
      </c>
      <c r="I163" s="22" t="s">
        <v>99</v>
      </c>
      <c r="J163" s="22">
        <v>1</v>
      </c>
      <c r="K163" s="23">
        <f t="shared" si="26"/>
        <v>44638</v>
      </c>
      <c r="L163" s="24"/>
      <c r="M163" s="25"/>
      <c r="N163" s="25"/>
    </row>
    <row r="164" spans="1:15" x14ac:dyDescent="0.3">
      <c r="A164" s="121" t="e">
        <f>A163+0.1</f>
        <v>#REF!</v>
      </c>
      <c r="B164" s="14"/>
      <c r="C164" s="15"/>
      <c r="D164" s="16" t="s">
        <v>209</v>
      </c>
      <c r="E164" s="17"/>
      <c r="F164" s="17"/>
      <c r="G164" s="17"/>
      <c r="H164" s="17"/>
      <c r="I164" s="17"/>
      <c r="J164" s="47"/>
      <c r="K164" s="48"/>
      <c r="L164" s="48"/>
      <c r="M164" s="49"/>
      <c r="N164" s="49"/>
      <c r="O164" s="17"/>
    </row>
    <row r="165" spans="1:15" ht="28.8" x14ac:dyDescent="0.3">
      <c r="A165" s="120" t="e">
        <f t="shared" ref="A165:A171" si="36">A164</f>
        <v>#REF!</v>
      </c>
      <c r="B165" s="20">
        <f t="shared" ref="B165:B171" si="37">B164+1</f>
        <v>1</v>
      </c>
      <c r="C165" s="22" t="s">
        <v>16</v>
      </c>
      <c r="D165" s="56" t="s">
        <v>210</v>
      </c>
      <c r="E165" s="82" t="s">
        <v>211</v>
      </c>
      <c r="F165" s="42" t="s">
        <v>212</v>
      </c>
      <c r="G165" s="22" t="s">
        <v>271</v>
      </c>
      <c r="H165" s="22" t="s">
        <v>27</v>
      </c>
      <c r="I165" s="22" t="s">
        <v>28</v>
      </c>
      <c r="J165" s="22">
        <v>2</v>
      </c>
      <c r="K165" s="23">
        <f t="shared" si="26"/>
        <v>44638</v>
      </c>
      <c r="L165" s="24"/>
      <c r="M165" s="25"/>
      <c r="N165" s="25"/>
    </row>
    <row r="166" spans="1:15" ht="15.6" x14ac:dyDescent="0.3">
      <c r="A166" s="120" t="e">
        <f t="shared" si="36"/>
        <v>#REF!</v>
      </c>
      <c r="B166" s="20">
        <f t="shared" si="37"/>
        <v>2</v>
      </c>
      <c r="C166" s="81" t="s">
        <v>29</v>
      </c>
      <c r="D166" s="56" t="s">
        <v>213</v>
      </c>
      <c r="G166" s="22" t="s">
        <v>271</v>
      </c>
      <c r="H166" s="22" t="s">
        <v>70</v>
      </c>
      <c r="I166" s="22" t="s">
        <v>332</v>
      </c>
      <c r="J166" s="22">
        <v>2</v>
      </c>
      <c r="K166" s="23">
        <f t="shared" si="26"/>
        <v>44638</v>
      </c>
      <c r="L166" s="24">
        <v>0.69791666666666663</v>
      </c>
      <c r="M166" s="25"/>
      <c r="N166" s="25"/>
    </row>
    <row r="167" spans="1:15" ht="158.4" x14ac:dyDescent="0.3">
      <c r="A167" s="120" t="e">
        <f t="shared" si="36"/>
        <v>#REF!</v>
      </c>
      <c r="B167" s="20">
        <f t="shared" si="37"/>
        <v>3</v>
      </c>
      <c r="C167" s="5" t="s">
        <v>29</v>
      </c>
      <c r="D167" s="56" t="s">
        <v>214</v>
      </c>
      <c r="E167" s="22" t="s">
        <v>78</v>
      </c>
      <c r="F167" s="22" t="s">
        <v>126</v>
      </c>
      <c r="G167" s="22" t="s">
        <v>271</v>
      </c>
      <c r="H167" s="22" t="s">
        <v>27</v>
      </c>
      <c r="I167" s="22" t="s">
        <v>28</v>
      </c>
      <c r="J167" s="22">
        <v>10</v>
      </c>
      <c r="K167" s="23">
        <f t="shared" si="26"/>
        <v>44638</v>
      </c>
      <c r="L167" s="24"/>
      <c r="M167" s="25"/>
      <c r="N167" s="25"/>
    </row>
    <row r="168" spans="1:15" ht="43.2" x14ac:dyDescent="0.3">
      <c r="A168" s="120" t="e">
        <f t="shared" si="36"/>
        <v>#REF!</v>
      </c>
      <c r="B168" s="20">
        <f t="shared" si="37"/>
        <v>4</v>
      </c>
      <c r="C168" s="5" t="s">
        <v>29</v>
      </c>
      <c r="D168" s="56" t="s">
        <v>215</v>
      </c>
      <c r="E168" s="22" t="s">
        <v>216</v>
      </c>
      <c r="F168" s="22" t="s">
        <v>217</v>
      </c>
      <c r="G168" s="22" t="s">
        <v>271</v>
      </c>
      <c r="H168" s="22" t="s">
        <v>27</v>
      </c>
      <c r="I168" s="22" t="s">
        <v>28</v>
      </c>
      <c r="J168" s="22" t="s">
        <v>78</v>
      </c>
      <c r="K168" s="23">
        <f t="shared" si="26"/>
        <v>44638</v>
      </c>
      <c r="M168" s="25"/>
      <c r="N168" s="25"/>
    </row>
    <row r="169" spans="1:15" ht="28.8" x14ac:dyDescent="0.3">
      <c r="A169" s="120" t="e">
        <f t="shared" si="36"/>
        <v>#REF!</v>
      </c>
      <c r="B169" s="20">
        <f t="shared" si="37"/>
        <v>5</v>
      </c>
      <c r="C169" s="5" t="s">
        <v>29</v>
      </c>
      <c r="D169" s="5" t="s">
        <v>392</v>
      </c>
      <c r="E169" s="22" t="s">
        <v>393</v>
      </c>
      <c r="G169" s="22" t="s">
        <v>271</v>
      </c>
      <c r="H169" s="22" t="s">
        <v>27</v>
      </c>
      <c r="I169" s="22" t="s">
        <v>28</v>
      </c>
      <c r="J169" s="22" t="s">
        <v>78</v>
      </c>
      <c r="K169" s="23">
        <f t="shared" ref="K169" si="38">K$2+2</f>
        <v>44639</v>
      </c>
      <c r="M169" s="28"/>
      <c r="N169" s="28"/>
    </row>
    <row r="170" spans="1:15" ht="28.8" x14ac:dyDescent="0.3">
      <c r="A170" s="120" t="e">
        <f>A168</f>
        <v>#REF!</v>
      </c>
      <c r="B170" s="20">
        <f>B168+1</f>
        <v>5</v>
      </c>
      <c r="C170" s="5" t="s">
        <v>29</v>
      </c>
      <c r="D170" s="22" t="s">
        <v>130</v>
      </c>
      <c r="E170" s="22" t="s">
        <v>131</v>
      </c>
      <c r="F170" s="29"/>
      <c r="G170" s="22" t="s">
        <v>271</v>
      </c>
      <c r="H170" s="22" t="s">
        <v>70</v>
      </c>
      <c r="I170" s="22" t="s">
        <v>332</v>
      </c>
      <c r="J170" s="22">
        <v>1</v>
      </c>
      <c r="K170" s="23">
        <f t="shared" si="26"/>
        <v>44638</v>
      </c>
      <c r="L170" s="24"/>
      <c r="M170" s="28"/>
      <c r="N170" s="28"/>
    </row>
    <row r="171" spans="1:15" x14ac:dyDescent="0.3">
      <c r="A171" s="120" t="e">
        <f t="shared" si="36"/>
        <v>#REF!</v>
      </c>
      <c r="B171" s="20">
        <f t="shared" si="37"/>
        <v>6</v>
      </c>
      <c r="C171" s="5" t="s">
        <v>29</v>
      </c>
      <c r="D171" s="21" t="s">
        <v>132</v>
      </c>
      <c r="E171" s="22" t="s">
        <v>133</v>
      </c>
      <c r="G171" s="22" t="s">
        <v>271</v>
      </c>
      <c r="H171" s="22" t="s">
        <v>70</v>
      </c>
      <c r="I171" s="22" t="s">
        <v>332</v>
      </c>
      <c r="J171" s="22">
        <v>1</v>
      </c>
      <c r="K171" s="23">
        <f t="shared" si="26"/>
        <v>44638</v>
      </c>
      <c r="L171" s="24">
        <v>0.70486111111111116</v>
      </c>
      <c r="M171" s="28"/>
      <c r="N171" s="28"/>
    </row>
    <row r="172" spans="1:15" x14ac:dyDescent="0.3">
      <c r="A172" s="121" t="e">
        <f>A171+0.1</f>
        <v>#REF!</v>
      </c>
      <c r="B172" s="14"/>
      <c r="C172" s="15"/>
      <c r="D172" s="16" t="s">
        <v>275</v>
      </c>
      <c r="E172" s="17"/>
      <c r="F172" s="17"/>
      <c r="G172" s="17"/>
      <c r="H172" s="17"/>
      <c r="I172" s="17"/>
      <c r="J172" s="47" t="s">
        <v>78</v>
      </c>
      <c r="K172" s="48"/>
      <c r="L172" s="48"/>
      <c r="M172" s="49"/>
      <c r="N172" s="49"/>
      <c r="O172" s="17"/>
    </row>
    <row r="173" spans="1:15" ht="30" customHeight="1" x14ac:dyDescent="0.3">
      <c r="A173" s="120" t="e">
        <f>A172</f>
        <v>#REF!</v>
      </c>
      <c r="B173" s="20">
        <f>B172+1</f>
        <v>1</v>
      </c>
      <c r="C173" s="5" t="s">
        <v>16</v>
      </c>
      <c r="D173" s="41" t="s">
        <v>421</v>
      </c>
      <c r="G173" s="22" t="s">
        <v>17</v>
      </c>
      <c r="H173" s="22" t="s">
        <v>70</v>
      </c>
      <c r="I173" s="22" t="s">
        <v>332</v>
      </c>
      <c r="J173" s="22"/>
      <c r="K173" s="23">
        <f t="shared" si="26"/>
        <v>44638</v>
      </c>
      <c r="L173" s="24"/>
      <c r="M173" s="28"/>
      <c r="N173" s="28"/>
    </row>
    <row r="174" spans="1:15" x14ac:dyDescent="0.3">
      <c r="A174" s="93">
        <v>3.1</v>
      </c>
      <c r="B174" s="14"/>
      <c r="C174" s="15"/>
      <c r="D174" s="16" t="s">
        <v>218</v>
      </c>
      <c r="E174" s="17"/>
      <c r="F174" s="17"/>
      <c r="G174" s="17"/>
      <c r="H174" s="17"/>
      <c r="I174" s="17"/>
      <c r="J174" s="47"/>
      <c r="K174" s="48"/>
      <c r="L174" s="48"/>
      <c r="M174" s="49"/>
      <c r="N174" s="49"/>
      <c r="O174" s="17"/>
    </row>
    <row r="175" spans="1:15" ht="43.2" x14ac:dyDescent="0.3">
      <c r="A175" s="95">
        <f t="shared" ref="A175:A176" si="39">A174</f>
        <v>3.1</v>
      </c>
      <c r="B175" s="20">
        <f t="shared" ref="B175:B176" si="40">B174+1</f>
        <v>1</v>
      </c>
      <c r="C175" s="81" t="s">
        <v>16</v>
      </c>
      <c r="D175" s="56" t="s">
        <v>219</v>
      </c>
      <c r="E175" s="22" t="s">
        <v>95</v>
      </c>
      <c r="F175" s="22" t="s">
        <v>220</v>
      </c>
      <c r="G175" s="22" t="s">
        <v>271</v>
      </c>
      <c r="H175" s="22" t="s">
        <v>27</v>
      </c>
      <c r="I175" s="22" t="s">
        <v>28</v>
      </c>
      <c r="J175" s="22">
        <v>5</v>
      </c>
      <c r="K175" s="23">
        <f t="shared" si="26"/>
        <v>44638</v>
      </c>
      <c r="L175" s="24">
        <v>0.53125</v>
      </c>
      <c r="M175" s="24"/>
      <c r="N175" s="25"/>
    </row>
    <row r="176" spans="1:15" ht="90.6" customHeight="1" thickBot="1" x14ac:dyDescent="0.35">
      <c r="A176" s="95">
        <f t="shared" si="39"/>
        <v>3.1</v>
      </c>
      <c r="B176" s="20">
        <f t="shared" si="40"/>
        <v>2</v>
      </c>
      <c r="C176" s="81" t="s">
        <v>16</v>
      </c>
      <c r="D176" s="56" t="s">
        <v>221</v>
      </c>
      <c r="E176" s="52" t="s">
        <v>98</v>
      </c>
      <c r="F176" s="22" t="s">
        <v>222</v>
      </c>
      <c r="G176" s="22" t="s">
        <v>271</v>
      </c>
      <c r="H176" s="22" t="s">
        <v>70</v>
      </c>
      <c r="I176" s="22" t="s">
        <v>332</v>
      </c>
      <c r="J176" s="22">
        <v>1</v>
      </c>
      <c r="K176" s="23">
        <f t="shared" si="26"/>
        <v>44638</v>
      </c>
      <c r="L176" s="24"/>
      <c r="M176" s="25"/>
      <c r="N176" s="25"/>
    </row>
    <row r="177" spans="1:15" s="12" customFormat="1" ht="24" thickBot="1" x14ac:dyDescent="0.35">
      <c r="A177" s="122">
        <v>4</v>
      </c>
      <c r="B177" s="72"/>
      <c r="C177" s="8" t="s">
        <v>422</v>
      </c>
      <c r="D177" s="9"/>
      <c r="E177" s="9"/>
      <c r="F177" s="9"/>
      <c r="G177" s="45"/>
      <c r="H177" s="9"/>
      <c r="I177" s="9"/>
      <c r="J177" s="46"/>
      <c r="K177" s="8"/>
      <c r="L177" s="8"/>
      <c r="M177" s="11"/>
      <c r="N177" s="11"/>
      <c r="O177" s="9"/>
    </row>
    <row r="178" spans="1:15" x14ac:dyDescent="0.3">
      <c r="A178" s="121">
        <f>A177+0.1</f>
        <v>4.0999999999999996</v>
      </c>
      <c r="B178" s="14"/>
      <c r="C178" s="15"/>
      <c r="D178" s="16" t="s">
        <v>223</v>
      </c>
      <c r="E178" s="17"/>
      <c r="F178" s="17"/>
      <c r="G178" s="17"/>
      <c r="H178" s="17"/>
      <c r="I178" s="17"/>
      <c r="J178" s="47"/>
      <c r="K178" s="48"/>
      <c r="L178" s="48"/>
      <c r="M178" s="49"/>
      <c r="N178" s="49"/>
      <c r="O178" s="17"/>
    </row>
    <row r="179" spans="1:15" ht="43.2" x14ac:dyDescent="0.3">
      <c r="A179" s="120">
        <f>A178</f>
        <v>4.0999999999999996</v>
      </c>
      <c r="B179" s="20">
        <f t="shared" ref="B179:B182" si="41">B178+1</f>
        <v>1</v>
      </c>
      <c r="C179" s="81" t="s">
        <v>29</v>
      </c>
      <c r="D179" s="56" t="s">
        <v>224</v>
      </c>
      <c r="E179" s="22" t="s">
        <v>225</v>
      </c>
      <c r="G179" s="22" t="s">
        <v>271</v>
      </c>
      <c r="H179" s="22" t="s">
        <v>18</v>
      </c>
      <c r="I179" s="22" t="s">
        <v>141</v>
      </c>
      <c r="J179" s="22">
        <v>1</v>
      </c>
      <c r="K179" s="23">
        <f t="shared" ref="K179:K183" si="42">K$2+1</f>
        <v>44638</v>
      </c>
      <c r="L179" s="24">
        <v>0.54166666666666663</v>
      </c>
      <c r="M179" s="25"/>
      <c r="N179" s="25"/>
    </row>
    <row r="180" spans="1:15" ht="43.2" x14ac:dyDescent="0.3">
      <c r="A180" s="120">
        <f t="shared" ref="A180:A182" si="43">A179</f>
        <v>4.0999999999999996</v>
      </c>
      <c r="B180" s="20">
        <f t="shared" si="41"/>
        <v>2</v>
      </c>
      <c r="C180" s="81" t="s">
        <v>29</v>
      </c>
      <c r="D180" s="119" t="s">
        <v>302</v>
      </c>
      <c r="E180" s="29" t="s">
        <v>383</v>
      </c>
      <c r="F180" s="99" t="s">
        <v>380</v>
      </c>
      <c r="G180" s="22" t="s">
        <v>271</v>
      </c>
      <c r="H180" s="22" t="s">
        <v>303</v>
      </c>
      <c r="I180" s="99" t="s">
        <v>387</v>
      </c>
      <c r="J180" s="22">
        <v>60</v>
      </c>
      <c r="K180" s="23">
        <f t="shared" si="42"/>
        <v>44638</v>
      </c>
      <c r="L180" s="24">
        <v>0.54166666666666663</v>
      </c>
      <c r="M180" s="24"/>
      <c r="N180" s="25"/>
    </row>
    <row r="181" spans="1:15" ht="15.6" x14ac:dyDescent="0.3">
      <c r="A181" s="120">
        <f t="shared" si="43"/>
        <v>4.0999999999999996</v>
      </c>
      <c r="B181" s="20">
        <f t="shared" si="41"/>
        <v>3</v>
      </c>
      <c r="C181" s="81" t="s">
        <v>29</v>
      </c>
      <c r="D181" s="108"/>
      <c r="E181" s="29" t="s">
        <v>384</v>
      </c>
      <c r="F181" s="22" t="s">
        <v>377</v>
      </c>
      <c r="G181" s="22" t="s">
        <v>271</v>
      </c>
      <c r="H181" s="22" t="s">
        <v>303</v>
      </c>
      <c r="I181" s="22" t="s">
        <v>227</v>
      </c>
      <c r="J181" s="22"/>
      <c r="K181" s="23">
        <f t="shared" si="42"/>
        <v>44638</v>
      </c>
      <c r="L181" s="24"/>
      <c r="M181" s="24"/>
      <c r="N181" s="25"/>
    </row>
    <row r="182" spans="1:15" ht="15.6" x14ac:dyDescent="0.3">
      <c r="A182" s="120">
        <f t="shared" si="43"/>
        <v>4.0999999999999996</v>
      </c>
      <c r="B182" s="20">
        <f t="shared" si="41"/>
        <v>4</v>
      </c>
      <c r="C182" s="81" t="s">
        <v>29</v>
      </c>
      <c r="D182" s="108"/>
      <c r="E182" s="29" t="s">
        <v>385</v>
      </c>
      <c r="F182" s="22" t="s">
        <v>378</v>
      </c>
      <c r="G182" s="22" t="s">
        <v>271</v>
      </c>
      <c r="H182" s="22" t="s">
        <v>303</v>
      </c>
      <c r="I182" s="22" t="s">
        <v>379</v>
      </c>
      <c r="J182" s="22"/>
      <c r="K182" s="23">
        <f t="shared" si="42"/>
        <v>44638</v>
      </c>
      <c r="L182" s="24"/>
      <c r="M182" s="24"/>
      <c r="N182" s="25"/>
    </row>
    <row r="183" spans="1:15" ht="15.6" x14ac:dyDescent="0.3">
      <c r="A183" s="120">
        <f>A181</f>
        <v>4.0999999999999996</v>
      </c>
      <c r="B183" s="20">
        <f>B181+1</f>
        <v>4</v>
      </c>
      <c r="C183" s="81" t="s">
        <v>29</v>
      </c>
      <c r="D183" s="108"/>
      <c r="E183" s="29" t="s">
        <v>386</v>
      </c>
      <c r="F183" s="22" t="s">
        <v>381</v>
      </c>
      <c r="G183" s="22" t="s">
        <v>271</v>
      </c>
      <c r="H183" s="22" t="s">
        <v>303</v>
      </c>
      <c r="I183" s="22" t="s">
        <v>382</v>
      </c>
      <c r="J183" s="22"/>
      <c r="K183" s="23">
        <f t="shared" si="42"/>
        <v>44638</v>
      </c>
      <c r="L183" s="24"/>
      <c r="M183" s="24"/>
      <c r="N183" s="25"/>
    </row>
    <row r="184" spans="1:15" x14ac:dyDescent="0.3">
      <c r="A184" s="121">
        <f>A183+0.1</f>
        <v>4.1999999999999993</v>
      </c>
      <c r="B184" s="14"/>
      <c r="C184" s="15"/>
      <c r="D184" s="55" t="s">
        <v>228</v>
      </c>
      <c r="E184" s="17"/>
      <c r="F184" s="17"/>
      <c r="G184" s="17"/>
      <c r="H184" s="17"/>
      <c r="I184" s="17"/>
      <c r="J184" s="47"/>
      <c r="K184" s="48"/>
      <c r="L184" s="48"/>
      <c r="M184" s="49"/>
      <c r="N184" s="49"/>
      <c r="O184" s="17"/>
    </row>
    <row r="185" spans="1:15" x14ac:dyDescent="0.3">
      <c r="A185" s="120">
        <f t="shared" ref="A185" si="44">A184</f>
        <v>4.1999999999999993</v>
      </c>
      <c r="B185" s="20">
        <f t="shared" ref="B185" si="45">B184+1</f>
        <v>1</v>
      </c>
      <c r="C185" s="5" t="s">
        <v>29</v>
      </c>
      <c r="D185" s="56" t="s">
        <v>229</v>
      </c>
      <c r="E185" s="41"/>
      <c r="G185" s="22" t="s">
        <v>271</v>
      </c>
      <c r="H185" s="22" t="s">
        <v>18</v>
      </c>
      <c r="I185" s="22" t="s">
        <v>141</v>
      </c>
      <c r="J185" s="22">
        <v>1</v>
      </c>
      <c r="K185" s="23">
        <f t="shared" ref="K185" si="46">K$2+1</f>
        <v>44638</v>
      </c>
      <c r="L185" s="24">
        <v>0.58333333333333337</v>
      </c>
      <c r="M185" s="25"/>
      <c r="N185" s="25"/>
      <c r="O185" s="40"/>
    </row>
    <row r="186" spans="1:15" x14ac:dyDescent="0.3">
      <c r="A186" s="121">
        <f>A185+0.1</f>
        <v>4.2999999999999989</v>
      </c>
      <c r="B186" s="14"/>
      <c r="C186" s="15"/>
      <c r="D186" s="16" t="s">
        <v>89</v>
      </c>
      <c r="E186" s="17"/>
      <c r="F186" s="17"/>
      <c r="G186" s="17"/>
      <c r="H186" s="17"/>
      <c r="I186" s="17"/>
      <c r="J186" s="47" t="s">
        <v>78</v>
      </c>
      <c r="K186" s="48"/>
      <c r="L186" s="48"/>
      <c r="M186" s="49"/>
      <c r="N186" s="49"/>
      <c r="O186" s="17"/>
    </row>
    <row r="187" spans="1:15" ht="28.8" x14ac:dyDescent="0.3">
      <c r="A187" s="120">
        <f t="shared" ref="A187:A191" si="47">A186</f>
        <v>4.2999999999999989</v>
      </c>
      <c r="B187" s="20">
        <f t="shared" ref="B187:B191" si="48">B186+1</f>
        <v>1</v>
      </c>
      <c r="C187" s="5" t="s">
        <v>16</v>
      </c>
      <c r="D187" s="21" t="s">
        <v>90</v>
      </c>
      <c r="E187" s="22" t="s">
        <v>91</v>
      </c>
      <c r="G187" s="22" t="s">
        <v>271</v>
      </c>
      <c r="H187" s="22" t="s">
        <v>27</v>
      </c>
      <c r="I187" s="22" t="s">
        <v>293</v>
      </c>
      <c r="J187" s="22">
        <v>1</v>
      </c>
      <c r="K187" s="23">
        <f t="shared" ref="K187:K191" si="49">K$2+1</f>
        <v>44638</v>
      </c>
      <c r="L187" s="24">
        <v>0.58333333333333337</v>
      </c>
      <c r="M187" s="25"/>
      <c r="N187" s="25"/>
    </row>
    <row r="188" spans="1:15" ht="28.8" x14ac:dyDescent="0.3">
      <c r="A188" s="120">
        <f t="shared" si="47"/>
        <v>4.2999999999999989</v>
      </c>
      <c r="B188" s="20">
        <f t="shared" si="48"/>
        <v>2</v>
      </c>
      <c r="C188" s="5" t="s">
        <v>16</v>
      </c>
      <c r="D188" s="21" t="s">
        <v>92</v>
      </c>
      <c r="G188" s="22" t="s">
        <v>271</v>
      </c>
      <c r="H188" s="22" t="s">
        <v>93</v>
      </c>
      <c r="I188" s="22" t="s">
        <v>375</v>
      </c>
      <c r="J188" s="22">
        <v>1</v>
      </c>
      <c r="K188" s="23">
        <f t="shared" si="49"/>
        <v>44638</v>
      </c>
      <c r="L188" s="24"/>
      <c r="M188" s="25"/>
      <c r="N188" s="25"/>
    </row>
    <row r="189" spans="1:15" ht="28.8" x14ac:dyDescent="0.3">
      <c r="A189" s="120">
        <f t="shared" si="47"/>
        <v>4.2999999999999989</v>
      </c>
      <c r="B189" s="20">
        <f t="shared" si="48"/>
        <v>3</v>
      </c>
      <c r="C189" s="5" t="s">
        <v>16</v>
      </c>
      <c r="D189" s="21" t="s">
        <v>94</v>
      </c>
      <c r="E189" s="22" t="s">
        <v>95</v>
      </c>
      <c r="F189" s="22" t="s">
        <v>96</v>
      </c>
      <c r="G189" s="22" t="s">
        <v>271</v>
      </c>
      <c r="H189" s="22" t="s">
        <v>27</v>
      </c>
      <c r="I189" s="22" t="s">
        <v>28</v>
      </c>
      <c r="J189" s="22">
        <v>5</v>
      </c>
      <c r="K189" s="23">
        <f t="shared" si="49"/>
        <v>44638</v>
      </c>
      <c r="L189" s="24"/>
      <c r="M189" s="25"/>
      <c r="N189" s="25"/>
    </row>
    <row r="190" spans="1:15" ht="28.8" x14ac:dyDescent="0.3">
      <c r="A190" s="120">
        <f t="shared" si="47"/>
        <v>4.2999999999999989</v>
      </c>
      <c r="B190" s="20">
        <f t="shared" si="48"/>
        <v>4</v>
      </c>
      <c r="C190" s="5" t="s">
        <v>16</v>
      </c>
      <c r="D190" s="21" t="s">
        <v>97</v>
      </c>
      <c r="E190" s="50" t="s">
        <v>230</v>
      </c>
      <c r="G190" s="22" t="s">
        <v>271</v>
      </c>
      <c r="H190" s="22" t="s">
        <v>54</v>
      </c>
      <c r="I190" s="22" t="s">
        <v>141</v>
      </c>
      <c r="J190" s="22">
        <v>1</v>
      </c>
      <c r="K190" s="23">
        <f t="shared" si="49"/>
        <v>44638</v>
      </c>
      <c r="L190" s="24"/>
      <c r="M190" s="25"/>
      <c r="N190" s="25"/>
    </row>
    <row r="191" spans="1:15" s="62" customFormat="1" ht="71.400000000000006" customHeight="1" x14ac:dyDescent="0.3">
      <c r="A191" s="120">
        <f t="shared" si="47"/>
        <v>4.2999999999999989</v>
      </c>
      <c r="B191" s="20">
        <f t="shared" si="48"/>
        <v>5</v>
      </c>
      <c r="C191" s="62" t="s">
        <v>16</v>
      </c>
      <c r="D191" s="100" t="s">
        <v>231</v>
      </c>
      <c r="E191" s="101" t="s">
        <v>102</v>
      </c>
      <c r="F191" s="64" t="s">
        <v>103</v>
      </c>
      <c r="G191" s="22" t="s">
        <v>271</v>
      </c>
      <c r="H191" s="22" t="s">
        <v>70</v>
      </c>
      <c r="I191" s="22" t="s">
        <v>332</v>
      </c>
      <c r="J191" s="22">
        <v>1</v>
      </c>
      <c r="K191" s="23">
        <f t="shared" si="49"/>
        <v>44638</v>
      </c>
      <c r="L191" s="24"/>
      <c r="M191" s="28"/>
      <c r="N191" s="28"/>
      <c r="O191" s="102"/>
    </row>
    <row r="192" spans="1:15" s="15" customFormat="1" x14ac:dyDescent="0.3">
      <c r="A192" s="121">
        <f>A191+0.1</f>
        <v>4.3999999999999986</v>
      </c>
      <c r="B192" s="14"/>
      <c r="D192" s="16" t="s">
        <v>232</v>
      </c>
      <c r="E192" s="103"/>
      <c r="F192" s="17"/>
      <c r="G192" s="17"/>
      <c r="H192" s="17"/>
      <c r="I192" s="17"/>
      <c r="J192" s="17"/>
      <c r="K192" s="94"/>
      <c r="L192" s="48"/>
      <c r="M192" s="49"/>
      <c r="N192" s="49"/>
      <c r="O192" s="104"/>
    </row>
    <row r="193" spans="1:15" ht="86.4" x14ac:dyDescent="0.3">
      <c r="A193" s="120">
        <f t="shared" ref="A193:A194" si="50">A192</f>
        <v>4.3999999999999986</v>
      </c>
      <c r="B193" s="20">
        <f t="shared" ref="B193:B194" si="51">B192+1</f>
        <v>1</v>
      </c>
      <c r="C193" s="5" t="s">
        <v>16</v>
      </c>
      <c r="D193" s="56" t="s">
        <v>233</v>
      </c>
      <c r="F193" s="50" t="s">
        <v>205</v>
      </c>
      <c r="G193" s="22" t="s">
        <v>271</v>
      </c>
      <c r="H193" s="22" t="s">
        <v>234</v>
      </c>
      <c r="I193" s="22" t="s">
        <v>376</v>
      </c>
      <c r="J193" s="22">
        <v>60</v>
      </c>
      <c r="K193" s="23">
        <f>K$2+2</f>
        <v>44639</v>
      </c>
      <c r="L193" s="24">
        <v>0.375</v>
      </c>
      <c r="M193" s="24"/>
      <c r="N193" s="25"/>
    </row>
    <row r="194" spans="1:15" ht="28.8" x14ac:dyDescent="0.3">
      <c r="A194" s="120">
        <f t="shared" si="50"/>
        <v>4.3999999999999986</v>
      </c>
      <c r="B194" s="20">
        <f t="shared" si="51"/>
        <v>2</v>
      </c>
      <c r="C194" s="5" t="s">
        <v>16</v>
      </c>
      <c r="D194" s="21" t="s">
        <v>235</v>
      </c>
      <c r="G194" s="22" t="s">
        <v>271</v>
      </c>
      <c r="H194" s="22" t="s">
        <v>274</v>
      </c>
      <c r="I194" s="22" t="s">
        <v>99</v>
      </c>
      <c r="K194" s="23">
        <f>K$2+2</f>
        <v>44639</v>
      </c>
    </row>
    <row r="195" spans="1:15" x14ac:dyDescent="0.3">
      <c r="A195" s="121">
        <f>A194+0.1</f>
        <v>4.4999999999999982</v>
      </c>
      <c r="B195" s="14"/>
      <c r="C195" s="15"/>
      <c r="D195" s="16" t="s">
        <v>209</v>
      </c>
      <c r="E195" s="17"/>
      <c r="F195" s="17"/>
      <c r="G195" s="17"/>
      <c r="H195" s="17"/>
      <c r="I195" s="17"/>
      <c r="J195" s="47"/>
      <c r="K195" s="48"/>
      <c r="L195" s="48"/>
      <c r="M195" s="49"/>
      <c r="N195" s="49"/>
      <c r="O195" s="17"/>
    </row>
    <row r="196" spans="1:15" ht="43.2" x14ac:dyDescent="0.3">
      <c r="A196" s="120">
        <f t="shared" ref="A196:A201" si="52">A195</f>
        <v>4.4999999999999982</v>
      </c>
      <c r="B196" s="20">
        <f t="shared" ref="B196:B201" si="53">B195+1</f>
        <v>1</v>
      </c>
      <c r="C196" s="5" t="s">
        <v>16</v>
      </c>
      <c r="D196" s="56" t="s">
        <v>236</v>
      </c>
      <c r="E196" s="22" t="s">
        <v>237</v>
      </c>
      <c r="G196" s="22" t="s">
        <v>271</v>
      </c>
      <c r="H196" s="22" t="s">
        <v>54</v>
      </c>
      <c r="I196" s="22" t="s">
        <v>141</v>
      </c>
      <c r="J196" s="5">
        <v>1</v>
      </c>
      <c r="K196" s="23">
        <f>K$2+2</f>
        <v>44639</v>
      </c>
      <c r="L196" s="24">
        <v>0.41666666666666669</v>
      </c>
      <c r="M196" s="53"/>
      <c r="N196" s="53"/>
    </row>
    <row r="197" spans="1:15" ht="28.8" x14ac:dyDescent="0.3">
      <c r="A197" s="120">
        <f t="shared" si="52"/>
        <v>4.4999999999999982</v>
      </c>
      <c r="B197" s="20">
        <f t="shared" si="53"/>
        <v>2</v>
      </c>
      <c r="C197" s="22" t="s">
        <v>16</v>
      </c>
      <c r="D197" s="56" t="s">
        <v>210</v>
      </c>
      <c r="E197" s="99" t="s">
        <v>211</v>
      </c>
      <c r="F197" s="42" t="s">
        <v>212</v>
      </c>
      <c r="G197" s="22" t="s">
        <v>271</v>
      </c>
      <c r="H197" s="22" t="s">
        <v>27</v>
      </c>
      <c r="I197" s="22" t="s">
        <v>28</v>
      </c>
      <c r="J197" s="22">
        <v>2</v>
      </c>
      <c r="K197" s="23">
        <f t="shared" ref="K197:K220" si="54">K$2+2</f>
        <v>44639</v>
      </c>
      <c r="L197" s="24"/>
      <c r="M197" s="25"/>
      <c r="N197" s="25"/>
    </row>
    <row r="198" spans="1:15" ht="15.6" x14ac:dyDescent="0.3">
      <c r="A198" s="120">
        <f t="shared" si="52"/>
        <v>4.4999999999999982</v>
      </c>
      <c r="B198" s="20">
        <f t="shared" si="53"/>
        <v>3</v>
      </c>
      <c r="C198" s="81" t="s">
        <v>29</v>
      </c>
      <c r="D198" s="56" t="s">
        <v>213</v>
      </c>
      <c r="G198" s="22" t="s">
        <v>271</v>
      </c>
      <c r="H198" s="22" t="s">
        <v>70</v>
      </c>
      <c r="I198" s="22" t="s">
        <v>332</v>
      </c>
      <c r="J198" s="22">
        <v>1</v>
      </c>
      <c r="K198" s="23">
        <f t="shared" si="54"/>
        <v>44639</v>
      </c>
      <c r="L198" s="24"/>
      <c r="M198" s="25"/>
      <c r="N198" s="25"/>
    </row>
    <row r="199" spans="1:15" ht="158.4" x14ac:dyDescent="0.3">
      <c r="A199" s="120">
        <f t="shared" si="52"/>
        <v>4.4999999999999982</v>
      </c>
      <c r="B199" s="20">
        <f t="shared" si="53"/>
        <v>4</v>
      </c>
      <c r="C199" s="5" t="s">
        <v>29</v>
      </c>
      <c r="D199" s="56" t="s">
        <v>238</v>
      </c>
      <c r="F199" s="22" t="s">
        <v>126</v>
      </c>
      <c r="G199" s="22" t="s">
        <v>271</v>
      </c>
      <c r="H199" s="22" t="s">
        <v>27</v>
      </c>
      <c r="I199" s="22" t="s">
        <v>28</v>
      </c>
      <c r="J199" s="22">
        <v>10</v>
      </c>
      <c r="K199" s="23">
        <f t="shared" si="54"/>
        <v>44639</v>
      </c>
      <c r="L199" s="24"/>
      <c r="M199" s="25"/>
      <c r="N199" s="25"/>
    </row>
    <row r="200" spans="1:15" ht="43.2" x14ac:dyDescent="0.3">
      <c r="A200" s="120">
        <f t="shared" si="52"/>
        <v>4.4999999999999982</v>
      </c>
      <c r="B200" s="20">
        <f t="shared" si="53"/>
        <v>5</v>
      </c>
      <c r="C200" s="5" t="s">
        <v>29</v>
      </c>
      <c r="D200" s="56" t="s">
        <v>215</v>
      </c>
      <c r="E200" s="22" t="s">
        <v>216</v>
      </c>
      <c r="F200" s="22" t="s">
        <v>217</v>
      </c>
      <c r="G200" s="22" t="s">
        <v>271</v>
      </c>
      <c r="H200" s="22" t="s">
        <v>27</v>
      </c>
      <c r="I200" s="22" t="s">
        <v>28</v>
      </c>
      <c r="J200" s="22" t="s">
        <v>78</v>
      </c>
      <c r="K200" s="23">
        <f t="shared" si="54"/>
        <v>44639</v>
      </c>
      <c r="M200" s="28"/>
      <c r="N200" s="28"/>
    </row>
    <row r="201" spans="1:15" ht="28.8" x14ac:dyDescent="0.3">
      <c r="A201" s="120">
        <f t="shared" si="52"/>
        <v>4.4999999999999982</v>
      </c>
      <c r="B201" s="20">
        <f t="shared" si="53"/>
        <v>6</v>
      </c>
      <c r="C201" s="5" t="s">
        <v>29</v>
      </c>
      <c r="D201" s="5" t="s">
        <v>392</v>
      </c>
      <c r="E201" s="22" t="s">
        <v>393</v>
      </c>
      <c r="G201" s="22" t="s">
        <v>271</v>
      </c>
      <c r="H201" s="22" t="s">
        <v>27</v>
      </c>
      <c r="I201" s="22" t="s">
        <v>28</v>
      </c>
      <c r="J201" s="22" t="s">
        <v>78</v>
      </c>
      <c r="K201" s="23">
        <f t="shared" si="54"/>
        <v>44639</v>
      </c>
      <c r="M201" s="28"/>
      <c r="N201" s="28"/>
    </row>
    <row r="202" spans="1:15" ht="28.8" x14ac:dyDescent="0.3">
      <c r="A202" s="120">
        <f>A200</f>
        <v>4.4999999999999982</v>
      </c>
      <c r="B202" s="20">
        <f>B200+1</f>
        <v>6</v>
      </c>
      <c r="C202" s="5" t="s">
        <v>29</v>
      </c>
      <c r="D202" s="22" t="s">
        <v>130</v>
      </c>
      <c r="E202" s="22" t="s">
        <v>131</v>
      </c>
      <c r="F202" s="29"/>
      <c r="G202" s="22" t="s">
        <v>271</v>
      </c>
      <c r="H202" s="22" t="s">
        <v>70</v>
      </c>
      <c r="I202" s="22" t="s">
        <v>332</v>
      </c>
      <c r="J202" s="22">
        <v>1</v>
      </c>
      <c r="K202" s="23">
        <f t="shared" si="54"/>
        <v>44639</v>
      </c>
      <c r="L202" s="24"/>
      <c r="M202" s="28"/>
      <c r="N202" s="28"/>
    </row>
    <row r="203" spans="1:15" x14ac:dyDescent="0.3">
      <c r="A203" s="120">
        <f>A202</f>
        <v>4.4999999999999982</v>
      </c>
      <c r="B203" s="20">
        <f>B202+1</f>
        <v>7</v>
      </c>
      <c r="C203" s="5" t="s">
        <v>29</v>
      </c>
      <c r="D203" s="21" t="s">
        <v>132</v>
      </c>
      <c r="E203" s="22" t="s">
        <v>133</v>
      </c>
      <c r="G203" s="22" t="s">
        <v>271</v>
      </c>
      <c r="H203" s="22" t="s">
        <v>70</v>
      </c>
      <c r="I203" s="22" t="s">
        <v>332</v>
      </c>
      <c r="J203" s="22">
        <v>1</v>
      </c>
      <c r="K203" s="23">
        <f t="shared" si="54"/>
        <v>44639</v>
      </c>
      <c r="L203" s="24"/>
      <c r="M203" s="28"/>
      <c r="N203" s="28"/>
    </row>
    <row r="204" spans="1:15" ht="28.8" x14ac:dyDescent="0.3">
      <c r="A204" s="120">
        <f>A203</f>
        <v>4.4999999999999982</v>
      </c>
      <c r="B204" s="20">
        <f>B203+1</f>
        <v>8</v>
      </c>
      <c r="C204" s="5" t="s">
        <v>64</v>
      </c>
      <c r="D204" s="21" t="s">
        <v>239</v>
      </c>
      <c r="G204" s="22" t="s">
        <v>271</v>
      </c>
      <c r="H204" s="22" t="s">
        <v>240</v>
      </c>
      <c r="I204" s="22" t="s">
        <v>293</v>
      </c>
      <c r="J204" s="22">
        <v>5</v>
      </c>
      <c r="K204" s="23">
        <f t="shared" si="54"/>
        <v>44639</v>
      </c>
      <c r="L204" s="24"/>
      <c r="M204" s="28"/>
      <c r="N204" s="28"/>
    </row>
    <row r="205" spans="1:15" s="15" customFormat="1" x14ac:dyDescent="0.3">
      <c r="A205" s="121">
        <f>A204+0.1</f>
        <v>4.5999999999999979</v>
      </c>
      <c r="B205" s="14"/>
      <c r="D205" s="16" t="s">
        <v>241</v>
      </c>
      <c r="E205" s="17"/>
      <c r="F205" s="17"/>
      <c r="G205" s="17"/>
      <c r="H205" s="17"/>
      <c r="I205" s="17"/>
      <c r="J205" s="17"/>
      <c r="K205" s="94"/>
      <c r="L205" s="48"/>
      <c r="M205" s="105"/>
      <c r="N205" s="105"/>
      <c r="O205" s="17"/>
    </row>
    <row r="206" spans="1:15" ht="28.8" x14ac:dyDescent="0.3">
      <c r="A206" s="120">
        <f t="shared" ref="A206:A207" si="55">A205</f>
        <v>4.5999999999999979</v>
      </c>
      <c r="B206" s="20">
        <f t="shared" ref="B206:B207" si="56">B205+1</f>
        <v>1</v>
      </c>
      <c r="C206" s="81" t="s">
        <v>16</v>
      </c>
      <c r="D206" s="56" t="s">
        <v>219</v>
      </c>
      <c r="E206" s="22" t="s">
        <v>95</v>
      </c>
      <c r="F206" s="22" t="s">
        <v>242</v>
      </c>
      <c r="G206" s="22" t="s">
        <v>271</v>
      </c>
      <c r="H206" s="22" t="s">
        <v>27</v>
      </c>
      <c r="I206" s="22" t="s">
        <v>28</v>
      </c>
      <c r="J206" s="22">
        <v>2</v>
      </c>
      <c r="K206" s="23">
        <f t="shared" si="54"/>
        <v>44639</v>
      </c>
      <c r="L206" s="24">
        <v>0.43124999999999997</v>
      </c>
      <c r="M206" s="25"/>
      <c r="N206" s="25"/>
    </row>
    <row r="207" spans="1:15" ht="28.8" x14ac:dyDescent="0.3">
      <c r="A207" s="120">
        <f t="shared" si="55"/>
        <v>4.5999999999999979</v>
      </c>
      <c r="B207" s="20">
        <f t="shared" si="56"/>
        <v>2</v>
      </c>
      <c r="C207" s="81" t="s">
        <v>16</v>
      </c>
      <c r="D207" s="56" t="s">
        <v>221</v>
      </c>
      <c r="E207" s="52" t="s">
        <v>98</v>
      </c>
      <c r="F207" s="22" t="s">
        <v>222</v>
      </c>
      <c r="G207" s="22" t="s">
        <v>271</v>
      </c>
      <c r="H207" s="22" t="s">
        <v>70</v>
      </c>
      <c r="I207" s="22" t="s">
        <v>332</v>
      </c>
      <c r="J207" s="22">
        <v>1</v>
      </c>
      <c r="K207" s="23">
        <f t="shared" si="54"/>
        <v>44639</v>
      </c>
      <c r="L207" s="24"/>
      <c r="M207" s="25"/>
      <c r="N207" s="25"/>
    </row>
    <row r="208" spans="1:15" x14ac:dyDescent="0.3">
      <c r="A208" s="121">
        <f>A207+0.1</f>
        <v>4.6999999999999975</v>
      </c>
      <c r="B208" s="14"/>
      <c r="C208" s="15"/>
      <c r="D208" s="16" t="s">
        <v>243</v>
      </c>
      <c r="E208" s="17"/>
      <c r="F208" s="17"/>
      <c r="G208" s="17"/>
      <c r="H208" s="17"/>
      <c r="I208" s="17"/>
      <c r="J208" s="47"/>
      <c r="K208" s="48"/>
      <c r="L208" s="48"/>
      <c r="M208" s="49"/>
      <c r="N208" s="49"/>
      <c r="O208" s="17"/>
    </row>
    <row r="209" spans="1:17" ht="409.6" x14ac:dyDescent="0.3">
      <c r="A209" s="120">
        <f t="shared" ref="A209" si="57">A208</f>
        <v>4.6999999999999975</v>
      </c>
      <c r="B209" s="20">
        <f t="shared" ref="B209" si="58">B208+1</f>
        <v>1</v>
      </c>
      <c r="C209" s="81" t="s">
        <v>16</v>
      </c>
      <c r="D209" s="56" t="s">
        <v>244</v>
      </c>
      <c r="E209" s="22" t="s">
        <v>438</v>
      </c>
      <c r="F209" s="22" t="s">
        <v>245</v>
      </c>
      <c r="G209" s="22" t="s">
        <v>271</v>
      </c>
      <c r="H209" s="22" t="s">
        <v>304</v>
      </c>
      <c r="I209" s="22" t="s">
        <v>356</v>
      </c>
      <c r="J209" s="22">
        <v>10</v>
      </c>
      <c r="K209" s="23">
        <f t="shared" si="54"/>
        <v>44639</v>
      </c>
      <c r="L209" s="24">
        <v>0.43333333333333335</v>
      </c>
      <c r="M209" s="28"/>
      <c r="N209" s="28"/>
      <c r="O209" s="106"/>
    </row>
    <row r="210" spans="1:17" x14ac:dyDescent="0.3">
      <c r="A210" s="121">
        <f>A209+0.1</f>
        <v>4.7999999999999972</v>
      </c>
      <c r="B210" s="14"/>
      <c r="C210" s="15"/>
      <c r="D210" s="107" t="s">
        <v>246</v>
      </c>
      <c r="E210" s="37"/>
      <c r="F210" s="17"/>
      <c r="G210" s="17"/>
      <c r="H210" s="17"/>
      <c r="I210" s="17"/>
      <c r="J210" s="47"/>
      <c r="K210" s="48"/>
      <c r="L210" s="48"/>
      <c r="M210" s="49"/>
      <c r="N210" s="49"/>
      <c r="O210" s="17"/>
    </row>
    <row r="211" spans="1:17" ht="30" customHeight="1" x14ac:dyDescent="0.3">
      <c r="A211" s="120">
        <f t="shared" ref="A211:A212" si="59">A210</f>
        <v>4.7999999999999972</v>
      </c>
      <c r="B211" s="20">
        <f t="shared" ref="B211:B212" si="60">B210+1</f>
        <v>1</v>
      </c>
      <c r="C211" s="5" t="s">
        <v>16</v>
      </c>
      <c r="D211" s="21" t="s">
        <v>247</v>
      </c>
      <c r="E211" s="21"/>
      <c r="G211" s="22" t="s">
        <v>271</v>
      </c>
      <c r="H211" s="22" t="s">
        <v>18</v>
      </c>
      <c r="I211" s="22" t="s">
        <v>141</v>
      </c>
      <c r="J211" s="22">
        <v>2</v>
      </c>
      <c r="K211" s="23">
        <f t="shared" si="54"/>
        <v>44639</v>
      </c>
      <c r="L211" s="24">
        <v>0.44027777777777777</v>
      </c>
      <c r="M211" s="25"/>
      <c r="N211" s="25"/>
      <c r="O211" s="80"/>
    </row>
    <row r="212" spans="1:17" ht="43.2" x14ac:dyDescent="0.3">
      <c r="A212" s="120">
        <f t="shared" si="59"/>
        <v>4.7999999999999972</v>
      </c>
      <c r="B212" s="20">
        <f t="shared" si="60"/>
        <v>2</v>
      </c>
      <c r="C212" s="5" t="s">
        <v>16</v>
      </c>
      <c r="D212" s="21" t="s">
        <v>248</v>
      </c>
      <c r="E212" s="21" t="s">
        <v>249</v>
      </c>
      <c r="G212" s="22" t="s">
        <v>271</v>
      </c>
      <c r="H212" s="22" t="s">
        <v>250</v>
      </c>
      <c r="I212" s="22" t="s">
        <v>305</v>
      </c>
      <c r="J212" s="22">
        <v>1</v>
      </c>
      <c r="K212" s="23">
        <f t="shared" si="54"/>
        <v>44639</v>
      </c>
      <c r="L212" s="24"/>
      <c r="M212" s="25"/>
      <c r="N212" s="25"/>
      <c r="O212" s="80"/>
    </row>
    <row r="213" spans="1:17" x14ac:dyDescent="0.3">
      <c r="A213" s="121">
        <f>A212+0.1</f>
        <v>4.8999999999999968</v>
      </c>
      <c r="B213" s="14"/>
      <c r="C213" s="15"/>
      <c r="D213" s="107" t="s">
        <v>251</v>
      </c>
      <c r="E213" s="107"/>
      <c r="F213" s="17"/>
      <c r="G213" s="17"/>
      <c r="H213" s="17"/>
      <c r="I213" s="17"/>
      <c r="J213" s="47"/>
      <c r="K213" s="15"/>
      <c r="L213" s="15"/>
      <c r="M213" s="49"/>
      <c r="N213" s="49"/>
      <c r="O213" s="17"/>
    </row>
    <row r="214" spans="1:17" s="22" customFormat="1" ht="57.6" x14ac:dyDescent="0.3">
      <c r="A214" s="120">
        <f t="shared" ref="A214:A215" si="61">A213</f>
        <v>4.8999999999999968</v>
      </c>
      <c r="B214" s="20">
        <f t="shared" ref="B214:B215" si="62">B213+1</f>
        <v>1</v>
      </c>
      <c r="C214" s="81" t="s">
        <v>16</v>
      </c>
      <c r="D214" s="56" t="s">
        <v>252</v>
      </c>
      <c r="E214" s="22" t="s">
        <v>253</v>
      </c>
      <c r="F214" s="22" t="s">
        <v>254</v>
      </c>
      <c r="G214" s="22" t="s">
        <v>271</v>
      </c>
      <c r="H214" s="22" t="s">
        <v>56</v>
      </c>
      <c r="I214" s="22" t="s">
        <v>374</v>
      </c>
      <c r="J214" s="22">
        <v>2</v>
      </c>
      <c r="K214" s="23">
        <f t="shared" si="54"/>
        <v>44639</v>
      </c>
      <c r="L214" s="24"/>
      <c r="M214" s="25"/>
      <c r="N214" s="25"/>
      <c r="P214" s="5"/>
      <c r="Q214" s="5"/>
    </row>
    <row r="215" spans="1:17" s="22" customFormat="1" ht="28.8" x14ac:dyDescent="0.3">
      <c r="A215" s="120">
        <f t="shared" si="61"/>
        <v>4.8999999999999968</v>
      </c>
      <c r="B215" s="20">
        <f t="shared" si="62"/>
        <v>2</v>
      </c>
      <c r="C215" s="81" t="s">
        <v>16</v>
      </c>
      <c r="D215" s="29" t="s">
        <v>255</v>
      </c>
      <c r="E215" s="56" t="s">
        <v>256</v>
      </c>
      <c r="G215" s="22" t="s">
        <v>271</v>
      </c>
      <c r="H215" s="22" t="s">
        <v>56</v>
      </c>
      <c r="I215" s="22" t="s">
        <v>374</v>
      </c>
      <c r="J215" s="22">
        <v>1</v>
      </c>
      <c r="K215" s="23">
        <f t="shared" si="54"/>
        <v>44639</v>
      </c>
      <c r="L215" s="24"/>
      <c r="M215" s="25"/>
      <c r="N215" s="25"/>
      <c r="P215" s="5"/>
      <c r="Q215" s="5"/>
    </row>
    <row r="216" spans="1:17" x14ac:dyDescent="0.3">
      <c r="A216" s="93">
        <v>4.0999999999999996</v>
      </c>
      <c r="B216" s="14"/>
      <c r="C216" s="15" t="s">
        <v>257</v>
      </c>
      <c r="D216" s="55" t="s">
        <v>258</v>
      </c>
      <c r="E216" s="17"/>
      <c r="F216" s="17"/>
      <c r="G216" s="17"/>
      <c r="H216" s="17"/>
      <c r="I216" s="17"/>
      <c r="J216" s="47"/>
      <c r="K216" s="48"/>
      <c r="L216" s="48"/>
      <c r="M216" s="49"/>
      <c r="N216" s="49"/>
      <c r="O216" s="17"/>
    </row>
    <row r="217" spans="1:17" ht="86.4" x14ac:dyDescent="0.3">
      <c r="A217" s="95">
        <f t="shared" ref="A217:A218" si="63">A216</f>
        <v>4.0999999999999996</v>
      </c>
      <c r="B217" s="20">
        <f t="shared" ref="B217:B218" si="64">B216+1</f>
        <v>1</v>
      </c>
      <c r="C217" s="81" t="s">
        <v>16</v>
      </c>
      <c r="D217" s="21" t="s">
        <v>259</v>
      </c>
      <c r="F217" s="50" t="s">
        <v>205</v>
      </c>
      <c r="G217" s="22" t="s">
        <v>271</v>
      </c>
      <c r="H217" s="22" t="s">
        <v>18</v>
      </c>
      <c r="I217" s="22" t="s">
        <v>141</v>
      </c>
      <c r="J217" s="22">
        <v>1</v>
      </c>
      <c r="K217" s="23">
        <f t="shared" si="54"/>
        <v>44639</v>
      </c>
      <c r="L217" s="24"/>
      <c r="M217" s="25"/>
      <c r="N217" s="25"/>
    </row>
    <row r="218" spans="1:17" ht="16.2" thickBot="1" x14ac:dyDescent="0.35">
      <c r="A218" s="95">
        <f t="shared" si="63"/>
        <v>4.0999999999999996</v>
      </c>
      <c r="B218" s="20">
        <f t="shared" si="64"/>
        <v>2</v>
      </c>
      <c r="C218" s="81" t="s">
        <v>16</v>
      </c>
      <c r="D218" s="21" t="s">
        <v>260</v>
      </c>
      <c r="F218" s="82"/>
      <c r="G218" s="22" t="s">
        <v>271</v>
      </c>
      <c r="H218" s="22" t="s">
        <v>47</v>
      </c>
      <c r="I218" s="22" t="s">
        <v>261</v>
      </c>
      <c r="J218" s="22">
        <v>30</v>
      </c>
      <c r="K218" s="23">
        <f t="shared" si="54"/>
        <v>44639</v>
      </c>
      <c r="L218" s="24"/>
      <c r="M218" s="25"/>
      <c r="N218" s="25"/>
    </row>
    <row r="219" spans="1:17" s="12" customFormat="1" ht="24" thickBot="1" x14ac:dyDescent="0.35">
      <c r="A219" s="122">
        <v>5</v>
      </c>
      <c r="B219" s="72"/>
      <c r="C219" s="8" t="s">
        <v>262</v>
      </c>
      <c r="D219" s="9"/>
      <c r="E219" s="9"/>
      <c r="F219" s="9"/>
      <c r="G219" s="45"/>
      <c r="H219" s="9"/>
      <c r="I219" s="9"/>
      <c r="J219" s="46"/>
      <c r="K219" s="8"/>
      <c r="L219" s="8"/>
      <c r="M219" s="11"/>
      <c r="N219" s="11"/>
      <c r="O219" s="9"/>
    </row>
    <row r="220" spans="1:17" ht="43.8" thickBot="1" x14ac:dyDescent="0.35">
      <c r="A220" s="120">
        <f t="shared" ref="A220" si="65">A219</f>
        <v>5</v>
      </c>
      <c r="B220" s="20">
        <f t="shared" ref="B220" si="66">B219+1</f>
        <v>1</v>
      </c>
      <c r="C220" s="5" t="s">
        <v>64</v>
      </c>
      <c r="D220" s="21" t="s">
        <v>263</v>
      </c>
      <c r="G220" s="22" t="s">
        <v>271</v>
      </c>
      <c r="H220" s="22" t="s">
        <v>18</v>
      </c>
      <c r="I220" s="22" t="s">
        <v>141</v>
      </c>
      <c r="K220" s="23">
        <f t="shared" si="54"/>
        <v>44639</v>
      </c>
      <c r="L220" s="24">
        <v>0.45833333333333331</v>
      </c>
      <c r="M220" s="53"/>
      <c r="N220" s="53"/>
    </row>
    <row r="221" spans="1:17" s="12" customFormat="1" ht="24" thickBot="1" x14ac:dyDescent="0.35">
      <c r="A221" s="123">
        <v>6</v>
      </c>
      <c r="B221" s="44"/>
      <c r="C221" s="8" t="s">
        <v>264</v>
      </c>
      <c r="D221" s="9"/>
      <c r="E221" s="9"/>
      <c r="F221" s="9"/>
      <c r="G221" s="9"/>
      <c r="H221" s="9"/>
      <c r="I221" s="9"/>
      <c r="J221" s="8"/>
      <c r="K221" s="10"/>
      <c r="L221" s="8"/>
      <c r="M221" s="11"/>
      <c r="N221" s="11"/>
      <c r="O221" s="9"/>
    </row>
    <row r="222" spans="1:17" s="15" customFormat="1" x14ac:dyDescent="0.3">
      <c r="A222" s="121">
        <f>A221+0.1</f>
        <v>6.1</v>
      </c>
      <c r="B222" s="14"/>
      <c r="D222" s="16" t="s">
        <v>265</v>
      </c>
      <c r="E222" s="103"/>
      <c r="F222" s="17"/>
      <c r="G222" s="17"/>
      <c r="H222" s="17"/>
      <c r="I222" s="17"/>
      <c r="J222" s="17"/>
      <c r="K222" s="94"/>
      <c r="L222" s="48"/>
      <c r="M222" s="49"/>
      <c r="N222" s="49"/>
      <c r="O222" s="104"/>
    </row>
    <row r="223" spans="1:17" ht="86.4" x14ac:dyDescent="0.3">
      <c r="A223" s="120">
        <f t="shared" ref="A223:A224" si="67">A222</f>
        <v>6.1</v>
      </c>
      <c r="B223" s="20">
        <f t="shared" ref="B223:B224" si="68">B222+1</f>
        <v>1</v>
      </c>
      <c r="C223" s="5" t="s">
        <v>16</v>
      </c>
      <c r="D223" s="56" t="s">
        <v>233</v>
      </c>
      <c r="F223" s="50" t="s">
        <v>205</v>
      </c>
      <c r="G223" s="22" t="s">
        <v>271</v>
      </c>
      <c r="H223" s="22" t="s">
        <v>234</v>
      </c>
      <c r="I223" s="22" t="s">
        <v>376</v>
      </c>
      <c r="J223" s="22">
        <v>60</v>
      </c>
      <c r="K223" s="23">
        <f>K$2+3</f>
        <v>44640</v>
      </c>
      <c r="L223" s="24">
        <v>0.375</v>
      </c>
      <c r="M223" s="24"/>
      <c r="N223" s="25"/>
    </row>
    <row r="224" spans="1:17" ht="28.8" x14ac:dyDescent="0.3">
      <c r="A224" s="120">
        <f t="shared" si="67"/>
        <v>6.1</v>
      </c>
      <c r="B224" s="20">
        <f t="shared" si="68"/>
        <v>2</v>
      </c>
      <c r="C224" s="5" t="s">
        <v>16</v>
      </c>
      <c r="D224" s="21" t="s">
        <v>235</v>
      </c>
      <c r="G224" s="22" t="s">
        <v>271</v>
      </c>
      <c r="H224" s="22" t="s">
        <v>274</v>
      </c>
      <c r="I224" s="22" t="s">
        <v>99</v>
      </c>
      <c r="K224" s="23">
        <f>K$2+3</f>
        <v>44640</v>
      </c>
    </row>
    <row r="225" spans="1:15" s="15" customFormat="1" x14ac:dyDescent="0.3">
      <c r="A225" s="121">
        <f>A224+0.1</f>
        <v>6.1999999999999993</v>
      </c>
      <c r="B225" s="14"/>
      <c r="D225" s="16" t="s">
        <v>266</v>
      </c>
      <c r="E225" s="103"/>
      <c r="F225" s="17"/>
      <c r="G225" s="17"/>
      <c r="H225" s="17"/>
      <c r="I225" s="17"/>
      <c r="J225" s="17"/>
      <c r="K225" s="94"/>
      <c r="L225" s="48"/>
      <c r="M225" s="49"/>
      <c r="N225" s="49"/>
      <c r="O225" s="104"/>
    </row>
    <row r="226" spans="1:15" ht="86.4" x14ac:dyDescent="0.3">
      <c r="A226" s="120">
        <f t="shared" ref="A226:A227" si="69">A225</f>
        <v>6.1999999999999993</v>
      </c>
      <c r="B226" s="20">
        <f t="shared" ref="B226:B227" si="70">B225+1</f>
        <v>1</v>
      </c>
      <c r="C226" s="5" t="s">
        <v>16</v>
      </c>
      <c r="D226" s="56" t="s">
        <v>233</v>
      </c>
      <c r="F226" s="50" t="s">
        <v>205</v>
      </c>
      <c r="G226" s="22" t="s">
        <v>271</v>
      </c>
      <c r="H226" s="22" t="s">
        <v>234</v>
      </c>
      <c r="I226" s="22" t="s">
        <v>376</v>
      </c>
      <c r="J226" s="22">
        <v>60</v>
      </c>
      <c r="K226" s="23">
        <f>K$2+4</f>
        <v>44641</v>
      </c>
      <c r="L226" s="24">
        <v>0.375</v>
      </c>
      <c r="M226" s="24"/>
      <c r="N226" s="25"/>
    </row>
    <row r="227" spans="1:15" ht="28.8" x14ac:dyDescent="0.3">
      <c r="A227" s="120">
        <f t="shared" si="69"/>
        <v>6.1999999999999993</v>
      </c>
      <c r="B227" s="20">
        <f t="shared" si="70"/>
        <v>2</v>
      </c>
      <c r="C227" s="5" t="s">
        <v>16</v>
      </c>
      <c r="D227" s="21" t="s">
        <v>235</v>
      </c>
      <c r="G227" s="22" t="s">
        <v>271</v>
      </c>
      <c r="H227" s="22" t="s">
        <v>274</v>
      </c>
      <c r="I227" s="22" t="s">
        <v>99</v>
      </c>
      <c r="K227" s="23">
        <f>K$2+4</f>
        <v>44641</v>
      </c>
    </row>
    <row r="228" spans="1:15" s="15" customFormat="1" x14ac:dyDescent="0.3">
      <c r="A228" s="121">
        <f>A227+0.1</f>
        <v>6.2999999999999989</v>
      </c>
      <c r="B228" s="14"/>
      <c r="D228" s="16" t="s">
        <v>267</v>
      </c>
      <c r="E228" s="103"/>
      <c r="F228" s="17"/>
      <c r="G228" s="17"/>
      <c r="H228" s="17"/>
      <c r="I228" s="17"/>
      <c r="J228" s="17"/>
      <c r="K228" s="94"/>
      <c r="L228" s="48"/>
      <c r="M228" s="49"/>
      <c r="N228" s="49"/>
      <c r="O228" s="104"/>
    </row>
    <row r="229" spans="1:15" ht="86.4" x14ac:dyDescent="0.3">
      <c r="A229" s="120">
        <f t="shared" ref="A229:A230" si="71">A228</f>
        <v>6.2999999999999989</v>
      </c>
      <c r="B229" s="20">
        <f t="shared" ref="B229:B230" si="72">B228+1</f>
        <v>1</v>
      </c>
      <c r="C229" s="5" t="s">
        <v>16</v>
      </c>
      <c r="D229" s="56" t="s">
        <v>233</v>
      </c>
      <c r="F229" s="50" t="s">
        <v>205</v>
      </c>
      <c r="G229" s="22" t="s">
        <v>271</v>
      </c>
      <c r="H229" s="22" t="s">
        <v>234</v>
      </c>
      <c r="I229" s="22" t="s">
        <v>376</v>
      </c>
      <c r="J229" s="22">
        <v>60</v>
      </c>
      <c r="K229" s="23">
        <f>K$2+5</f>
        <v>44642</v>
      </c>
      <c r="L229" s="24">
        <v>0.375</v>
      </c>
      <c r="M229" s="24"/>
      <c r="N229" s="25"/>
    </row>
    <row r="230" spans="1:15" ht="28.8" x14ac:dyDescent="0.3">
      <c r="A230" s="120">
        <f t="shared" si="71"/>
        <v>6.2999999999999989</v>
      </c>
      <c r="B230" s="20">
        <f t="shared" si="72"/>
        <v>2</v>
      </c>
      <c r="C230" s="5" t="s">
        <v>16</v>
      </c>
      <c r="D230" s="21" t="s">
        <v>235</v>
      </c>
      <c r="G230" s="22" t="s">
        <v>271</v>
      </c>
      <c r="H230" s="22" t="s">
        <v>274</v>
      </c>
      <c r="I230" s="22" t="s">
        <v>99</v>
      </c>
      <c r="K230" s="23">
        <f>K$2+5</f>
        <v>44642</v>
      </c>
    </row>
    <row r="231" spans="1:15" s="15" customFormat="1" x14ac:dyDescent="0.3">
      <c r="A231" s="121">
        <f>A230+0.1</f>
        <v>6.3999999999999986</v>
      </c>
      <c r="B231" s="14"/>
      <c r="D231" s="16" t="s">
        <v>268</v>
      </c>
      <c r="E231" s="103"/>
      <c r="F231" s="17"/>
      <c r="G231" s="17"/>
      <c r="H231" s="17"/>
      <c r="I231" s="17"/>
      <c r="J231" s="17"/>
      <c r="K231" s="94"/>
      <c r="L231" s="48"/>
      <c r="M231" s="49"/>
      <c r="N231" s="49"/>
      <c r="O231" s="104"/>
    </row>
    <row r="232" spans="1:15" ht="86.4" x14ac:dyDescent="0.3">
      <c r="A232" s="120">
        <f t="shared" ref="A232:A233" si="73">A231</f>
        <v>6.3999999999999986</v>
      </c>
      <c r="B232" s="20">
        <f t="shared" ref="B232:B233" si="74">B231+1</f>
        <v>1</v>
      </c>
      <c r="C232" s="5" t="s">
        <v>16</v>
      </c>
      <c r="D232" s="56" t="s">
        <v>233</v>
      </c>
      <c r="F232" s="50" t="s">
        <v>205</v>
      </c>
      <c r="G232" s="22" t="s">
        <v>271</v>
      </c>
      <c r="H232" s="22" t="s">
        <v>234</v>
      </c>
      <c r="I232" s="22" t="s">
        <v>376</v>
      </c>
      <c r="J232" s="22">
        <v>60</v>
      </c>
      <c r="K232" s="23">
        <f>K$2+6</f>
        <v>44643</v>
      </c>
      <c r="L232" s="24">
        <v>0.375</v>
      </c>
      <c r="M232" s="24"/>
      <c r="N232" s="25"/>
    </row>
    <row r="233" spans="1:15" ht="28.8" x14ac:dyDescent="0.3">
      <c r="A233" s="120">
        <f t="shared" si="73"/>
        <v>6.3999999999999986</v>
      </c>
      <c r="B233" s="20">
        <f t="shared" si="74"/>
        <v>2</v>
      </c>
      <c r="C233" s="5" t="s">
        <v>16</v>
      </c>
      <c r="D233" s="21" t="s">
        <v>235</v>
      </c>
      <c r="G233" s="22" t="s">
        <v>271</v>
      </c>
      <c r="H233" s="22" t="s">
        <v>274</v>
      </c>
      <c r="I233" s="22" t="s">
        <v>99</v>
      </c>
      <c r="K233" s="23">
        <f>K$2+6</f>
        <v>44643</v>
      </c>
    </row>
    <row r="234" spans="1:15" s="15" customFormat="1" x14ac:dyDescent="0.3">
      <c r="A234" s="121">
        <f>A233+0.1</f>
        <v>6.4999999999999982</v>
      </c>
      <c r="B234" s="14"/>
      <c r="D234" s="16" t="s">
        <v>269</v>
      </c>
      <c r="E234" s="103"/>
      <c r="F234" s="17"/>
      <c r="G234" s="17"/>
      <c r="H234" s="17"/>
      <c r="I234" s="17"/>
      <c r="J234" s="17"/>
      <c r="K234" s="94"/>
      <c r="L234" s="48"/>
      <c r="M234" s="49"/>
      <c r="N234" s="49"/>
      <c r="O234" s="104"/>
    </row>
    <row r="235" spans="1:15" ht="86.4" x14ac:dyDescent="0.3">
      <c r="A235" s="120">
        <f t="shared" ref="A235:A236" si="75">A234</f>
        <v>6.4999999999999982</v>
      </c>
      <c r="B235" s="20">
        <f t="shared" ref="B235:B236" si="76">B234+1</f>
        <v>1</v>
      </c>
      <c r="C235" s="5" t="s">
        <v>16</v>
      </c>
      <c r="D235" s="56" t="s">
        <v>233</v>
      </c>
      <c r="F235" s="50" t="s">
        <v>205</v>
      </c>
      <c r="G235" s="22" t="s">
        <v>271</v>
      </c>
      <c r="H235" s="22" t="s">
        <v>234</v>
      </c>
      <c r="I235" s="22" t="s">
        <v>376</v>
      </c>
      <c r="J235" s="22">
        <v>60</v>
      </c>
      <c r="K235" s="23">
        <f>K$2+7</f>
        <v>44644</v>
      </c>
      <c r="L235" s="24">
        <v>0.375</v>
      </c>
      <c r="M235" s="24"/>
      <c r="N235" s="25"/>
    </row>
    <row r="236" spans="1:15" ht="28.8" x14ac:dyDescent="0.3">
      <c r="A236" s="120">
        <f t="shared" si="75"/>
        <v>6.4999999999999982</v>
      </c>
      <c r="B236" s="20">
        <f t="shared" si="76"/>
        <v>2</v>
      </c>
      <c r="C236" s="5" t="s">
        <v>16</v>
      </c>
      <c r="D236" s="21" t="s">
        <v>235</v>
      </c>
      <c r="G236" s="22" t="s">
        <v>271</v>
      </c>
      <c r="H236" s="22" t="s">
        <v>274</v>
      </c>
      <c r="I236" s="22" t="s">
        <v>99</v>
      </c>
      <c r="K236" s="23">
        <f>K$2+7</f>
        <v>44644</v>
      </c>
    </row>
    <row r="237" spans="1:15" s="15" customFormat="1" x14ac:dyDescent="0.3">
      <c r="A237" s="121">
        <f>A236+0.1</f>
        <v>6.5999999999999979</v>
      </c>
      <c r="B237" s="14"/>
      <c r="D237" s="16" t="s">
        <v>270</v>
      </c>
      <c r="E237" s="103"/>
      <c r="F237" s="17"/>
      <c r="G237" s="17"/>
      <c r="H237" s="17"/>
      <c r="I237" s="17"/>
      <c r="J237" s="17"/>
      <c r="K237" s="94"/>
      <c r="L237" s="48"/>
      <c r="M237" s="49"/>
      <c r="N237" s="49"/>
      <c r="O237" s="104"/>
    </row>
    <row r="238" spans="1:15" ht="86.4" x14ac:dyDescent="0.3">
      <c r="A238" s="120">
        <f t="shared" ref="A238:A239" si="77">A237</f>
        <v>6.5999999999999979</v>
      </c>
      <c r="B238" s="20">
        <f t="shared" ref="B238:B239" si="78">B237+1</f>
        <v>1</v>
      </c>
      <c r="C238" s="5" t="s">
        <v>16</v>
      </c>
      <c r="D238" s="56" t="s">
        <v>233</v>
      </c>
      <c r="F238" s="50" t="s">
        <v>205</v>
      </c>
      <c r="G238" s="22" t="s">
        <v>271</v>
      </c>
      <c r="H238" s="22" t="s">
        <v>234</v>
      </c>
      <c r="I238" s="22" t="s">
        <v>376</v>
      </c>
      <c r="J238" s="22">
        <v>60</v>
      </c>
      <c r="K238" s="23">
        <f>K$2+8</f>
        <v>44645</v>
      </c>
      <c r="L238" s="24">
        <v>0.375</v>
      </c>
      <c r="M238" s="24"/>
      <c r="N238" s="25"/>
    </row>
    <row r="239" spans="1:15" ht="28.8" x14ac:dyDescent="0.3">
      <c r="A239" s="120">
        <f t="shared" si="77"/>
        <v>6.5999999999999979</v>
      </c>
      <c r="B239" s="20">
        <f t="shared" si="78"/>
        <v>2</v>
      </c>
      <c r="C239" s="5" t="s">
        <v>16</v>
      </c>
      <c r="D239" s="21" t="s">
        <v>235</v>
      </c>
      <c r="G239" s="22" t="s">
        <v>271</v>
      </c>
      <c r="H239" s="22" t="s">
        <v>274</v>
      </c>
      <c r="I239" s="22" t="s">
        <v>99</v>
      </c>
      <c r="K239" s="23">
        <f>K$2+8</f>
        <v>44645</v>
      </c>
    </row>
  </sheetData>
  <conditionalFormatting sqref="G240:G1048576 G1 G13:G14 G111 G19 G29:G35">
    <cfRule type="cellIs" dxfId="7252" priority="2135" operator="equal">
      <formula>"Complete w/defect"</formula>
    </cfRule>
    <cfRule type="cellIs" dxfId="7251" priority="2136" operator="equal">
      <formula>"Failed"</formula>
    </cfRule>
    <cfRule type="cellIs" dxfId="7250" priority="2137" operator="equal">
      <formula>"NA"</formula>
    </cfRule>
    <cfRule type="cellIs" dxfId="7249" priority="2138" operator="equal">
      <formula>"Complete"</formula>
    </cfRule>
    <cfRule type="cellIs" dxfId="7248" priority="2139" operator="equal">
      <formula>"In Progress"</formula>
    </cfRule>
    <cfRule type="cellIs" dxfId="7247" priority="2140" operator="equal">
      <formula>"Not Started"</formula>
    </cfRule>
  </conditionalFormatting>
  <conditionalFormatting sqref="C240:C1048576 C1 C24:C26 C160:C168 C126:C127 C44:C62 C64:C65 C170:C176 C122 C158 C154:C155 C15:C20 C31:C35 C106:C111 C148 C141:C142 C144 C146">
    <cfRule type="cellIs" dxfId="7246" priority="2134" operator="equal">
      <formula>"Prod"</formula>
    </cfRule>
  </conditionalFormatting>
  <conditionalFormatting sqref="G2:G3 G25 G6 G121 G10 G81 G44 G49">
    <cfRule type="cellIs" dxfId="7245" priority="2128" operator="equal">
      <formula>"Complete w/defect"</formula>
    </cfRule>
    <cfRule type="cellIs" dxfId="7244" priority="2129" operator="equal">
      <formula>"Failed"</formula>
    </cfRule>
    <cfRule type="cellIs" dxfId="7243" priority="2130" operator="equal">
      <formula>"NA"</formula>
    </cfRule>
    <cfRule type="cellIs" dxfId="7242" priority="2131" operator="equal">
      <formula>"Complete"</formula>
    </cfRule>
    <cfRule type="cellIs" dxfId="7241" priority="2132" operator="equal">
      <formula>"In Progress"</formula>
    </cfRule>
    <cfRule type="cellIs" dxfId="7240" priority="2133" operator="equal">
      <formula>"Not Started"</formula>
    </cfRule>
  </conditionalFormatting>
  <conditionalFormatting sqref="C2:C4 C6 C216:C218 C10:C13 C70:C88 C116:C118 C121 C197:C209">
    <cfRule type="cellIs" dxfId="7239" priority="2127" operator="equal">
      <formula>"Prod"</formula>
    </cfRule>
  </conditionalFormatting>
  <conditionalFormatting sqref="C7:C9">
    <cfRule type="cellIs" dxfId="7238" priority="2126" operator="equal">
      <formula>"Prod"</formula>
    </cfRule>
  </conditionalFormatting>
  <conditionalFormatting sqref="C13">
    <cfRule type="cellIs" dxfId="7237" priority="2125" operator="equal">
      <formula>"Prod"</formula>
    </cfRule>
  </conditionalFormatting>
  <conditionalFormatting sqref="C21">
    <cfRule type="cellIs" dxfId="7236" priority="2124" operator="equal">
      <formula>"Prod"</formula>
    </cfRule>
  </conditionalFormatting>
  <conditionalFormatting sqref="C22:C23">
    <cfRule type="cellIs" dxfId="7235" priority="2123" operator="equal">
      <formula>"Prod"</formula>
    </cfRule>
  </conditionalFormatting>
  <conditionalFormatting sqref="C5">
    <cfRule type="cellIs" dxfId="7234" priority="2122" operator="equal">
      <formula>"Prod"</formula>
    </cfRule>
  </conditionalFormatting>
  <conditionalFormatting sqref="C29">
    <cfRule type="cellIs" dxfId="7233" priority="2121" operator="equal">
      <formula>"Prod"</formula>
    </cfRule>
  </conditionalFormatting>
  <conditionalFormatting sqref="C30">
    <cfRule type="cellIs" dxfId="7232" priority="2120" operator="equal">
      <formula>"Prod"</formula>
    </cfRule>
  </conditionalFormatting>
  <conditionalFormatting sqref="G36">
    <cfRule type="cellIs" dxfId="7231" priority="2114" operator="equal">
      <formula>"Complete w/defect"</formula>
    </cfRule>
    <cfRule type="cellIs" dxfId="7230" priority="2115" operator="equal">
      <formula>"Failed"</formula>
    </cfRule>
    <cfRule type="cellIs" dxfId="7229" priority="2116" operator="equal">
      <formula>"NA"</formula>
    </cfRule>
    <cfRule type="cellIs" dxfId="7228" priority="2117" operator="equal">
      <formula>"Complete"</formula>
    </cfRule>
    <cfRule type="cellIs" dxfId="7227" priority="2118" operator="equal">
      <formula>"In Progress"</formula>
    </cfRule>
    <cfRule type="cellIs" dxfId="7226" priority="2119" operator="equal">
      <formula>"Not Started"</formula>
    </cfRule>
  </conditionalFormatting>
  <conditionalFormatting sqref="C36">
    <cfRule type="cellIs" dxfId="7225" priority="2113" operator="equal">
      <formula>"Prod"</formula>
    </cfRule>
  </conditionalFormatting>
  <conditionalFormatting sqref="C38:C40 C43">
    <cfRule type="cellIs" dxfId="7224" priority="2112" operator="equal">
      <formula>"Prod"</formula>
    </cfRule>
  </conditionalFormatting>
  <conditionalFormatting sqref="C39">
    <cfRule type="cellIs" dxfId="7223" priority="2111" operator="equal">
      <formula>"Prod"</formula>
    </cfRule>
  </conditionalFormatting>
  <conditionalFormatting sqref="C57">
    <cfRule type="cellIs" dxfId="7222" priority="2110" operator="equal">
      <formula>"Prod"</formula>
    </cfRule>
  </conditionalFormatting>
  <conditionalFormatting sqref="G59">
    <cfRule type="cellIs" dxfId="7221" priority="2104" operator="equal">
      <formula>"Complete w/defect"</formula>
    </cfRule>
    <cfRule type="cellIs" dxfId="7220" priority="2105" operator="equal">
      <formula>"Failed"</formula>
    </cfRule>
    <cfRule type="cellIs" dxfId="7219" priority="2106" operator="equal">
      <formula>"NA"</formula>
    </cfRule>
    <cfRule type="cellIs" dxfId="7218" priority="2107" operator="equal">
      <formula>"Complete"</formula>
    </cfRule>
    <cfRule type="cellIs" dxfId="7217" priority="2108" operator="equal">
      <formula>"In Progress"</formula>
    </cfRule>
    <cfRule type="cellIs" dxfId="7216" priority="2109" operator="equal">
      <formula>"Not Started"</formula>
    </cfRule>
  </conditionalFormatting>
  <conditionalFormatting sqref="G66">
    <cfRule type="cellIs" dxfId="7215" priority="2097" operator="equal">
      <formula>"Complete w/defect"</formula>
    </cfRule>
    <cfRule type="cellIs" dxfId="7214" priority="2098" operator="equal">
      <formula>"Failed"</formula>
    </cfRule>
    <cfRule type="cellIs" dxfId="7213" priority="2099" operator="equal">
      <formula>"NA"</formula>
    </cfRule>
    <cfRule type="cellIs" dxfId="7212" priority="2100" operator="equal">
      <formula>"Complete"</formula>
    </cfRule>
    <cfRule type="cellIs" dxfId="7211" priority="2101" operator="equal">
      <formula>"In Progress"</formula>
    </cfRule>
    <cfRule type="cellIs" dxfId="7210" priority="2102" operator="equal">
      <formula>"Not Started"</formula>
    </cfRule>
  </conditionalFormatting>
  <conditionalFormatting sqref="C66:C67">
    <cfRule type="cellIs" dxfId="7209" priority="2103" operator="equal">
      <formula>"Prod"</formula>
    </cfRule>
  </conditionalFormatting>
  <conditionalFormatting sqref="C66:C67">
    <cfRule type="cellIs" dxfId="7208" priority="2096" operator="equal">
      <formula>"Prod"</formula>
    </cfRule>
  </conditionalFormatting>
  <conditionalFormatting sqref="C66:C67">
    <cfRule type="cellIs" dxfId="7207" priority="2095" operator="equal">
      <formula>"Prod"</formula>
    </cfRule>
  </conditionalFormatting>
  <conditionalFormatting sqref="G37">
    <cfRule type="cellIs" dxfId="7206" priority="2089" operator="equal">
      <formula>"Complete w/defect"</formula>
    </cfRule>
    <cfRule type="cellIs" dxfId="7205" priority="2090" operator="equal">
      <formula>"Failed"</formula>
    </cfRule>
    <cfRule type="cellIs" dxfId="7204" priority="2091" operator="equal">
      <formula>"NA"</formula>
    </cfRule>
    <cfRule type="cellIs" dxfId="7203" priority="2092" operator="equal">
      <formula>"Complete"</formula>
    </cfRule>
    <cfRule type="cellIs" dxfId="7202" priority="2093" operator="equal">
      <formula>"In Progress"</formula>
    </cfRule>
    <cfRule type="cellIs" dxfId="7201" priority="2094" operator="equal">
      <formula>"Not Started"</formula>
    </cfRule>
  </conditionalFormatting>
  <conditionalFormatting sqref="C37">
    <cfRule type="cellIs" dxfId="7200" priority="2088" operator="equal">
      <formula>"Prod"</formula>
    </cfRule>
  </conditionalFormatting>
  <conditionalFormatting sqref="G68">
    <cfRule type="cellIs" dxfId="7199" priority="2082" operator="equal">
      <formula>"Complete w/defect"</formula>
    </cfRule>
    <cfRule type="cellIs" dxfId="7198" priority="2083" operator="equal">
      <formula>"Failed"</formula>
    </cfRule>
    <cfRule type="cellIs" dxfId="7197" priority="2084" operator="equal">
      <formula>"NA"</formula>
    </cfRule>
    <cfRule type="cellIs" dxfId="7196" priority="2085" operator="equal">
      <formula>"Complete"</formula>
    </cfRule>
    <cfRule type="cellIs" dxfId="7195" priority="2086" operator="equal">
      <formula>"In Progress"</formula>
    </cfRule>
    <cfRule type="cellIs" dxfId="7194" priority="2087" operator="equal">
      <formula>"Not Started"</formula>
    </cfRule>
  </conditionalFormatting>
  <conditionalFormatting sqref="C68:C69">
    <cfRule type="cellIs" dxfId="7193" priority="2081" operator="equal">
      <formula>"Prod"</formula>
    </cfRule>
  </conditionalFormatting>
  <conditionalFormatting sqref="G70">
    <cfRule type="cellIs" dxfId="7192" priority="2075" operator="equal">
      <formula>"Complete w/defect"</formula>
    </cfRule>
    <cfRule type="cellIs" dxfId="7191" priority="2076" operator="equal">
      <formula>"Failed"</formula>
    </cfRule>
    <cfRule type="cellIs" dxfId="7190" priority="2077" operator="equal">
      <formula>"NA"</formula>
    </cfRule>
    <cfRule type="cellIs" dxfId="7189" priority="2078" operator="equal">
      <formula>"Complete"</formula>
    </cfRule>
    <cfRule type="cellIs" dxfId="7188" priority="2079" operator="equal">
      <formula>"In Progress"</formula>
    </cfRule>
    <cfRule type="cellIs" dxfId="7187" priority="2080" operator="equal">
      <formula>"Not Started"</formula>
    </cfRule>
  </conditionalFormatting>
  <conditionalFormatting sqref="C102:C103">
    <cfRule type="cellIs" dxfId="7186" priority="2074" operator="equal">
      <formula>"Prod"</formula>
    </cfRule>
  </conditionalFormatting>
  <conditionalFormatting sqref="C104:C105">
    <cfRule type="cellIs" dxfId="7185" priority="2073" operator="equal">
      <formula>"Prod"</formula>
    </cfRule>
  </conditionalFormatting>
  <conditionalFormatting sqref="G108">
    <cfRule type="cellIs" dxfId="7184" priority="2067" operator="equal">
      <formula>"Complete w/defect"</formula>
    </cfRule>
    <cfRule type="cellIs" dxfId="7183" priority="2068" operator="equal">
      <formula>"Failed"</formula>
    </cfRule>
    <cfRule type="cellIs" dxfId="7182" priority="2069" operator="equal">
      <formula>"NA"</formula>
    </cfRule>
    <cfRule type="cellIs" dxfId="7181" priority="2070" operator="equal">
      <formula>"Complete"</formula>
    </cfRule>
    <cfRule type="cellIs" dxfId="7180" priority="2071" operator="equal">
      <formula>"In Progress"</formula>
    </cfRule>
    <cfRule type="cellIs" dxfId="7179" priority="2072" operator="equal">
      <formula>"Not Started"</formula>
    </cfRule>
  </conditionalFormatting>
  <conditionalFormatting sqref="C112:C115">
    <cfRule type="cellIs" dxfId="7178" priority="2066" operator="equal">
      <formula>"Prod"</formula>
    </cfRule>
  </conditionalFormatting>
  <conditionalFormatting sqref="C116">
    <cfRule type="cellIs" dxfId="7177" priority="2065" operator="equal">
      <formula>"Prod"</formula>
    </cfRule>
  </conditionalFormatting>
  <conditionalFormatting sqref="C117:C118">
    <cfRule type="cellIs" dxfId="7176" priority="2064" operator="equal">
      <formula>"Prod"</formula>
    </cfRule>
  </conditionalFormatting>
  <conditionalFormatting sqref="C123">
    <cfRule type="cellIs" dxfId="7175" priority="2057" operator="equal">
      <formula>"Prod"</formula>
    </cfRule>
  </conditionalFormatting>
  <conditionalFormatting sqref="G123">
    <cfRule type="cellIs" dxfId="7174" priority="2058" operator="equal">
      <formula>"Complete w/defect"</formula>
    </cfRule>
    <cfRule type="cellIs" dxfId="7173" priority="2059" operator="equal">
      <formula>"Failed"</formula>
    </cfRule>
    <cfRule type="cellIs" dxfId="7172" priority="2060" operator="equal">
      <formula>"NA"</formula>
    </cfRule>
    <cfRule type="cellIs" dxfId="7171" priority="2061" operator="equal">
      <formula>"Complete"</formula>
    </cfRule>
    <cfRule type="cellIs" dxfId="7170" priority="2062" operator="equal">
      <formula>"In Progress"</formula>
    </cfRule>
    <cfRule type="cellIs" dxfId="7169" priority="2063" operator="equal">
      <formula>"Not Started"</formula>
    </cfRule>
  </conditionalFormatting>
  <conditionalFormatting sqref="G222">
    <cfRule type="cellIs" dxfId="7168" priority="1990" operator="equal">
      <formula>"Complete w/defect"</formula>
    </cfRule>
    <cfRule type="cellIs" dxfId="7167" priority="1991" operator="equal">
      <formula>"Failed"</formula>
    </cfRule>
    <cfRule type="cellIs" dxfId="7166" priority="1992" operator="equal">
      <formula>"NA"</formula>
    </cfRule>
    <cfRule type="cellIs" dxfId="7165" priority="1993" operator="equal">
      <formula>"Complete"</formula>
    </cfRule>
    <cfRule type="cellIs" dxfId="7164" priority="1994" operator="equal">
      <formula>"In Progress"</formula>
    </cfRule>
    <cfRule type="cellIs" dxfId="7163" priority="1995" operator="equal">
      <formula>"Not Started"</formula>
    </cfRule>
  </conditionalFormatting>
  <conditionalFormatting sqref="G164 G174 G161">
    <cfRule type="cellIs" dxfId="7162" priority="2051" operator="equal">
      <formula>"Complete w/defect"</formula>
    </cfRule>
    <cfRule type="cellIs" dxfId="7161" priority="2052" operator="equal">
      <formula>"Failed"</formula>
    </cfRule>
    <cfRule type="cellIs" dxfId="7160" priority="2053" operator="equal">
      <formula>"NA"</formula>
    </cfRule>
    <cfRule type="cellIs" dxfId="7159" priority="2054" operator="equal">
      <formula>"Complete"</formula>
    </cfRule>
    <cfRule type="cellIs" dxfId="7158" priority="2055" operator="equal">
      <formula>"In Progress"</formula>
    </cfRule>
    <cfRule type="cellIs" dxfId="7157" priority="2056" operator="equal">
      <formula>"Not Started"</formula>
    </cfRule>
  </conditionalFormatting>
  <conditionalFormatting sqref="G178">
    <cfRule type="cellIs" dxfId="7156" priority="2045" operator="equal">
      <formula>"Complete w/defect"</formula>
    </cfRule>
    <cfRule type="cellIs" dxfId="7155" priority="2046" operator="equal">
      <formula>"Failed"</formula>
    </cfRule>
    <cfRule type="cellIs" dxfId="7154" priority="2047" operator="equal">
      <formula>"NA"</formula>
    </cfRule>
    <cfRule type="cellIs" dxfId="7153" priority="2048" operator="equal">
      <formula>"Complete"</formula>
    </cfRule>
    <cfRule type="cellIs" dxfId="7152" priority="2049" operator="equal">
      <formula>"In Progress"</formula>
    </cfRule>
    <cfRule type="cellIs" dxfId="7151" priority="2050" operator="equal">
      <formula>"Not Started"</formula>
    </cfRule>
  </conditionalFormatting>
  <conditionalFormatting sqref="C178:C183">
    <cfRule type="cellIs" dxfId="7150" priority="2044" operator="equal">
      <formula>"Prod"</formula>
    </cfRule>
  </conditionalFormatting>
  <conditionalFormatting sqref="G184">
    <cfRule type="cellIs" dxfId="7149" priority="2038" operator="equal">
      <formula>"Complete w/defect"</formula>
    </cfRule>
    <cfRule type="cellIs" dxfId="7148" priority="2039" operator="equal">
      <formula>"Failed"</formula>
    </cfRule>
    <cfRule type="cellIs" dxfId="7147" priority="2040" operator="equal">
      <formula>"NA"</formula>
    </cfRule>
    <cfRule type="cellIs" dxfId="7146" priority="2041" operator="equal">
      <formula>"Complete"</formula>
    </cfRule>
    <cfRule type="cellIs" dxfId="7145" priority="2042" operator="equal">
      <formula>"In Progress"</formula>
    </cfRule>
    <cfRule type="cellIs" dxfId="7144" priority="2043" operator="equal">
      <formula>"Not Started"</formula>
    </cfRule>
  </conditionalFormatting>
  <conditionalFormatting sqref="G184">
    <cfRule type="cellIs" dxfId="7143" priority="2032" operator="equal">
      <formula>"Complete w/defect"</formula>
    </cfRule>
    <cfRule type="cellIs" dxfId="7142" priority="2033" operator="equal">
      <formula>"Failed"</formula>
    </cfRule>
    <cfRule type="cellIs" dxfId="7141" priority="2034" operator="equal">
      <formula>"NA"</formula>
    </cfRule>
    <cfRule type="cellIs" dxfId="7140" priority="2035" operator="equal">
      <formula>"Complete"</formula>
    </cfRule>
    <cfRule type="cellIs" dxfId="7139" priority="2036" operator="equal">
      <formula>"In Progress"</formula>
    </cfRule>
    <cfRule type="cellIs" dxfId="7138" priority="2037" operator="equal">
      <formula>"Not Started"</formula>
    </cfRule>
  </conditionalFormatting>
  <conditionalFormatting sqref="C184:C185">
    <cfRule type="cellIs" dxfId="7137" priority="2031" operator="equal">
      <formula>"Prod"</formula>
    </cfRule>
  </conditionalFormatting>
  <conditionalFormatting sqref="G186">
    <cfRule type="cellIs" dxfId="7136" priority="2025" operator="equal">
      <formula>"Complete w/defect"</formula>
    </cfRule>
    <cfRule type="cellIs" dxfId="7135" priority="2026" operator="equal">
      <formula>"Failed"</formula>
    </cfRule>
    <cfRule type="cellIs" dxfId="7134" priority="2027" operator="equal">
      <formula>"NA"</formula>
    </cfRule>
    <cfRule type="cellIs" dxfId="7133" priority="2028" operator="equal">
      <formula>"Complete"</formula>
    </cfRule>
    <cfRule type="cellIs" dxfId="7132" priority="2029" operator="equal">
      <formula>"In Progress"</formula>
    </cfRule>
    <cfRule type="cellIs" dxfId="7131" priority="2030" operator="equal">
      <formula>"Not Started"</formula>
    </cfRule>
  </conditionalFormatting>
  <conditionalFormatting sqref="C186:C190">
    <cfRule type="cellIs" dxfId="7130" priority="2024" operator="equal">
      <formula>"Prod"</formula>
    </cfRule>
  </conditionalFormatting>
  <conditionalFormatting sqref="C191">
    <cfRule type="cellIs" dxfId="7129" priority="2023" operator="equal">
      <formula>"Prod"</formula>
    </cfRule>
  </conditionalFormatting>
  <conditionalFormatting sqref="C191">
    <cfRule type="cellIs" dxfId="7128" priority="2022" operator="equal">
      <formula>"Prod"</formula>
    </cfRule>
  </conditionalFormatting>
  <conditionalFormatting sqref="G192">
    <cfRule type="cellIs" dxfId="7127" priority="2006" operator="equal">
      <formula>"Complete w/defect"</formula>
    </cfRule>
    <cfRule type="cellIs" dxfId="7126" priority="2007" operator="equal">
      <formula>"Failed"</formula>
    </cfRule>
    <cfRule type="cellIs" dxfId="7125" priority="2008" operator="equal">
      <formula>"NA"</formula>
    </cfRule>
    <cfRule type="cellIs" dxfId="7124" priority="2009" operator="equal">
      <formula>"Complete"</formula>
    </cfRule>
    <cfRule type="cellIs" dxfId="7123" priority="2010" operator="equal">
      <formula>"In Progress"</formula>
    </cfRule>
    <cfRule type="cellIs" dxfId="7122" priority="2011" operator="equal">
      <formula>"Not Started"</formula>
    </cfRule>
  </conditionalFormatting>
  <conditionalFormatting sqref="G192">
    <cfRule type="cellIs" dxfId="7121" priority="2016" operator="equal">
      <formula>"Complete w/defect"</formula>
    </cfRule>
    <cfRule type="cellIs" dxfId="7120" priority="2017" operator="equal">
      <formula>"Failed"</formula>
    </cfRule>
    <cfRule type="cellIs" dxfId="7119" priority="2018" operator="equal">
      <formula>"NA"</formula>
    </cfRule>
    <cfRule type="cellIs" dxfId="7118" priority="2019" operator="equal">
      <formula>"Complete"</formula>
    </cfRule>
    <cfRule type="cellIs" dxfId="7117" priority="2020" operator="equal">
      <formula>"In Progress"</formula>
    </cfRule>
    <cfRule type="cellIs" dxfId="7116" priority="2021" operator="equal">
      <formula>"Not Started"</formula>
    </cfRule>
  </conditionalFormatting>
  <conditionalFormatting sqref="C192">
    <cfRule type="cellIs" dxfId="7115" priority="2015" operator="equal">
      <formula>"Prod"</formula>
    </cfRule>
  </conditionalFormatting>
  <conditionalFormatting sqref="C192">
    <cfRule type="cellIs" dxfId="7114" priority="2012" operator="equal">
      <formula>"Prod"</formula>
    </cfRule>
  </conditionalFormatting>
  <conditionalFormatting sqref="C192">
    <cfRule type="cellIs" dxfId="7113" priority="2014" operator="equal">
      <formula>"Prod"</formula>
    </cfRule>
  </conditionalFormatting>
  <conditionalFormatting sqref="C192">
    <cfRule type="cellIs" dxfId="7112" priority="2013" operator="equal">
      <formula>"Prod"</formula>
    </cfRule>
  </conditionalFormatting>
  <conditionalFormatting sqref="G222">
    <cfRule type="cellIs" dxfId="7111" priority="2000" operator="equal">
      <formula>"Complete w/defect"</formula>
    </cfRule>
    <cfRule type="cellIs" dxfId="7110" priority="2001" operator="equal">
      <formula>"Failed"</formula>
    </cfRule>
    <cfRule type="cellIs" dxfId="7109" priority="2002" operator="equal">
      <formula>"NA"</formula>
    </cfRule>
    <cfRule type="cellIs" dxfId="7108" priority="2003" operator="equal">
      <formula>"Complete"</formula>
    </cfRule>
    <cfRule type="cellIs" dxfId="7107" priority="2004" operator="equal">
      <formula>"In Progress"</formula>
    </cfRule>
    <cfRule type="cellIs" dxfId="7106" priority="2005" operator="equal">
      <formula>"Not Started"</formula>
    </cfRule>
  </conditionalFormatting>
  <conditionalFormatting sqref="C222">
    <cfRule type="cellIs" dxfId="7105" priority="1999" operator="equal">
      <formula>"Prod"</formula>
    </cfRule>
  </conditionalFormatting>
  <conditionalFormatting sqref="C222">
    <cfRule type="cellIs" dxfId="7104" priority="1996" operator="equal">
      <formula>"Prod"</formula>
    </cfRule>
  </conditionalFormatting>
  <conditionalFormatting sqref="C222">
    <cfRule type="cellIs" dxfId="7103" priority="1998" operator="equal">
      <formula>"Prod"</formula>
    </cfRule>
  </conditionalFormatting>
  <conditionalFormatting sqref="C222">
    <cfRule type="cellIs" dxfId="7102" priority="1997" operator="equal">
      <formula>"Prod"</formula>
    </cfRule>
  </conditionalFormatting>
  <conditionalFormatting sqref="G195">
    <cfRule type="cellIs" dxfId="7101" priority="1984" operator="equal">
      <formula>"Complete w/defect"</formula>
    </cfRule>
    <cfRule type="cellIs" dxfId="7100" priority="1985" operator="equal">
      <formula>"Failed"</formula>
    </cfRule>
    <cfRule type="cellIs" dxfId="7099" priority="1986" operator="equal">
      <formula>"NA"</formula>
    </cfRule>
    <cfRule type="cellIs" dxfId="7098" priority="1987" operator="equal">
      <formula>"Complete"</formula>
    </cfRule>
    <cfRule type="cellIs" dxfId="7097" priority="1988" operator="equal">
      <formula>"In Progress"</formula>
    </cfRule>
    <cfRule type="cellIs" dxfId="7096" priority="1989" operator="equal">
      <formula>"Not Started"</formula>
    </cfRule>
  </conditionalFormatting>
  <conditionalFormatting sqref="C195">
    <cfRule type="cellIs" dxfId="7095" priority="1983" operator="equal">
      <formula>"Prod"</formula>
    </cfRule>
  </conditionalFormatting>
  <conditionalFormatting sqref="G208">
    <cfRule type="cellIs" dxfId="7094" priority="1977" operator="equal">
      <formula>"Complete w/defect"</formula>
    </cfRule>
    <cfRule type="cellIs" dxfId="7093" priority="1978" operator="equal">
      <formula>"Failed"</formula>
    </cfRule>
    <cfRule type="cellIs" dxfId="7092" priority="1979" operator="equal">
      <formula>"NA"</formula>
    </cfRule>
    <cfRule type="cellIs" dxfId="7091" priority="1980" operator="equal">
      <formula>"Complete"</formula>
    </cfRule>
    <cfRule type="cellIs" dxfId="7090" priority="1981" operator="equal">
      <formula>"In Progress"</formula>
    </cfRule>
    <cfRule type="cellIs" dxfId="7089" priority="1982" operator="equal">
      <formula>"Not Started"</formula>
    </cfRule>
  </conditionalFormatting>
  <conditionalFormatting sqref="G205">
    <cfRule type="cellIs" dxfId="7088" priority="1971" operator="equal">
      <formula>"Complete w/defect"</formula>
    </cfRule>
    <cfRule type="cellIs" dxfId="7087" priority="1972" operator="equal">
      <formula>"Failed"</formula>
    </cfRule>
    <cfRule type="cellIs" dxfId="7086" priority="1973" operator="equal">
      <formula>"NA"</formula>
    </cfRule>
    <cfRule type="cellIs" dxfId="7085" priority="1974" operator="equal">
      <formula>"Complete"</formula>
    </cfRule>
    <cfRule type="cellIs" dxfId="7084" priority="1975" operator="equal">
      <formula>"In Progress"</formula>
    </cfRule>
    <cfRule type="cellIs" dxfId="7083" priority="1976" operator="equal">
      <formula>"Not Started"</formula>
    </cfRule>
  </conditionalFormatting>
  <conditionalFormatting sqref="C196">
    <cfRule type="cellIs" dxfId="7082" priority="1970" operator="equal">
      <formula>"Prod"</formula>
    </cfRule>
  </conditionalFormatting>
  <conditionalFormatting sqref="G210 G213">
    <cfRule type="cellIs" dxfId="7081" priority="1964" operator="equal">
      <formula>"Complete w/defect"</formula>
    </cfRule>
    <cfRule type="cellIs" dxfId="7080" priority="1965" operator="equal">
      <formula>"Failed"</formula>
    </cfRule>
    <cfRule type="cellIs" dxfId="7079" priority="1966" operator="equal">
      <formula>"NA"</formula>
    </cfRule>
    <cfRule type="cellIs" dxfId="7078" priority="1967" operator="equal">
      <formula>"Complete"</formula>
    </cfRule>
    <cfRule type="cellIs" dxfId="7077" priority="1968" operator="equal">
      <formula>"In Progress"</formula>
    </cfRule>
    <cfRule type="cellIs" dxfId="7076" priority="1969" operator="equal">
      <formula>"Not Started"</formula>
    </cfRule>
  </conditionalFormatting>
  <conditionalFormatting sqref="C210 C212:C215">
    <cfRule type="cellIs" dxfId="7075" priority="1963" operator="equal">
      <formula>"Prod"</formula>
    </cfRule>
  </conditionalFormatting>
  <conditionalFormatting sqref="G216">
    <cfRule type="cellIs" dxfId="7074" priority="1957" operator="equal">
      <formula>"Complete w/defect"</formula>
    </cfRule>
    <cfRule type="cellIs" dxfId="7073" priority="1958" operator="equal">
      <formula>"Failed"</formula>
    </cfRule>
    <cfRule type="cellIs" dxfId="7072" priority="1959" operator="equal">
      <formula>"NA"</formula>
    </cfRule>
    <cfRule type="cellIs" dxfId="7071" priority="1960" operator="equal">
      <formula>"Complete"</formula>
    </cfRule>
    <cfRule type="cellIs" dxfId="7070" priority="1961" operator="equal">
      <formula>"In Progress"</formula>
    </cfRule>
    <cfRule type="cellIs" dxfId="7069" priority="1962" operator="equal">
      <formula>"Not Started"</formula>
    </cfRule>
  </conditionalFormatting>
  <conditionalFormatting sqref="G216">
    <cfRule type="cellIs" dxfId="7068" priority="1951" operator="equal">
      <formula>"Complete w/defect"</formula>
    </cfRule>
    <cfRule type="cellIs" dxfId="7067" priority="1952" operator="equal">
      <formula>"Failed"</formula>
    </cfRule>
    <cfRule type="cellIs" dxfId="7066" priority="1953" operator="equal">
      <formula>"NA"</formula>
    </cfRule>
    <cfRule type="cellIs" dxfId="7065" priority="1954" operator="equal">
      <formula>"Complete"</formula>
    </cfRule>
    <cfRule type="cellIs" dxfId="7064" priority="1955" operator="equal">
      <formula>"In Progress"</formula>
    </cfRule>
    <cfRule type="cellIs" dxfId="7063" priority="1956" operator="equal">
      <formula>"Not Started"</formula>
    </cfRule>
  </conditionalFormatting>
  <conditionalFormatting sqref="G221:G222">
    <cfRule type="cellIs" dxfId="7062" priority="1945" operator="equal">
      <formula>"Complete w/defect"</formula>
    </cfRule>
    <cfRule type="cellIs" dxfId="7061" priority="1946" operator="equal">
      <formula>"Failed"</formula>
    </cfRule>
    <cfRule type="cellIs" dxfId="7060" priority="1947" operator="equal">
      <formula>"NA"</formula>
    </cfRule>
    <cfRule type="cellIs" dxfId="7059" priority="1948" operator="equal">
      <formula>"Complete"</formula>
    </cfRule>
    <cfRule type="cellIs" dxfId="7058" priority="1949" operator="equal">
      <formula>"In Progress"</formula>
    </cfRule>
    <cfRule type="cellIs" dxfId="7057" priority="1950" operator="equal">
      <formula>"Not Started"</formula>
    </cfRule>
  </conditionalFormatting>
  <conditionalFormatting sqref="C221:C224">
    <cfRule type="cellIs" dxfId="7056" priority="1944" operator="equal">
      <formula>"Prod"</formula>
    </cfRule>
  </conditionalFormatting>
  <conditionalFormatting sqref="G225">
    <cfRule type="cellIs" dxfId="7055" priority="1928" operator="equal">
      <formula>"Complete w/defect"</formula>
    </cfRule>
    <cfRule type="cellIs" dxfId="7054" priority="1929" operator="equal">
      <formula>"Failed"</formula>
    </cfRule>
    <cfRule type="cellIs" dxfId="7053" priority="1930" operator="equal">
      <formula>"NA"</formula>
    </cfRule>
    <cfRule type="cellIs" dxfId="7052" priority="1931" operator="equal">
      <formula>"Complete"</formula>
    </cfRule>
    <cfRule type="cellIs" dxfId="7051" priority="1932" operator="equal">
      <formula>"In Progress"</formula>
    </cfRule>
    <cfRule type="cellIs" dxfId="7050" priority="1933" operator="equal">
      <formula>"Not Started"</formula>
    </cfRule>
  </conditionalFormatting>
  <conditionalFormatting sqref="G225">
    <cfRule type="cellIs" dxfId="7049" priority="1938" operator="equal">
      <formula>"Complete w/defect"</formula>
    </cfRule>
    <cfRule type="cellIs" dxfId="7048" priority="1939" operator="equal">
      <formula>"Failed"</formula>
    </cfRule>
    <cfRule type="cellIs" dxfId="7047" priority="1940" operator="equal">
      <formula>"NA"</formula>
    </cfRule>
    <cfRule type="cellIs" dxfId="7046" priority="1941" operator="equal">
      <formula>"Complete"</formula>
    </cfRule>
    <cfRule type="cellIs" dxfId="7045" priority="1942" operator="equal">
      <formula>"In Progress"</formula>
    </cfRule>
    <cfRule type="cellIs" dxfId="7044" priority="1943" operator="equal">
      <formula>"Not Started"</formula>
    </cfRule>
  </conditionalFormatting>
  <conditionalFormatting sqref="C225">
    <cfRule type="cellIs" dxfId="7043" priority="1937" operator="equal">
      <formula>"Prod"</formula>
    </cfRule>
  </conditionalFormatting>
  <conditionalFormatting sqref="C225">
    <cfRule type="cellIs" dxfId="7042" priority="1934" operator="equal">
      <formula>"Prod"</formula>
    </cfRule>
  </conditionalFormatting>
  <conditionalFormatting sqref="C225">
    <cfRule type="cellIs" dxfId="7041" priority="1936" operator="equal">
      <formula>"Prod"</formula>
    </cfRule>
  </conditionalFormatting>
  <conditionalFormatting sqref="C225">
    <cfRule type="cellIs" dxfId="7040" priority="1935" operator="equal">
      <formula>"Prod"</formula>
    </cfRule>
  </conditionalFormatting>
  <conditionalFormatting sqref="G228">
    <cfRule type="cellIs" dxfId="7039" priority="1912" operator="equal">
      <formula>"Complete w/defect"</formula>
    </cfRule>
    <cfRule type="cellIs" dxfId="7038" priority="1913" operator="equal">
      <formula>"Failed"</formula>
    </cfRule>
    <cfRule type="cellIs" dxfId="7037" priority="1914" operator="equal">
      <formula>"NA"</formula>
    </cfRule>
    <cfRule type="cellIs" dxfId="7036" priority="1915" operator="equal">
      <formula>"Complete"</formula>
    </cfRule>
    <cfRule type="cellIs" dxfId="7035" priority="1916" operator="equal">
      <formula>"In Progress"</formula>
    </cfRule>
    <cfRule type="cellIs" dxfId="7034" priority="1917" operator="equal">
      <formula>"Not Started"</formula>
    </cfRule>
  </conditionalFormatting>
  <conditionalFormatting sqref="G228">
    <cfRule type="cellIs" dxfId="7033" priority="1922" operator="equal">
      <formula>"Complete w/defect"</formula>
    </cfRule>
    <cfRule type="cellIs" dxfId="7032" priority="1923" operator="equal">
      <formula>"Failed"</formula>
    </cfRule>
    <cfRule type="cellIs" dxfId="7031" priority="1924" operator="equal">
      <formula>"NA"</formula>
    </cfRule>
    <cfRule type="cellIs" dxfId="7030" priority="1925" operator="equal">
      <formula>"Complete"</formula>
    </cfRule>
    <cfRule type="cellIs" dxfId="7029" priority="1926" operator="equal">
      <formula>"In Progress"</formula>
    </cfRule>
    <cfRule type="cellIs" dxfId="7028" priority="1927" operator="equal">
      <formula>"Not Started"</formula>
    </cfRule>
  </conditionalFormatting>
  <conditionalFormatting sqref="C228">
    <cfRule type="cellIs" dxfId="7027" priority="1921" operator="equal">
      <formula>"Prod"</formula>
    </cfRule>
  </conditionalFormatting>
  <conditionalFormatting sqref="C228">
    <cfRule type="cellIs" dxfId="7026" priority="1918" operator="equal">
      <formula>"Prod"</formula>
    </cfRule>
  </conditionalFormatting>
  <conditionalFormatting sqref="C228">
    <cfRule type="cellIs" dxfId="7025" priority="1920" operator="equal">
      <formula>"Prod"</formula>
    </cfRule>
  </conditionalFormatting>
  <conditionalFormatting sqref="C228">
    <cfRule type="cellIs" dxfId="7024" priority="1919" operator="equal">
      <formula>"Prod"</formula>
    </cfRule>
  </conditionalFormatting>
  <conditionalFormatting sqref="C237">
    <cfRule type="cellIs" dxfId="7023" priority="1872" operator="equal">
      <formula>"Prod"</formula>
    </cfRule>
  </conditionalFormatting>
  <conditionalFormatting sqref="G231">
    <cfRule type="cellIs" dxfId="7022" priority="1896" operator="equal">
      <formula>"Complete w/defect"</formula>
    </cfRule>
    <cfRule type="cellIs" dxfId="7021" priority="1897" operator="equal">
      <formula>"Failed"</formula>
    </cfRule>
    <cfRule type="cellIs" dxfId="7020" priority="1898" operator="equal">
      <formula>"NA"</formula>
    </cfRule>
    <cfRule type="cellIs" dxfId="7019" priority="1899" operator="equal">
      <formula>"Complete"</formula>
    </cfRule>
    <cfRule type="cellIs" dxfId="7018" priority="1900" operator="equal">
      <formula>"In Progress"</formula>
    </cfRule>
    <cfRule type="cellIs" dxfId="7017" priority="1901" operator="equal">
      <formula>"Not Started"</formula>
    </cfRule>
  </conditionalFormatting>
  <conditionalFormatting sqref="G231">
    <cfRule type="cellIs" dxfId="7016" priority="1906" operator="equal">
      <formula>"Complete w/defect"</formula>
    </cfRule>
    <cfRule type="cellIs" dxfId="7015" priority="1907" operator="equal">
      <formula>"Failed"</formula>
    </cfRule>
    <cfRule type="cellIs" dxfId="7014" priority="1908" operator="equal">
      <formula>"NA"</formula>
    </cfRule>
    <cfRule type="cellIs" dxfId="7013" priority="1909" operator="equal">
      <formula>"Complete"</formula>
    </cfRule>
    <cfRule type="cellIs" dxfId="7012" priority="1910" operator="equal">
      <formula>"In Progress"</formula>
    </cfRule>
    <cfRule type="cellIs" dxfId="7011" priority="1911" operator="equal">
      <formula>"Not Started"</formula>
    </cfRule>
  </conditionalFormatting>
  <conditionalFormatting sqref="C231">
    <cfRule type="cellIs" dxfId="7010" priority="1905" operator="equal">
      <formula>"Prod"</formula>
    </cfRule>
  </conditionalFormatting>
  <conditionalFormatting sqref="C231">
    <cfRule type="cellIs" dxfId="7009" priority="1902" operator="equal">
      <formula>"Prod"</formula>
    </cfRule>
  </conditionalFormatting>
  <conditionalFormatting sqref="C231">
    <cfRule type="cellIs" dxfId="7008" priority="1904" operator="equal">
      <formula>"Prod"</formula>
    </cfRule>
  </conditionalFormatting>
  <conditionalFormatting sqref="C231">
    <cfRule type="cellIs" dxfId="7007" priority="1903" operator="equal">
      <formula>"Prod"</formula>
    </cfRule>
  </conditionalFormatting>
  <conditionalFormatting sqref="G234">
    <cfRule type="cellIs" dxfId="7006" priority="1880" operator="equal">
      <formula>"Complete w/defect"</formula>
    </cfRule>
    <cfRule type="cellIs" dxfId="7005" priority="1881" operator="equal">
      <formula>"Failed"</formula>
    </cfRule>
    <cfRule type="cellIs" dxfId="7004" priority="1882" operator="equal">
      <formula>"NA"</formula>
    </cfRule>
    <cfRule type="cellIs" dxfId="7003" priority="1883" operator="equal">
      <formula>"Complete"</formula>
    </cfRule>
    <cfRule type="cellIs" dxfId="7002" priority="1884" operator="equal">
      <formula>"In Progress"</formula>
    </cfRule>
    <cfRule type="cellIs" dxfId="7001" priority="1885" operator="equal">
      <formula>"Not Started"</formula>
    </cfRule>
  </conditionalFormatting>
  <conditionalFormatting sqref="G234">
    <cfRule type="cellIs" dxfId="7000" priority="1890" operator="equal">
      <formula>"Complete w/defect"</formula>
    </cfRule>
    <cfRule type="cellIs" dxfId="6999" priority="1891" operator="equal">
      <formula>"Failed"</formula>
    </cfRule>
    <cfRule type="cellIs" dxfId="6998" priority="1892" operator="equal">
      <formula>"NA"</formula>
    </cfRule>
    <cfRule type="cellIs" dxfId="6997" priority="1893" operator="equal">
      <formula>"Complete"</formula>
    </cfRule>
    <cfRule type="cellIs" dxfId="6996" priority="1894" operator="equal">
      <formula>"In Progress"</formula>
    </cfRule>
    <cfRule type="cellIs" dxfId="6995" priority="1895" operator="equal">
      <formula>"Not Started"</formula>
    </cfRule>
  </conditionalFormatting>
  <conditionalFormatting sqref="C234">
    <cfRule type="cellIs" dxfId="6994" priority="1889" operator="equal">
      <formula>"Prod"</formula>
    </cfRule>
  </conditionalFormatting>
  <conditionalFormatting sqref="C234">
    <cfRule type="cellIs" dxfId="6993" priority="1886" operator="equal">
      <formula>"Prod"</formula>
    </cfRule>
  </conditionalFormatting>
  <conditionalFormatting sqref="C234">
    <cfRule type="cellIs" dxfId="6992" priority="1888" operator="equal">
      <formula>"Prod"</formula>
    </cfRule>
  </conditionalFormatting>
  <conditionalFormatting sqref="C234">
    <cfRule type="cellIs" dxfId="6991" priority="1887" operator="equal">
      <formula>"Prod"</formula>
    </cfRule>
  </conditionalFormatting>
  <conditionalFormatting sqref="G237">
    <cfRule type="cellIs" dxfId="6990" priority="1864" operator="equal">
      <formula>"Complete w/defect"</formula>
    </cfRule>
    <cfRule type="cellIs" dxfId="6989" priority="1865" operator="equal">
      <formula>"Failed"</formula>
    </cfRule>
    <cfRule type="cellIs" dxfId="6988" priority="1866" operator="equal">
      <formula>"NA"</formula>
    </cfRule>
    <cfRule type="cellIs" dxfId="6987" priority="1867" operator="equal">
      <formula>"Complete"</formula>
    </cfRule>
    <cfRule type="cellIs" dxfId="6986" priority="1868" operator="equal">
      <formula>"In Progress"</formula>
    </cfRule>
    <cfRule type="cellIs" dxfId="6985" priority="1869" operator="equal">
      <formula>"Not Started"</formula>
    </cfRule>
  </conditionalFormatting>
  <conditionalFormatting sqref="G237">
    <cfRule type="cellIs" dxfId="6984" priority="1874" operator="equal">
      <formula>"Complete w/defect"</formula>
    </cfRule>
    <cfRule type="cellIs" dxfId="6983" priority="1875" operator="equal">
      <formula>"Failed"</formula>
    </cfRule>
    <cfRule type="cellIs" dxfId="6982" priority="1876" operator="equal">
      <formula>"NA"</formula>
    </cfRule>
    <cfRule type="cellIs" dxfId="6981" priority="1877" operator="equal">
      <formula>"Complete"</formula>
    </cfRule>
    <cfRule type="cellIs" dxfId="6980" priority="1878" operator="equal">
      <formula>"In Progress"</formula>
    </cfRule>
    <cfRule type="cellIs" dxfId="6979" priority="1879" operator="equal">
      <formula>"Not Started"</formula>
    </cfRule>
  </conditionalFormatting>
  <conditionalFormatting sqref="C237">
    <cfRule type="cellIs" dxfId="6978" priority="1873" operator="equal">
      <formula>"Prod"</formula>
    </cfRule>
  </conditionalFormatting>
  <conditionalFormatting sqref="C237">
    <cfRule type="cellIs" dxfId="6977" priority="1870" operator="equal">
      <formula>"Prod"</formula>
    </cfRule>
  </conditionalFormatting>
  <conditionalFormatting sqref="C237">
    <cfRule type="cellIs" dxfId="6976" priority="1871" operator="equal">
      <formula>"Prod"</formula>
    </cfRule>
  </conditionalFormatting>
  <conditionalFormatting sqref="C193:C194">
    <cfRule type="cellIs" dxfId="6975" priority="1863" operator="equal">
      <formula>"Prod"</formula>
    </cfRule>
  </conditionalFormatting>
  <conditionalFormatting sqref="C193:C194">
    <cfRule type="cellIs" dxfId="6974" priority="1862" operator="equal">
      <formula>"Prod"</formula>
    </cfRule>
  </conditionalFormatting>
  <conditionalFormatting sqref="C193:C194">
    <cfRule type="cellIs" dxfId="6973" priority="1861" operator="equal">
      <formula>"Prod"</formula>
    </cfRule>
  </conditionalFormatting>
  <conditionalFormatting sqref="C14">
    <cfRule type="cellIs" dxfId="6972" priority="1860" operator="equal">
      <formula>"Prod"</formula>
    </cfRule>
  </conditionalFormatting>
  <conditionalFormatting sqref="G4">
    <cfRule type="cellIs" dxfId="6971" priority="1854" operator="equal">
      <formula>"Complete w/defect"</formula>
    </cfRule>
    <cfRule type="cellIs" dxfId="6970" priority="1855" operator="equal">
      <formula>"Failed"</formula>
    </cfRule>
    <cfRule type="cellIs" dxfId="6969" priority="1856" operator="equal">
      <formula>"NA"</formula>
    </cfRule>
    <cfRule type="cellIs" dxfId="6968" priority="1857" operator="equal">
      <formula>"Complete"</formula>
    </cfRule>
    <cfRule type="cellIs" dxfId="6967" priority="1858" operator="equal">
      <formula>"In Progress"</formula>
    </cfRule>
    <cfRule type="cellIs" dxfId="6966" priority="1859" operator="equal">
      <formula>"Not Started"</formula>
    </cfRule>
  </conditionalFormatting>
  <conditionalFormatting sqref="G20">
    <cfRule type="cellIs" dxfId="6965" priority="1848" operator="equal">
      <formula>"Complete w/defect"</formula>
    </cfRule>
    <cfRule type="cellIs" dxfId="6964" priority="1849" operator="equal">
      <formula>"Failed"</formula>
    </cfRule>
    <cfRule type="cellIs" dxfId="6963" priority="1850" operator="equal">
      <formula>"NA"</formula>
    </cfRule>
    <cfRule type="cellIs" dxfId="6962" priority="1851" operator="equal">
      <formula>"Complete"</formula>
    </cfRule>
    <cfRule type="cellIs" dxfId="6961" priority="1852" operator="equal">
      <formula>"In Progress"</formula>
    </cfRule>
    <cfRule type="cellIs" dxfId="6960" priority="1853" operator="equal">
      <formula>"Not Started"</formula>
    </cfRule>
  </conditionalFormatting>
  <conditionalFormatting sqref="G5">
    <cfRule type="cellIs" dxfId="6959" priority="1842" operator="equal">
      <formula>"Complete w/defect"</formula>
    </cfRule>
    <cfRule type="cellIs" dxfId="6958" priority="1843" operator="equal">
      <formula>"Failed"</formula>
    </cfRule>
    <cfRule type="cellIs" dxfId="6957" priority="1844" operator="equal">
      <formula>"NA"</formula>
    </cfRule>
    <cfRule type="cellIs" dxfId="6956" priority="1845" operator="equal">
      <formula>"Complete"</formula>
    </cfRule>
    <cfRule type="cellIs" dxfId="6955" priority="1846" operator="equal">
      <formula>"In Progress"</formula>
    </cfRule>
    <cfRule type="cellIs" dxfId="6954" priority="1847" operator="equal">
      <formula>"Not Started"</formula>
    </cfRule>
  </conditionalFormatting>
  <conditionalFormatting sqref="G7:G9">
    <cfRule type="cellIs" dxfId="6953" priority="1836" operator="equal">
      <formula>"Complete w/defect"</formula>
    </cfRule>
    <cfRule type="cellIs" dxfId="6952" priority="1837" operator="equal">
      <formula>"Failed"</formula>
    </cfRule>
    <cfRule type="cellIs" dxfId="6951" priority="1838" operator="equal">
      <formula>"NA"</formula>
    </cfRule>
    <cfRule type="cellIs" dxfId="6950" priority="1839" operator="equal">
      <formula>"Complete"</formula>
    </cfRule>
    <cfRule type="cellIs" dxfId="6949" priority="1840" operator="equal">
      <formula>"In Progress"</formula>
    </cfRule>
    <cfRule type="cellIs" dxfId="6948" priority="1841" operator="equal">
      <formula>"Not Started"</formula>
    </cfRule>
  </conditionalFormatting>
  <conditionalFormatting sqref="C220">
    <cfRule type="cellIs" dxfId="6947" priority="1835" operator="equal">
      <formula>"Prod"</formula>
    </cfRule>
  </conditionalFormatting>
  <conditionalFormatting sqref="C219">
    <cfRule type="cellIs" dxfId="6946" priority="1828" operator="equal">
      <formula>"Prod"</formula>
    </cfRule>
  </conditionalFormatting>
  <conditionalFormatting sqref="G219">
    <cfRule type="cellIs" dxfId="6945" priority="1829" operator="equal">
      <formula>"Complete w/defect"</formula>
    </cfRule>
    <cfRule type="cellIs" dxfId="6944" priority="1830" operator="equal">
      <formula>"Failed"</formula>
    </cfRule>
    <cfRule type="cellIs" dxfId="6943" priority="1831" operator="equal">
      <formula>"NA"</formula>
    </cfRule>
    <cfRule type="cellIs" dxfId="6942" priority="1832" operator="equal">
      <formula>"Complete"</formula>
    </cfRule>
    <cfRule type="cellIs" dxfId="6941" priority="1833" operator="equal">
      <formula>"In Progress"</formula>
    </cfRule>
    <cfRule type="cellIs" dxfId="6940" priority="1834" operator="equal">
      <formula>"Not Started"</formula>
    </cfRule>
  </conditionalFormatting>
  <conditionalFormatting sqref="C159">
    <cfRule type="cellIs" dxfId="6939" priority="1827" operator="equal">
      <formula>"Prod"</formula>
    </cfRule>
  </conditionalFormatting>
  <conditionalFormatting sqref="G159">
    <cfRule type="cellIs" dxfId="6938" priority="1821" operator="equal">
      <formula>"Complete w/defect"</formula>
    </cfRule>
    <cfRule type="cellIs" dxfId="6937" priority="1822" operator="equal">
      <formula>"Failed"</formula>
    </cfRule>
    <cfRule type="cellIs" dxfId="6936" priority="1823" operator="equal">
      <formula>"NA"</formula>
    </cfRule>
    <cfRule type="cellIs" dxfId="6935" priority="1824" operator="equal">
      <formula>"Complete"</formula>
    </cfRule>
    <cfRule type="cellIs" dxfId="6934" priority="1825" operator="equal">
      <formula>"In Progress"</formula>
    </cfRule>
    <cfRule type="cellIs" dxfId="6933" priority="1826" operator="equal">
      <formula>"Not Started"</formula>
    </cfRule>
  </conditionalFormatting>
  <conditionalFormatting sqref="C47">
    <cfRule type="cellIs" dxfId="6932" priority="1820" operator="equal">
      <formula>"Prod"</formula>
    </cfRule>
  </conditionalFormatting>
  <conditionalFormatting sqref="C223:C224">
    <cfRule type="cellIs" dxfId="6931" priority="1819" operator="equal">
      <formula>"Prod"</formula>
    </cfRule>
  </conditionalFormatting>
  <conditionalFormatting sqref="C223:C224">
    <cfRule type="cellIs" dxfId="6930" priority="1818" operator="equal">
      <formula>"Prod"</formula>
    </cfRule>
  </conditionalFormatting>
  <conditionalFormatting sqref="C223:C224">
    <cfRule type="cellIs" dxfId="6929" priority="1817" operator="equal">
      <formula>"Prod"</formula>
    </cfRule>
  </conditionalFormatting>
  <conditionalFormatting sqref="C211">
    <cfRule type="cellIs" dxfId="6928" priority="1816" operator="equal">
      <formula>"Prod"</formula>
    </cfRule>
  </conditionalFormatting>
  <conditionalFormatting sqref="C211">
    <cfRule type="cellIs" dxfId="6927" priority="1815" operator="equal">
      <formula>"Prod"</formula>
    </cfRule>
  </conditionalFormatting>
  <conditionalFormatting sqref="C211">
    <cfRule type="cellIs" dxfId="6926" priority="1814" operator="equal">
      <formula>"Prod"</formula>
    </cfRule>
  </conditionalFormatting>
  <conditionalFormatting sqref="C226:C227">
    <cfRule type="cellIs" dxfId="6925" priority="1813" operator="equal">
      <formula>"Prod"</formula>
    </cfRule>
  </conditionalFormatting>
  <conditionalFormatting sqref="C226:C227">
    <cfRule type="cellIs" dxfId="6924" priority="1812" operator="equal">
      <formula>"Prod"</formula>
    </cfRule>
  </conditionalFormatting>
  <conditionalFormatting sqref="C226:C227">
    <cfRule type="cellIs" dxfId="6923" priority="1811" operator="equal">
      <formula>"Prod"</formula>
    </cfRule>
  </conditionalFormatting>
  <conditionalFormatting sqref="C229:C230">
    <cfRule type="cellIs" dxfId="6922" priority="1810" operator="equal">
      <formula>"Prod"</formula>
    </cfRule>
  </conditionalFormatting>
  <conditionalFormatting sqref="C229:C230">
    <cfRule type="cellIs" dxfId="6921" priority="1809" operator="equal">
      <formula>"Prod"</formula>
    </cfRule>
  </conditionalFormatting>
  <conditionalFormatting sqref="C229:C230">
    <cfRule type="cellIs" dxfId="6920" priority="1808" operator="equal">
      <formula>"Prod"</formula>
    </cfRule>
  </conditionalFormatting>
  <conditionalFormatting sqref="C232:C233">
    <cfRule type="cellIs" dxfId="6919" priority="1807" operator="equal">
      <formula>"Prod"</formula>
    </cfRule>
  </conditionalFormatting>
  <conditionalFormatting sqref="C232:C233">
    <cfRule type="cellIs" dxfId="6918" priority="1806" operator="equal">
      <formula>"Prod"</formula>
    </cfRule>
  </conditionalFormatting>
  <conditionalFormatting sqref="C232:C233">
    <cfRule type="cellIs" dxfId="6917" priority="1805" operator="equal">
      <formula>"Prod"</formula>
    </cfRule>
  </conditionalFormatting>
  <conditionalFormatting sqref="C235:C236">
    <cfRule type="cellIs" dxfId="6916" priority="1804" operator="equal">
      <formula>"Prod"</formula>
    </cfRule>
  </conditionalFormatting>
  <conditionalFormatting sqref="C235:C236">
    <cfRule type="cellIs" dxfId="6915" priority="1803" operator="equal">
      <formula>"Prod"</formula>
    </cfRule>
  </conditionalFormatting>
  <conditionalFormatting sqref="C235:C236">
    <cfRule type="cellIs" dxfId="6914" priority="1802" operator="equal">
      <formula>"Prod"</formula>
    </cfRule>
  </conditionalFormatting>
  <conditionalFormatting sqref="C238:C239">
    <cfRule type="cellIs" dxfId="6913" priority="1801" operator="equal">
      <formula>"Prod"</formula>
    </cfRule>
  </conditionalFormatting>
  <conditionalFormatting sqref="C238:C239">
    <cfRule type="cellIs" dxfId="6912" priority="1800" operator="equal">
      <formula>"Prod"</formula>
    </cfRule>
  </conditionalFormatting>
  <conditionalFormatting sqref="C238:C239">
    <cfRule type="cellIs" dxfId="6911" priority="1799" operator="equal">
      <formula>"Prod"</formula>
    </cfRule>
  </conditionalFormatting>
  <conditionalFormatting sqref="C156:C158">
    <cfRule type="cellIs" dxfId="6910" priority="1798" operator="equal">
      <formula>"Prod"</formula>
    </cfRule>
  </conditionalFormatting>
  <conditionalFormatting sqref="C156:C158">
    <cfRule type="cellIs" dxfId="6909" priority="1797" operator="equal">
      <formula>"Prod"</formula>
    </cfRule>
  </conditionalFormatting>
  <conditionalFormatting sqref="G156">
    <cfRule type="cellIs" dxfId="6908" priority="1791" operator="equal">
      <formula>"Complete w/defect"</formula>
    </cfRule>
    <cfRule type="cellIs" dxfId="6907" priority="1792" operator="equal">
      <formula>"Failed"</formula>
    </cfRule>
    <cfRule type="cellIs" dxfId="6906" priority="1793" operator="equal">
      <formula>"NA"</formula>
    </cfRule>
    <cfRule type="cellIs" dxfId="6905" priority="1794" operator="equal">
      <formula>"Complete"</formula>
    </cfRule>
    <cfRule type="cellIs" dxfId="6904" priority="1795" operator="equal">
      <formula>"In Progress"</formula>
    </cfRule>
    <cfRule type="cellIs" dxfId="6903" priority="1796" operator="equal">
      <formula>"Not Started"</formula>
    </cfRule>
  </conditionalFormatting>
  <conditionalFormatting sqref="G172">
    <cfRule type="cellIs" dxfId="6902" priority="1785" operator="equal">
      <formula>"Complete w/defect"</formula>
    </cfRule>
    <cfRule type="cellIs" dxfId="6901" priority="1786" operator="equal">
      <formula>"Failed"</formula>
    </cfRule>
    <cfRule type="cellIs" dxfId="6900" priority="1787" operator="equal">
      <formula>"NA"</formula>
    </cfRule>
    <cfRule type="cellIs" dxfId="6899" priority="1788" operator="equal">
      <formula>"Complete"</formula>
    </cfRule>
    <cfRule type="cellIs" dxfId="6898" priority="1789" operator="equal">
      <formula>"In Progress"</formula>
    </cfRule>
    <cfRule type="cellIs" dxfId="6897" priority="1790" operator="equal">
      <formula>"Not Started"</formula>
    </cfRule>
  </conditionalFormatting>
  <conditionalFormatting sqref="C172:C173">
    <cfRule type="cellIs" dxfId="6896" priority="1784" operator="equal">
      <formula>"Prod"</formula>
    </cfRule>
  </conditionalFormatting>
  <conditionalFormatting sqref="G172">
    <cfRule type="cellIs" dxfId="6895" priority="1778" operator="equal">
      <formula>"Complete w/defect"</formula>
    </cfRule>
    <cfRule type="cellIs" dxfId="6894" priority="1779" operator="equal">
      <formula>"Failed"</formula>
    </cfRule>
    <cfRule type="cellIs" dxfId="6893" priority="1780" operator="equal">
      <formula>"NA"</formula>
    </cfRule>
    <cfRule type="cellIs" dxfId="6892" priority="1781" operator="equal">
      <formula>"Complete"</formula>
    </cfRule>
    <cfRule type="cellIs" dxfId="6891" priority="1782" operator="equal">
      <formula>"In Progress"</formula>
    </cfRule>
    <cfRule type="cellIs" dxfId="6890" priority="1783" operator="equal">
      <formula>"Not Started"</formula>
    </cfRule>
  </conditionalFormatting>
  <conditionalFormatting sqref="G128">
    <cfRule type="cellIs" dxfId="6889" priority="1676" operator="equal">
      <formula>"Complete w/defect"</formula>
    </cfRule>
    <cfRule type="cellIs" dxfId="6888" priority="1677" operator="equal">
      <formula>"Failed"</formula>
    </cfRule>
    <cfRule type="cellIs" dxfId="6887" priority="1678" operator="equal">
      <formula>"NA"</formula>
    </cfRule>
    <cfRule type="cellIs" dxfId="6886" priority="1679" operator="equal">
      <formula>"Complete"</formula>
    </cfRule>
    <cfRule type="cellIs" dxfId="6885" priority="1680" operator="equal">
      <formula>"In Progress"</formula>
    </cfRule>
    <cfRule type="cellIs" dxfId="6884" priority="1681" operator="equal">
      <formula>"Not Started"</formula>
    </cfRule>
  </conditionalFormatting>
  <conditionalFormatting sqref="G124">
    <cfRule type="cellIs" dxfId="6883" priority="1772" operator="equal">
      <formula>"Complete w/defect"</formula>
    </cfRule>
    <cfRule type="cellIs" dxfId="6882" priority="1773" operator="equal">
      <formula>"Failed"</formula>
    </cfRule>
    <cfRule type="cellIs" dxfId="6881" priority="1774" operator="equal">
      <formula>"NA"</formula>
    </cfRule>
    <cfRule type="cellIs" dxfId="6880" priority="1775" operator="equal">
      <formula>"Complete"</formula>
    </cfRule>
    <cfRule type="cellIs" dxfId="6879" priority="1776" operator="equal">
      <formula>"In Progress"</formula>
    </cfRule>
    <cfRule type="cellIs" dxfId="6878" priority="1777" operator="equal">
      <formula>"Not Started"</formula>
    </cfRule>
  </conditionalFormatting>
  <conditionalFormatting sqref="C124:C125">
    <cfRule type="cellIs" dxfId="6877" priority="1771" operator="equal">
      <formula>"Prod"</formula>
    </cfRule>
  </conditionalFormatting>
  <conditionalFormatting sqref="C124:C125">
    <cfRule type="cellIs" dxfId="6876" priority="1770" operator="equal">
      <formula>"Prod"</formula>
    </cfRule>
  </conditionalFormatting>
  <conditionalFormatting sqref="G124">
    <cfRule type="cellIs" dxfId="6875" priority="1764" operator="equal">
      <formula>"Complete w/defect"</formula>
    </cfRule>
    <cfRule type="cellIs" dxfId="6874" priority="1765" operator="equal">
      <formula>"Failed"</formula>
    </cfRule>
    <cfRule type="cellIs" dxfId="6873" priority="1766" operator="equal">
      <formula>"NA"</formula>
    </cfRule>
    <cfRule type="cellIs" dxfId="6872" priority="1767" operator="equal">
      <formula>"Complete"</formula>
    </cfRule>
    <cfRule type="cellIs" dxfId="6871" priority="1768" operator="equal">
      <formula>"In Progress"</formula>
    </cfRule>
    <cfRule type="cellIs" dxfId="6870" priority="1769" operator="equal">
      <formula>"Not Started"</formula>
    </cfRule>
  </conditionalFormatting>
  <conditionalFormatting sqref="G124">
    <cfRule type="cellIs" dxfId="6869" priority="1758" operator="equal">
      <formula>"Complete w/defect"</formula>
    </cfRule>
    <cfRule type="cellIs" dxfId="6868" priority="1759" operator="equal">
      <formula>"Failed"</formula>
    </cfRule>
    <cfRule type="cellIs" dxfId="6867" priority="1760" operator="equal">
      <formula>"NA"</formula>
    </cfRule>
    <cfRule type="cellIs" dxfId="6866" priority="1761" operator="equal">
      <formula>"Complete"</formula>
    </cfRule>
    <cfRule type="cellIs" dxfId="6865" priority="1762" operator="equal">
      <formula>"In Progress"</formula>
    </cfRule>
    <cfRule type="cellIs" dxfId="6864" priority="1763" operator="equal">
      <formula>"Not Started"</formula>
    </cfRule>
  </conditionalFormatting>
  <conditionalFormatting sqref="G124">
    <cfRule type="cellIs" dxfId="6863" priority="1752" operator="equal">
      <formula>"Complete w/defect"</formula>
    </cfRule>
    <cfRule type="cellIs" dxfId="6862" priority="1753" operator="equal">
      <formula>"Failed"</formula>
    </cfRule>
    <cfRule type="cellIs" dxfId="6861" priority="1754" operator="equal">
      <formula>"NA"</formula>
    </cfRule>
    <cfRule type="cellIs" dxfId="6860" priority="1755" operator="equal">
      <formula>"Complete"</formula>
    </cfRule>
    <cfRule type="cellIs" dxfId="6859" priority="1756" operator="equal">
      <formula>"In Progress"</formula>
    </cfRule>
    <cfRule type="cellIs" dxfId="6858" priority="1757" operator="equal">
      <formula>"Not Started"</formula>
    </cfRule>
  </conditionalFormatting>
  <conditionalFormatting sqref="G124">
    <cfRule type="cellIs" dxfId="6857" priority="1746" operator="equal">
      <formula>"Complete w/defect"</formula>
    </cfRule>
    <cfRule type="cellIs" dxfId="6856" priority="1747" operator="equal">
      <formula>"Failed"</formula>
    </cfRule>
    <cfRule type="cellIs" dxfId="6855" priority="1748" operator="equal">
      <formula>"NA"</formula>
    </cfRule>
    <cfRule type="cellIs" dxfId="6854" priority="1749" operator="equal">
      <formula>"Complete"</formula>
    </cfRule>
    <cfRule type="cellIs" dxfId="6853" priority="1750" operator="equal">
      <formula>"In Progress"</formula>
    </cfRule>
    <cfRule type="cellIs" dxfId="6852" priority="1751" operator="equal">
      <formula>"Not Started"</formula>
    </cfRule>
  </conditionalFormatting>
  <conditionalFormatting sqref="G124">
    <cfRule type="cellIs" dxfId="6851" priority="1740" operator="equal">
      <formula>"Complete w/defect"</formula>
    </cfRule>
    <cfRule type="cellIs" dxfId="6850" priority="1741" operator="equal">
      <formula>"Failed"</formula>
    </cfRule>
    <cfRule type="cellIs" dxfId="6849" priority="1742" operator="equal">
      <formula>"NA"</formula>
    </cfRule>
    <cfRule type="cellIs" dxfId="6848" priority="1743" operator="equal">
      <formula>"Complete"</formula>
    </cfRule>
    <cfRule type="cellIs" dxfId="6847" priority="1744" operator="equal">
      <formula>"In Progress"</formula>
    </cfRule>
    <cfRule type="cellIs" dxfId="6846" priority="1745" operator="equal">
      <formula>"Not Started"</formula>
    </cfRule>
  </conditionalFormatting>
  <conditionalFormatting sqref="G124">
    <cfRule type="cellIs" dxfId="6845" priority="1728" operator="equal">
      <formula>"Complete w/defect"</formula>
    </cfRule>
    <cfRule type="cellIs" dxfId="6844" priority="1729" operator="equal">
      <formula>"Failed"</formula>
    </cfRule>
    <cfRule type="cellIs" dxfId="6843" priority="1730" operator="equal">
      <formula>"NA"</formula>
    </cfRule>
    <cfRule type="cellIs" dxfId="6842" priority="1731" operator="equal">
      <formula>"Complete"</formula>
    </cfRule>
    <cfRule type="cellIs" dxfId="6841" priority="1732" operator="equal">
      <formula>"In Progress"</formula>
    </cfRule>
    <cfRule type="cellIs" dxfId="6840" priority="1733" operator="equal">
      <formula>"Not Started"</formula>
    </cfRule>
  </conditionalFormatting>
  <conditionalFormatting sqref="G124">
    <cfRule type="cellIs" dxfId="6839" priority="1734" operator="equal">
      <formula>"Complete w/defect"</formula>
    </cfRule>
    <cfRule type="cellIs" dxfId="6838" priority="1735" operator="equal">
      <formula>"Failed"</formula>
    </cfRule>
    <cfRule type="cellIs" dxfId="6837" priority="1736" operator="equal">
      <formula>"NA"</formula>
    </cfRule>
    <cfRule type="cellIs" dxfId="6836" priority="1737" operator="equal">
      <formula>"Complete"</formula>
    </cfRule>
    <cfRule type="cellIs" dxfId="6835" priority="1738" operator="equal">
      <formula>"In Progress"</formula>
    </cfRule>
    <cfRule type="cellIs" dxfId="6834" priority="1739" operator="equal">
      <formula>"Not Started"</formula>
    </cfRule>
  </conditionalFormatting>
  <conditionalFormatting sqref="G128">
    <cfRule type="cellIs" dxfId="6833" priority="1706" operator="equal">
      <formula>"Complete w/defect"</formula>
    </cfRule>
    <cfRule type="cellIs" dxfId="6832" priority="1707" operator="equal">
      <formula>"Failed"</formula>
    </cfRule>
    <cfRule type="cellIs" dxfId="6831" priority="1708" operator="equal">
      <formula>"NA"</formula>
    </cfRule>
    <cfRule type="cellIs" dxfId="6830" priority="1709" operator="equal">
      <formula>"Complete"</formula>
    </cfRule>
    <cfRule type="cellIs" dxfId="6829" priority="1710" operator="equal">
      <formula>"In Progress"</formula>
    </cfRule>
    <cfRule type="cellIs" dxfId="6828" priority="1711" operator="equal">
      <formula>"Not Started"</formula>
    </cfRule>
  </conditionalFormatting>
  <conditionalFormatting sqref="G119">
    <cfRule type="cellIs" dxfId="6827" priority="1659" operator="equal">
      <formula>"Complete w/defect"</formula>
    </cfRule>
    <cfRule type="cellIs" dxfId="6826" priority="1660" operator="equal">
      <formula>"Failed"</formula>
    </cfRule>
    <cfRule type="cellIs" dxfId="6825" priority="1661" operator="equal">
      <formula>"NA"</formula>
    </cfRule>
    <cfRule type="cellIs" dxfId="6824" priority="1662" operator="equal">
      <formula>"Complete"</formula>
    </cfRule>
    <cfRule type="cellIs" dxfId="6823" priority="1663" operator="equal">
      <formula>"In Progress"</formula>
    </cfRule>
    <cfRule type="cellIs" dxfId="6822" priority="1664" operator="equal">
      <formula>"Not Started"</formula>
    </cfRule>
  </conditionalFormatting>
  <conditionalFormatting sqref="C130">
    <cfRule type="cellIs" dxfId="6821" priority="1727" operator="equal">
      <formula>"Prod"</formula>
    </cfRule>
  </conditionalFormatting>
  <conditionalFormatting sqref="C130">
    <cfRule type="cellIs" dxfId="6820" priority="1726" operator="equal">
      <formula>"Prod"</formula>
    </cfRule>
  </conditionalFormatting>
  <conditionalFormatting sqref="G128">
    <cfRule type="cellIs" dxfId="6819" priority="1720" operator="equal">
      <formula>"Complete w/defect"</formula>
    </cfRule>
    <cfRule type="cellIs" dxfId="6818" priority="1721" operator="equal">
      <formula>"Failed"</formula>
    </cfRule>
    <cfRule type="cellIs" dxfId="6817" priority="1722" operator="equal">
      <formula>"NA"</formula>
    </cfRule>
    <cfRule type="cellIs" dxfId="6816" priority="1723" operator="equal">
      <formula>"Complete"</formula>
    </cfRule>
    <cfRule type="cellIs" dxfId="6815" priority="1724" operator="equal">
      <formula>"In Progress"</formula>
    </cfRule>
    <cfRule type="cellIs" dxfId="6814" priority="1725" operator="equal">
      <formula>"Not Started"</formula>
    </cfRule>
  </conditionalFormatting>
  <conditionalFormatting sqref="C128">
    <cfRule type="cellIs" dxfId="6813" priority="1719" operator="equal">
      <formula>"Prod"</formula>
    </cfRule>
  </conditionalFormatting>
  <conditionalFormatting sqref="C128">
    <cfRule type="cellIs" dxfId="6812" priority="1718" operator="equal">
      <formula>"Prod"</formula>
    </cfRule>
  </conditionalFormatting>
  <conditionalFormatting sqref="G128">
    <cfRule type="cellIs" dxfId="6811" priority="1712" operator="equal">
      <formula>"Complete w/defect"</formula>
    </cfRule>
    <cfRule type="cellIs" dxfId="6810" priority="1713" operator="equal">
      <formula>"Failed"</formula>
    </cfRule>
    <cfRule type="cellIs" dxfId="6809" priority="1714" operator="equal">
      <formula>"NA"</formula>
    </cfRule>
    <cfRule type="cellIs" dxfId="6808" priority="1715" operator="equal">
      <formula>"Complete"</formula>
    </cfRule>
    <cfRule type="cellIs" dxfId="6807" priority="1716" operator="equal">
      <formula>"In Progress"</formula>
    </cfRule>
    <cfRule type="cellIs" dxfId="6806" priority="1717" operator="equal">
      <formula>"Not Started"</formula>
    </cfRule>
  </conditionalFormatting>
  <conditionalFormatting sqref="G128">
    <cfRule type="cellIs" dxfId="6805" priority="1700" operator="equal">
      <formula>"Complete w/defect"</formula>
    </cfRule>
    <cfRule type="cellIs" dxfId="6804" priority="1701" operator="equal">
      <formula>"Failed"</formula>
    </cfRule>
    <cfRule type="cellIs" dxfId="6803" priority="1702" operator="equal">
      <formula>"NA"</formula>
    </cfRule>
    <cfRule type="cellIs" dxfId="6802" priority="1703" operator="equal">
      <formula>"Complete"</formula>
    </cfRule>
    <cfRule type="cellIs" dxfId="6801" priority="1704" operator="equal">
      <formula>"In Progress"</formula>
    </cfRule>
    <cfRule type="cellIs" dxfId="6800" priority="1705" operator="equal">
      <formula>"Not Started"</formula>
    </cfRule>
  </conditionalFormatting>
  <conditionalFormatting sqref="G128">
    <cfRule type="cellIs" dxfId="6799" priority="1694" operator="equal">
      <formula>"Complete w/defect"</formula>
    </cfRule>
    <cfRule type="cellIs" dxfId="6798" priority="1695" operator="equal">
      <formula>"Failed"</formula>
    </cfRule>
    <cfRule type="cellIs" dxfId="6797" priority="1696" operator="equal">
      <formula>"NA"</formula>
    </cfRule>
    <cfRule type="cellIs" dxfId="6796" priority="1697" operator="equal">
      <formula>"Complete"</formula>
    </cfRule>
    <cfRule type="cellIs" dxfId="6795" priority="1698" operator="equal">
      <formula>"In Progress"</formula>
    </cfRule>
    <cfRule type="cellIs" dxfId="6794" priority="1699" operator="equal">
      <formula>"Not Started"</formula>
    </cfRule>
  </conditionalFormatting>
  <conditionalFormatting sqref="G128">
    <cfRule type="cellIs" dxfId="6793" priority="1688" operator="equal">
      <formula>"Complete w/defect"</formula>
    </cfRule>
    <cfRule type="cellIs" dxfId="6792" priority="1689" operator="equal">
      <formula>"Failed"</formula>
    </cfRule>
    <cfRule type="cellIs" dxfId="6791" priority="1690" operator="equal">
      <formula>"NA"</formula>
    </cfRule>
    <cfRule type="cellIs" dxfId="6790" priority="1691" operator="equal">
      <formula>"Complete"</formula>
    </cfRule>
    <cfRule type="cellIs" dxfId="6789" priority="1692" operator="equal">
      <formula>"In Progress"</formula>
    </cfRule>
    <cfRule type="cellIs" dxfId="6788" priority="1693" operator="equal">
      <formula>"Not Started"</formula>
    </cfRule>
  </conditionalFormatting>
  <conditionalFormatting sqref="G128">
    <cfRule type="cellIs" dxfId="6787" priority="1682" operator="equal">
      <formula>"Complete w/defect"</formula>
    </cfRule>
    <cfRule type="cellIs" dxfId="6786" priority="1683" operator="equal">
      <formula>"Failed"</formula>
    </cfRule>
    <cfRule type="cellIs" dxfId="6785" priority="1684" operator="equal">
      <formula>"NA"</formula>
    </cfRule>
    <cfRule type="cellIs" dxfId="6784" priority="1685" operator="equal">
      <formula>"Complete"</formula>
    </cfRule>
    <cfRule type="cellIs" dxfId="6783" priority="1686" operator="equal">
      <formula>"In Progress"</formula>
    </cfRule>
    <cfRule type="cellIs" dxfId="6782" priority="1687" operator="equal">
      <formula>"Not Started"</formula>
    </cfRule>
  </conditionalFormatting>
  <conditionalFormatting sqref="C119">
    <cfRule type="cellIs" dxfId="6781" priority="1665" operator="equal">
      <formula>"Prod"</formula>
    </cfRule>
  </conditionalFormatting>
  <conditionalFormatting sqref="C120">
    <cfRule type="cellIs" dxfId="6780" priority="1657" operator="equal">
      <formula>"Prod"</formula>
    </cfRule>
  </conditionalFormatting>
  <conditionalFormatting sqref="C129">
    <cfRule type="cellIs" dxfId="6779" priority="1675" operator="equal">
      <formula>"Prod"</formula>
    </cfRule>
  </conditionalFormatting>
  <conditionalFormatting sqref="C129">
    <cfRule type="cellIs" dxfId="6778" priority="1674" operator="equal">
      <formula>"Prod"</formula>
    </cfRule>
  </conditionalFormatting>
  <conditionalFormatting sqref="C177">
    <cfRule type="cellIs" dxfId="6777" priority="1667" operator="equal">
      <formula>"Prod"</formula>
    </cfRule>
  </conditionalFormatting>
  <conditionalFormatting sqref="G177">
    <cfRule type="cellIs" dxfId="6776" priority="1668" operator="equal">
      <formula>"Complete w/defect"</formula>
    </cfRule>
    <cfRule type="cellIs" dxfId="6775" priority="1669" operator="equal">
      <formula>"Failed"</formula>
    </cfRule>
    <cfRule type="cellIs" dxfId="6774" priority="1670" operator="equal">
      <formula>"NA"</formula>
    </cfRule>
    <cfRule type="cellIs" dxfId="6773" priority="1671" operator="equal">
      <formula>"Complete"</formula>
    </cfRule>
    <cfRule type="cellIs" dxfId="6772" priority="1672" operator="equal">
      <formula>"In Progress"</formula>
    </cfRule>
    <cfRule type="cellIs" dxfId="6771" priority="1673" operator="equal">
      <formula>"Not Started"</formula>
    </cfRule>
  </conditionalFormatting>
  <conditionalFormatting sqref="G173">
    <cfRule type="cellIs" dxfId="6770" priority="1650" operator="equal">
      <formula>"Complete w/defect"</formula>
    </cfRule>
    <cfRule type="cellIs" dxfId="6769" priority="1651" operator="equal">
      <formula>"Failed"</formula>
    </cfRule>
    <cfRule type="cellIs" dxfId="6768" priority="1652" operator="equal">
      <formula>"NA"</formula>
    </cfRule>
    <cfRule type="cellIs" dxfId="6767" priority="1653" operator="equal">
      <formula>"Complete"</formula>
    </cfRule>
    <cfRule type="cellIs" dxfId="6766" priority="1654" operator="equal">
      <formula>"In Progress"</formula>
    </cfRule>
    <cfRule type="cellIs" dxfId="6765" priority="1655" operator="equal">
      <formula>"Not Started"</formula>
    </cfRule>
  </conditionalFormatting>
  <conditionalFormatting sqref="G173">
    <cfRule type="cellIs" dxfId="6764" priority="1644" operator="equal">
      <formula>"Complete w/defect"</formula>
    </cfRule>
    <cfRule type="cellIs" dxfId="6763" priority="1645" operator="equal">
      <formula>"Failed"</formula>
    </cfRule>
    <cfRule type="cellIs" dxfId="6762" priority="1646" operator="equal">
      <formula>"NA"</formula>
    </cfRule>
    <cfRule type="cellIs" dxfId="6761" priority="1647" operator="equal">
      <formula>"Complete"</formula>
    </cfRule>
    <cfRule type="cellIs" dxfId="6760" priority="1648" operator="equal">
      <formula>"In Progress"</formula>
    </cfRule>
    <cfRule type="cellIs" dxfId="6759" priority="1649" operator="equal">
      <formula>"Not Started"</formula>
    </cfRule>
  </conditionalFormatting>
  <conditionalFormatting sqref="C119">
    <cfRule type="cellIs" dxfId="6758" priority="1666" operator="equal">
      <formula>"Prod"</formula>
    </cfRule>
  </conditionalFormatting>
  <conditionalFormatting sqref="C120">
    <cfRule type="cellIs" dxfId="6757" priority="1658" operator="equal">
      <formula>"Prod"</formula>
    </cfRule>
  </conditionalFormatting>
  <conditionalFormatting sqref="C120">
    <cfRule type="cellIs" dxfId="6756" priority="1656" operator="equal">
      <formula>"Prod"</formula>
    </cfRule>
  </conditionalFormatting>
  <conditionalFormatting sqref="G158">
    <cfRule type="cellIs" dxfId="6755" priority="1638" operator="equal">
      <formula>"Complete w/defect"</formula>
    </cfRule>
    <cfRule type="cellIs" dxfId="6754" priority="1639" operator="equal">
      <formula>"Failed"</formula>
    </cfRule>
    <cfRule type="cellIs" dxfId="6753" priority="1640" operator="equal">
      <formula>"NA"</formula>
    </cfRule>
    <cfRule type="cellIs" dxfId="6752" priority="1641" operator="equal">
      <formula>"Complete"</formula>
    </cfRule>
    <cfRule type="cellIs" dxfId="6751" priority="1642" operator="equal">
      <formula>"In Progress"</formula>
    </cfRule>
    <cfRule type="cellIs" dxfId="6750" priority="1643" operator="equal">
      <formula>"Not Started"</formula>
    </cfRule>
  </conditionalFormatting>
  <conditionalFormatting sqref="G158">
    <cfRule type="cellIs" dxfId="6749" priority="1632" operator="equal">
      <formula>"Complete w/defect"</formula>
    </cfRule>
    <cfRule type="cellIs" dxfId="6748" priority="1633" operator="equal">
      <formula>"Failed"</formula>
    </cfRule>
    <cfRule type="cellIs" dxfId="6747" priority="1634" operator="equal">
      <formula>"NA"</formula>
    </cfRule>
    <cfRule type="cellIs" dxfId="6746" priority="1635" operator="equal">
      <formula>"Complete"</formula>
    </cfRule>
    <cfRule type="cellIs" dxfId="6745" priority="1636" operator="equal">
      <formula>"In Progress"</formula>
    </cfRule>
    <cfRule type="cellIs" dxfId="6744" priority="1637" operator="equal">
      <formula>"Not Started"</formula>
    </cfRule>
  </conditionalFormatting>
  <conditionalFormatting sqref="C41:C42">
    <cfRule type="cellIs" dxfId="6743" priority="1631" operator="equal">
      <formula>"Prod"</formula>
    </cfRule>
  </conditionalFormatting>
  <conditionalFormatting sqref="G239">
    <cfRule type="cellIs" dxfId="6742" priority="1583" operator="equal">
      <formula>"Complete w/defect"</formula>
    </cfRule>
    <cfRule type="cellIs" dxfId="6741" priority="1584" operator="equal">
      <formula>"Failed"</formula>
    </cfRule>
    <cfRule type="cellIs" dxfId="6740" priority="1585" operator="equal">
      <formula>"NA"</formula>
    </cfRule>
    <cfRule type="cellIs" dxfId="6739" priority="1586" operator="equal">
      <formula>"Complete"</formula>
    </cfRule>
    <cfRule type="cellIs" dxfId="6738" priority="1587" operator="equal">
      <formula>"In Progress"</formula>
    </cfRule>
    <cfRule type="cellIs" dxfId="6737" priority="1588" operator="equal">
      <formula>"Not Started"</formula>
    </cfRule>
  </conditionalFormatting>
  <conditionalFormatting sqref="G235">
    <cfRule type="cellIs" dxfId="6736" priority="1625" operator="equal">
      <formula>"Complete w/defect"</formula>
    </cfRule>
    <cfRule type="cellIs" dxfId="6735" priority="1626" operator="equal">
      <formula>"Failed"</formula>
    </cfRule>
    <cfRule type="cellIs" dxfId="6734" priority="1627" operator="equal">
      <formula>"NA"</formula>
    </cfRule>
    <cfRule type="cellIs" dxfId="6733" priority="1628" operator="equal">
      <formula>"Complete"</formula>
    </cfRule>
    <cfRule type="cellIs" dxfId="6732" priority="1629" operator="equal">
      <formula>"In Progress"</formula>
    </cfRule>
    <cfRule type="cellIs" dxfId="6731" priority="1630" operator="equal">
      <formula>"Not Started"</formula>
    </cfRule>
  </conditionalFormatting>
  <conditionalFormatting sqref="G235">
    <cfRule type="cellIs" dxfId="6730" priority="1619" operator="equal">
      <formula>"Complete w/defect"</formula>
    </cfRule>
    <cfRule type="cellIs" dxfId="6729" priority="1620" operator="equal">
      <formula>"Failed"</formula>
    </cfRule>
    <cfRule type="cellIs" dxfId="6728" priority="1621" operator="equal">
      <formula>"NA"</formula>
    </cfRule>
    <cfRule type="cellIs" dxfId="6727" priority="1622" operator="equal">
      <formula>"Complete"</formula>
    </cfRule>
    <cfRule type="cellIs" dxfId="6726" priority="1623" operator="equal">
      <formula>"In Progress"</formula>
    </cfRule>
    <cfRule type="cellIs" dxfId="6725" priority="1624" operator="equal">
      <formula>"Not Started"</formula>
    </cfRule>
  </conditionalFormatting>
  <conditionalFormatting sqref="G236">
    <cfRule type="cellIs" dxfId="6724" priority="1613" operator="equal">
      <formula>"Complete w/defect"</formula>
    </cfRule>
    <cfRule type="cellIs" dxfId="6723" priority="1614" operator="equal">
      <formula>"Failed"</formula>
    </cfRule>
    <cfRule type="cellIs" dxfId="6722" priority="1615" operator="equal">
      <formula>"NA"</formula>
    </cfRule>
    <cfRule type="cellIs" dxfId="6721" priority="1616" operator="equal">
      <formula>"Complete"</formula>
    </cfRule>
    <cfRule type="cellIs" dxfId="6720" priority="1617" operator="equal">
      <formula>"In Progress"</formula>
    </cfRule>
    <cfRule type="cellIs" dxfId="6719" priority="1618" operator="equal">
      <formula>"Not Started"</formula>
    </cfRule>
  </conditionalFormatting>
  <conditionalFormatting sqref="G236">
    <cfRule type="cellIs" dxfId="6718" priority="1607" operator="equal">
      <formula>"Complete w/defect"</formula>
    </cfRule>
    <cfRule type="cellIs" dxfId="6717" priority="1608" operator="equal">
      <formula>"Failed"</formula>
    </cfRule>
    <cfRule type="cellIs" dxfId="6716" priority="1609" operator="equal">
      <formula>"NA"</formula>
    </cfRule>
    <cfRule type="cellIs" dxfId="6715" priority="1610" operator="equal">
      <formula>"Complete"</formula>
    </cfRule>
    <cfRule type="cellIs" dxfId="6714" priority="1611" operator="equal">
      <formula>"In Progress"</formula>
    </cfRule>
    <cfRule type="cellIs" dxfId="6713" priority="1612" operator="equal">
      <formula>"Not Started"</formula>
    </cfRule>
  </conditionalFormatting>
  <conditionalFormatting sqref="G238">
    <cfRule type="cellIs" dxfId="6712" priority="1601" operator="equal">
      <formula>"Complete w/defect"</formula>
    </cfRule>
    <cfRule type="cellIs" dxfId="6711" priority="1602" operator="equal">
      <formula>"Failed"</formula>
    </cfRule>
    <cfRule type="cellIs" dxfId="6710" priority="1603" operator="equal">
      <formula>"NA"</formula>
    </cfRule>
    <cfRule type="cellIs" dxfId="6709" priority="1604" operator="equal">
      <formula>"Complete"</formula>
    </cfRule>
    <cfRule type="cellIs" dxfId="6708" priority="1605" operator="equal">
      <formula>"In Progress"</formula>
    </cfRule>
    <cfRule type="cellIs" dxfId="6707" priority="1606" operator="equal">
      <formula>"Not Started"</formula>
    </cfRule>
  </conditionalFormatting>
  <conditionalFormatting sqref="G238">
    <cfRule type="cellIs" dxfId="6706" priority="1595" operator="equal">
      <formula>"Complete w/defect"</formula>
    </cfRule>
    <cfRule type="cellIs" dxfId="6705" priority="1596" operator="equal">
      <formula>"Failed"</formula>
    </cfRule>
    <cfRule type="cellIs" dxfId="6704" priority="1597" operator="equal">
      <formula>"NA"</formula>
    </cfRule>
    <cfRule type="cellIs" dxfId="6703" priority="1598" operator="equal">
      <formula>"Complete"</formula>
    </cfRule>
    <cfRule type="cellIs" dxfId="6702" priority="1599" operator="equal">
      <formula>"In Progress"</formula>
    </cfRule>
    <cfRule type="cellIs" dxfId="6701" priority="1600" operator="equal">
      <formula>"Not Started"</formula>
    </cfRule>
  </conditionalFormatting>
  <conditionalFormatting sqref="G239">
    <cfRule type="cellIs" dxfId="6700" priority="1589" operator="equal">
      <formula>"Complete w/defect"</formula>
    </cfRule>
    <cfRule type="cellIs" dxfId="6699" priority="1590" operator="equal">
      <formula>"Failed"</formula>
    </cfRule>
    <cfRule type="cellIs" dxfId="6698" priority="1591" operator="equal">
      <formula>"NA"</formula>
    </cfRule>
    <cfRule type="cellIs" dxfId="6697" priority="1592" operator="equal">
      <formula>"Complete"</formula>
    </cfRule>
    <cfRule type="cellIs" dxfId="6696" priority="1593" operator="equal">
      <formula>"In Progress"</formula>
    </cfRule>
    <cfRule type="cellIs" dxfId="6695" priority="1594" operator="equal">
      <formula>"Not Started"</formula>
    </cfRule>
  </conditionalFormatting>
  <conditionalFormatting sqref="G21:G24">
    <cfRule type="cellIs" dxfId="6694" priority="1577" operator="equal">
      <formula>"Complete w/defect"</formula>
    </cfRule>
    <cfRule type="cellIs" dxfId="6693" priority="1578" operator="equal">
      <formula>"Failed"</formula>
    </cfRule>
    <cfRule type="cellIs" dxfId="6692" priority="1579" operator="equal">
      <formula>"NA"</formula>
    </cfRule>
    <cfRule type="cellIs" dxfId="6691" priority="1580" operator="equal">
      <formula>"Complete"</formula>
    </cfRule>
    <cfRule type="cellIs" dxfId="6690" priority="1581" operator="equal">
      <formula>"In Progress"</formula>
    </cfRule>
    <cfRule type="cellIs" dxfId="6689" priority="1582" operator="equal">
      <formula>"Not Started"</formula>
    </cfRule>
  </conditionalFormatting>
  <conditionalFormatting sqref="G67">
    <cfRule type="cellIs" dxfId="6688" priority="1571" operator="equal">
      <formula>"Complete w/defect"</formula>
    </cfRule>
    <cfRule type="cellIs" dxfId="6687" priority="1572" operator="equal">
      <formula>"Failed"</formula>
    </cfRule>
    <cfRule type="cellIs" dxfId="6686" priority="1573" operator="equal">
      <formula>"NA"</formula>
    </cfRule>
    <cfRule type="cellIs" dxfId="6685" priority="1574" operator="equal">
      <formula>"Complete"</formula>
    </cfRule>
    <cfRule type="cellIs" dxfId="6684" priority="1575" operator="equal">
      <formula>"In Progress"</formula>
    </cfRule>
    <cfRule type="cellIs" dxfId="6683" priority="1576" operator="equal">
      <formula>"Not Started"</formula>
    </cfRule>
  </conditionalFormatting>
  <conditionalFormatting sqref="G116:G117">
    <cfRule type="cellIs" dxfId="6682" priority="1565" operator="equal">
      <formula>"Complete w/defect"</formula>
    </cfRule>
    <cfRule type="cellIs" dxfId="6681" priority="1566" operator="equal">
      <formula>"Failed"</formula>
    </cfRule>
    <cfRule type="cellIs" dxfId="6680" priority="1567" operator="equal">
      <formula>"NA"</formula>
    </cfRule>
    <cfRule type="cellIs" dxfId="6679" priority="1568" operator="equal">
      <formula>"Complete"</formula>
    </cfRule>
    <cfRule type="cellIs" dxfId="6678" priority="1569" operator="equal">
      <formula>"In Progress"</formula>
    </cfRule>
    <cfRule type="cellIs" dxfId="6677" priority="1570" operator="equal">
      <formula>"Not Started"</formula>
    </cfRule>
  </conditionalFormatting>
  <conditionalFormatting sqref="G120">
    <cfRule type="cellIs" dxfId="6676" priority="1559" operator="equal">
      <formula>"Complete w/defect"</formula>
    </cfRule>
    <cfRule type="cellIs" dxfId="6675" priority="1560" operator="equal">
      <formula>"Failed"</formula>
    </cfRule>
    <cfRule type="cellIs" dxfId="6674" priority="1561" operator="equal">
      <formula>"NA"</formula>
    </cfRule>
    <cfRule type="cellIs" dxfId="6673" priority="1562" operator="equal">
      <formula>"Complete"</formula>
    </cfRule>
    <cfRule type="cellIs" dxfId="6672" priority="1563" operator="equal">
      <formula>"In Progress"</formula>
    </cfRule>
    <cfRule type="cellIs" dxfId="6671" priority="1564" operator="equal">
      <formula>"Not Started"</formula>
    </cfRule>
  </conditionalFormatting>
  <conditionalFormatting sqref="G198:G204">
    <cfRule type="cellIs" dxfId="6670" priority="1553" operator="equal">
      <formula>"Complete w/defect"</formula>
    </cfRule>
    <cfRule type="cellIs" dxfId="6669" priority="1554" operator="equal">
      <formula>"Failed"</formula>
    </cfRule>
    <cfRule type="cellIs" dxfId="6668" priority="1555" operator="equal">
      <formula>"NA"</formula>
    </cfRule>
    <cfRule type="cellIs" dxfId="6667" priority="1556" operator="equal">
      <formula>"Complete"</formula>
    </cfRule>
    <cfRule type="cellIs" dxfId="6666" priority="1557" operator="equal">
      <formula>"In Progress"</formula>
    </cfRule>
    <cfRule type="cellIs" dxfId="6665" priority="1558" operator="equal">
      <formula>"Not Started"</formula>
    </cfRule>
  </conditionalFormatting>
  <conditionalFormatting sqref="G226">
    <cfRule type="cellIs" dxfId="6664" priority="1547" operator="equal">
      <formula>"Complete w/defect"</formula>
    </cfRule>
    <cfRule type="cellIs" dxfId="6663" priority="1548" operator="equal">
      <formula>"Failed"</formula>
    </cfRule>
    <cfRule type="cellIs" dxfId="6662" priority="1549" operator="equal">
      <formula>"NA"</formula>
    </cfRule>
    <cfRule type="cellIs" dxfId="6661" priority="1550" operator="equal">
      <formula>"Complete"</formula>
    </cfRule>
    <cfRule type="cellIs" dxfId="6660" priority="1551" operator="equal">
      <formula>"In Progress"</formula>
    </cfRule>
    <cfRule type="cellIs" dxfId="6659" priority="1552" operator="equal">
      <formula>"Not Started"</formula>
    </cfRule>
  </conditionalFormatting>
  <conditionalFormatting sqref="G227">
    <cfRule type="cellIs" dxfId="6658" priority="1541" operator="equal">
      <formula>"Complete w/defect"</formula>
    </cfRule>
    <cfRule type="cellIs" dxfId="6657" priority="1542" operator="equal">
      <formula>"Failed"</formula>
    </cfRule>
    <cfRule type="cellIs" dxfId="6656" priority="1543" operator="equal">
      <formula>"NA"</formula>
    </cfRule>
    <cfRule type="cellIs" dxfId="6655" priority="1544" operator="equal">
      <formula>"Complete"</formula>
    </cfRule>
    <cfRule type="cellIs" dxfId="6654" priority="1545" operator="equal">
      <formula>"In Progress"</formula>
    </cfRule>
    <cfRule type="cellIs" dxfId="6653" priority="1546" operator="equal">
      <formula>"Not Started"</formula>
    </cfRule>
  </conditionalFormatting>
  <conditionalFormatting sqref="G229">
    <cfRule type="cellIs" dxfId="6652" priority="1535" operator="equal">
      <formula>"Complete w/defect"</formula>
    </cfRule>
    <cfRule type="cellIs" dxfId="6651" priority="1536" operator="equal">
      <formula>"Failed"</formula>
    </cfRule>
    <cfRule type="cellIs" dxfId="6650" priority="1537" operator="equal">
      <formula>"NA"</formula>
    </cfRule>
    <cfRule type="cellIs" dxfId="6649" priority="1538" operator="equal">
      <formula>"Complete"</formula>
    </cfRule>
    <cfRule type="cellIs" dxfId="6648" priority="1539" operator="equal">
      <formula>"In Progress"</formula>
    </cfRule>
    <cfRule type="cellIs" dxfId="6647" priority="1540" operator="equal">
      <formula>"Not Started"</formula>
    </cfRule>
  </conditionalFormatting>
  <conditionalFormatting sqref="G230">
    <cfRule type="cellIs" dxfId="6646" priority="1529" operator="equal">
      <formula>"Complete w/defect"</formula>
    </cfRule>
    <cfRule type="cellIs" dxfId="6645" priority="1530" operator="equal">
      <formula>"Failed"</formula>
    </cfRule>
    <cfRule type="cellIs" dxfId="6644" priority="1531" operator="equal">
      <formula>"NA"</formula>
    </cfRule>
    <cfRule type="cellIs" dxfId="6643" priority="1532" operator="equal">
      <formula>"Complete"</formula>
    </cfRule>
    <cfRule type="cellIs" dxfId="6642" priority="1533" operator="equal">
      <formula>"In Progress"</formula>
    </cfRule>
    <cfRule type="cellIs" dxfId="6641" priority="1534" operator="equal">
      <formula>"Not Started"</formula>
    </cfRule>
  </conditionalFormatting>
  <conditionalFormatting sqref="G232">
    <cfRule type="cellIs" dxfId="6640" priority="1523" operator="equal">
      <formula>"Complete w/defect"</formula>
    </cfRule>
    <cfRule type="cellIs" dxfId="6639" priority="1524" operator="equal">
      <formula>"Failed"</formula>
    </cfRule>
    <cfRule type="cellIs" dxfId="6638" priority="1525" operator="equal">
      <formula>"NA"</formula>
    </cfRule>
    <cfRule type="cellIs" dxfId="6637" priority="1526" operator="equal">
      <formula>"Complete"</formula>
    </cfRule>
    <cfRule type="cellIs" dxfId="6636" priority="1527" operator="equal">
      <formula>"In Progress"</formula>
    </cfRule>
    <cfRule type="cellIs" dxfId="6635" priority="1528" operator="equal">
      <formula>"Not Started"</formula>
    </cfRule>
  </conditionalFormatting>
  <conditionalFormatting sqref="G233">
    <cfRule type="cellIs" dxfId="6634" priority="1517" operator="equal">
      <formula>"Complete w/defect"</formula>
    </cfRule>
    <cfRule type="cellIs" dxfId="6633" priority="1518" operator="equal">
      <formula>"Failed"</formula>
    </cfRule>
    <cfRule type="cellIs" dxfId="6632" priority="1519" operator="equal">
      <formula>"NA"</formula>
    </cfRule>
    <cfRule type="cellIs" dxfId="6631" priority="1520" operator="equal">
      <formula>"Complete"</formula>
    </cfRule>
    <cfRule type="cellIs" dxfId="6630" priority="1521" operator="equal">
      <formula>"In Progress"</formula>
    </cfRule>
    <cfRule type="cellIs" dxfId="6629" priority="1522" operator="equal">
      <formula>"Not Started"</formula>
    </cfRule>
  </conditionalFormatting>
  <conditionalFormatting sqref="G154">
    <cfRule type="cellIs" dxfId="6628" priority="1511" operator="equal">
      <formula>"Complete w/defect"</formula>
    </cfRule>
    <cfRule type="cellIs" dxfId="6627" priority="1512" operator="equal">
      <formula>"Failed"</formula>
    </cfRule>
    <cfRule type="cellIs" dxfId="6626" priority="1513" operator="equal">
      <formula>"NA"</formula>
    </cfRule>
    <cfRule type="cellIs" dxfId="6625" priority="1514" operator="equal">
      <formula>"Complete"</formula>
    </cfRule>
    <cfRule type="cellIs" dxfId="6624" priority="1515" operator="equal">
      <formula>"In Progress"</formula>
    </cfRule>
    <cfRule type="cellIs" dxfId="6623" priority="1516" operator="equal">
      <formula>"Not Started"</formula>
    </cfRule>
  </conditionalFormatting>
  <conditionalFormatting sqref="G11">
    <cfRule type="cellIs" dxfId="6622" priority="1505" operator="equal">
      <formula>"Complete w/defect"</formula>
    </cfRule>
    <cfRule type="cellIs" dxfId="6621" priority="1506" operator="equal">
      <formula>"Failed"</formula>
    </cfRule>
    <cfRule type="cellIs" dxfId="6620" priority="1507" operator="equal">
      <formula>"NA"</formula>
    </cfRule>
    <cfRule type="cellIs" dxfId="6619" priority="1508" operator="equal">
      <formula>"Complete"</formula>
    </cfRule>
    <cfRule type="cellIs" dxfId="6618" priority="1509" operator="equal">
      <formula>"In Progress"</formula>
    </cfRule>
    <cfRule type="cellIs" dxfId="6617" priority="1510" operator="equal">
      <formula>"Not Started"</formula>
    </cfRule>
  </conditionalFormatting>
  <conditionalFormatting sqref="G106">
    <cfRule type="cellIs" dxfId="6616" priority="1499" operator="equal">
      <formula>"Complete w/defect"</formula>
    </cfRule>
    <cfRule type="cellIs" dxfId="6615" priority="1500" operator="equal">
      <formula>"Failed"</formula>
    </cfRule>
    <cfRule type="cellIs" dxfId="6614" priority="1501" operator="equal">
      <formula>"NA"</formula>
    </cfRule>
    <cfRule type="cellIs" dxfId="6613" priority="1502" operator="equal">
      <formula>"Complete"</formula>
    </cfRule>
    <cfRule type="cellIs" dxfId="6612" priority="1503" operator="equal">
      <formula>"In Progress"</formula>
    </cfRule>
    <cfRule type="cellIs" dxfId="6611" priority="1504" operator="equal">
      <formula>"Not Started"</formula>
    </cfRule>
  </conditionalFormatting>
  <conditionalFormatting sqref="G134">
    <cfRule type="cellIs" dxfId="6610" priority="1447" operator="equal">
      <formula>"Complete w/defect"</formula>
    </cfRule>
    <cfRule type="cellIs" dxfId="6609" priority="1448" operator="equal">
      <formula>"Failed"</formula>
    </cfRule>
    <cfRule type="cellIs" dxfId="6608" priority="1449" operator="equal">
      <formula>"NA"</formula>
    </cfRule>
    <cfRule type="cellIs" dxfId="6607" priority="1450" operator="equal">
      <formula>"Complete"</formula>
    </cfRule>
    <cfRule type="cellIs" dxfId="6606" priority="1451" operator="equal">
      <formula>"In Progress"</formula>
    </cfRule>
    <cfRule type="cellIs" dxfId="6605" priority="1452" operator="equal">
      <formula>"Not Started"</formula>
    </cfRule>
  </conditionalFormatting>
  <conditionalFormatting sqref="G134">
    <cfRule type="cellIs" dxfId="6604" priority="1477" operator="equal">
      <formula>"Complete w/defect"</formula>
    </cfRule>
    <cfRule type="cellIs" dxfId="6603" priority="1478" operator="equal">
      <formula>"Failed"</formula>
    </cfRule>
    <cfRule type="cellIs" dxfId="6602" priority="1479" operator="equal">
      <formula>"NA"</formula>
    </cfRule>
    <cfRule type="cellIs" dxfId="6601" priority="1480" operator="equal">
      <formula>"Complete"</formula>
    </cfRule>
    <cfRule type="cellIs" dxfId="6600" priority="1481" operator="equal">
      <formula>"In Progress"</formula>
    </cfRule>
    <cfRule type="cellIs" dxfId="6599" priority="1482" operator="equal">
      <formula>"Not Started"</formula>
    </cfRule>
  </conditionalFormatting>
  <conditionalFormatting sqref="C136">
    <cfRule type="cellIs" dxfId="6598" priority="1498" operator="equal">
      <formula>"Prod"</formula>
    </cfRule>
  </conditionalFormatting>
  <conditionalFormatting sqref="C136">
    <cfRule type="cellIs" dxfId="6597" priority="1497" operator="equal">
      <formula>"Prod"</formula>
    </cfRule>
  </conditionalFormatting>
  <conditionalFormatting sqref="G134">
    <cfRule type="cellIs" dxfId="6596" priority="1491" operator="equal">
      <formula>"Complete w/defect"</formula>
    </cfRule>
    <cfRule type="cellIs" dxfId="6595" priority="1492" operator="equal">
      <formula>"Failed"</formula>
    </cfRule>
    <cfRule type="cellIs" dxfId="6594" priority="1493" operator="equal">
      <formula>"NA"</formula>
    </cfRule>
    <cfRule type="cellIs" dxfId="6593" priority="1494" operator="equal">
      <formula>"Complete"</formula>
    </cfRule>
    <cfRule type="cellIs" dxfId="6592" priority="1495" operator="equal">
      <formula>"In Progress"</formula>
    </cfRule>
    <cfRule type="cellIs" dxfId="6591" priority="1496" operator="equal">
      <formula>"Not Started"</formula>
    </cfRule>
  </conditionalFormatting>
  <conditionalFormatting sqref="C134">
    <cfRule type="cellIs" dxfId="6590" priority="1490" operator="equal">
      <formula>"Prod"</formula>
    </cfRule>
  </conditionalFormatting>
  <conditionalFormatting sqref="C134">
    <cfRule type="cellIs" dxfId="6589" priority="1489" operator="equal">
      <formula>"Prod"</formula>
    </cfRule>
  </conditionalFormatting>
  <conditionalFormatting sqref="G134">
    <cfRule type="cellIs" dxfId="6588" priority="1483" operator="equal">
      <formula>"Complete w/defect"</formula>
    </cfRule>
    <cfRule type="cellIs" dxfId="6587" priority="1484" operator="equal">
      <formula>"Failed"</formula>
    </cfRule>
    <cfRule type="cellIs" dxfId="6586" priority="1485" operator="equal">
      <formula>"NA"</formula>
    </cfRule>
    <cfRule type="cellIs" dxfId="6585" priority="1486" operator="equal">
      <formula>"Complete"</formula>
    </cfRule>
    <cfRule type="cellIs" dxfId="6584" priority="1487" operator="equal">
      <formula>"In Progress"</formula>
    </cfRule>
    <cfRule type="cellIs" dxfId="6583" priority="1488" operator="equal">
      <formula>"Not Started"</formula>
    </cfRule>
  </conditionalFormatting>
  <conditionalFormatting sqref="G134">
    <cfRule type="cellIs" dxfId="6582" priority="1471" operator="equal">
      <formula>"Complete w/defect"</formula>
    </cfRule>
    <cfRule type="cellIs" dxfId="6581" priority="1472" operator="equal">
      <formula>"Failed"</formula>
    </cfRule>
    <cfRule type="cellIs" dxfId="6580" priority="1473" operator="equal">
      <formula>"NA"</formula>
    </cfRule>
    <cfRule type="cellIs" dxfId="6579" priority="1474" operator="equal">
      <formula>"Complete"</formula>
    </cfRule>
    <cfRule type="cellIs" dxfId="6578" priority="1475" operator="equal">
      <formula>"In Progress"</formula>
    </cfRule>
    <cfRule type="cellIs" dxfId="6577" priority="1476" operator="equal">
      <formula>"Not Started"</formula>
    </cfRule>
  </conditionalFormatting>
  <conditionalFormatting sqref="G134">
    <cfRule type="cellIs" dxfId="6576" priority="1465" operator="equal">
      <formula>"Complete w/defect"</formula>
    </cfRule>
    <cfRule type="cellIs" dxfId="6575" priority="1466" operator="equal">
      <formula>"Failed"</formula>
    </cfRule>
    <cfRule type="cellIs" dxfId="6574" priority="1467" operator="equal">
      <formula>"NA"</formula>
    </cfRule>
    <cfRule type="cellIs" dxfId="6573" priority="1468" operator="equal">
      <formula>"Complete"</formula>
    </cfRule>
    <cfRule type="cellIs" dxfId="6572" priority="1469" operator="equal">
      <formula>"In Progress"</formula>
    </cfRule>
    <cfRule type="cellIs" dxfId="6571" priority="1470" operator="equal">
      <formula>"Not Started"</formula>
    </cfRule>
  </conditionalFormatting>
  <conditionalFormatting sqref="G134">
    <cfRule type="cellIs" dxfId="6570" priority="1459" operator="equal">
      <formula>"Complete w/defect"</formula>
    </cfRule>
    <cfRule type="cellIs" dxfId="6569" priority="1460" operator="equal">
      <formula>"Failed"</formula>
    </cfRule>
    <cfRule type="cellIs" dxfId="6568" priority="1461" operator="equal">
      <formula>"NA"</formula>
    </cfRule>
    <cfRule type="cellIs" dxfId="6567" priority="1462" operator="equal">
      <formula>"Complete"</formula>
    </cfRule>
    <cfRule type="cellIs" dxfId="6566" priority="1463" operator="equal">
      <formula>"In Progress"</formula>
    </cfRule>
    <cfRule type="cellIs" dxfId="6565" priority="1464" operator="equal">
      <formula>"Not Started"</formula>
    </cfRule>
  </conditionalFormatting>
  <conditionalFormatting sqref="G134">
    <cfRule type="cellIs" dxfId="6564" priority="1453" operator="equal">
      <formula>"Complete w/defect"</formula>
    </cfRule>
    <cfRule type="cellIs" dxfId="6563" priority="1454" operator="equal">
      <formula>"Failed"</formula>
    </cfRule>
    <cfRule type="cellIs" dxfId="6562" priority="1455" operator="equal">
      <formula>"NA"</formula>
    </cfRule>
    <cfRule type="cellIs" dxfId="6561" priority="1456" operator="equal">
      <formula>"Complete"</formula>
    </cfRule>
    <cfRule type="cellIs" dxfId="6560" priority="1457" operator="equal">
      <formula>"In Progress"</formula>
    </cfRule>
    <cfRule type="cellIs" dxfId="6559" priority="1458" operator="equal">
      <formula>"Not Started"</formula>
    </cfRule>
  </conditionalFormatting>
  <conditionalFormatting sqref="C135">
    <cfRule type="cellIs" dxfId="6558" priority="1446" operator="equal">
      <formula>"Prod"</formula>
    </cfRule>
  </conditionalFormatting>
  <conditionalFormatting sqref="C135">
    <cfRule type="cellIs" dxfId="6557" priority="1445" operator="equal">
      <formula>"Prod"</formula>
    </cfRule>
  </conditionalFormatting>
  <conditionalFormatting sqref="G131">
    <cfRule type="cellIs" dxfId="6556" priority="1429" operator="equal">
      <formula>"Complete w/defect"</formula>
    </cfRule>
    <cfRule type="cellIs" dxfId="6555" priority="1430" operator="equal">
      <formula>"Failed"</formula>
    </cfRule>
    <cfRule type="cellIs" dxfId="6554" priority="1431" operator="equal">
      <formula>"NA"</formula>
    </cfRule>
    <cfRule type="cellIs" dxfId="6553" priority="1432" operator="equal">
      <formula>"Complete"</formula>
    </cfRule>
    <cfRule type="cellIs" dxfId="6552" priority="1433" operator="equal">
      <formula>"In Progress"</formula>
    </cfRule>
    <cfRule type="cellIs" dxfId="6551" priority="1434" operator="equal">
      <formula>"Not Started"</formula>
    </cfRule>
  </conditionalFormatting>
  <conditionalFormatting sqref="G131">
    <cfRule type="cellIs" dxfId="6550" priority="1393" operator="equal">
      <formula>"Complete w/defect"</formula>
    </cfRule>
    <cfRule type="cellIs" dxfId="6549" priority="1394" operator="equal">
      <formula>"Failed"</formula>
    </cfRule>
    <cfRule type="cellIs" dxfId="6548" priority="1395" operator="equal">
      <formula>"NA"</formula>
    </cfRule>
    <cfRule type="cellIs" dxfId="6547" priority="1396" operator="equal">
      <formula>"Complete"</formula>
    </cfRule>
    <cfRule type="cellIs" dxfId="6546" priority="1397" operator="equal">
      <formula>"In Progress"</formula>
    </cfRule>
    <cfRule type="cellIs" dxfId="6545" priority="1398" operator="equal">
      <formula>"Not Started"</formula>
    </cfRule>
  </conditionalFormatting>
  <conditionalFormatting sqref="G131">
    <cfRule type="cellIs" dxfId="6544" priority="1423" operator="equal">
      <formula>"Complete w/defect"</formula>
    </cfRule>
    <cfRule type="cellIs" dxfId="6543" priority="1424" operator="equal">
      <formula>"Failed"</formula>
    </cfRule>
    <cfRule type="cellIs" dxfId="6542" priority="1425" operator="equal">
      <formula>"NA"</formula>
    </cfRule>
    <cfRule type="cellIs" dxfId="6541" priority="1426" operator="equal">
      <formula>"Complete"</formula>
    </cfRule>
    <cfRule type="cellIs" dxfId="6540" priority="1427" operator="equal">
      <formula>"In Progress"</formula>
    </cfRule>
    <cfRule type="cellIs" dxfId="6539" priority="1428" operator="equal">
      <formula>"Not Started"</formula>
    </cfRule>
  </conditionalFormatting>
  <conditionalFormatting sqref="C133">
    <cfRule type="cellIs" dxfId="6538" priority="1444" operator="equal">
      <formula>"Prod"</formula>
    </cfRule>
  </conditionalFormatting>
  <conditionalFormatting sqref="C133">
    <cfRule type="cellIs" dxfId="6537" priority="1443" operator="equal">
      <formula>"Prod"</formula>
    </cfRule>
  </conditionalFormatting>
  <conditionalFormatting sqref="G131">
    <cfRule type="cellIs" dxfId="6536" priority="1437" operator="equal">
      <formula>"Complete w/defect"</formula>
    </cfRule>
    <cfRule type="cellIs" dxfId="6535" priority="1438" operator="equal">
      <formula>"Failed"</formula>
    </cfRule>
    <cfRule type="cellIs" dxfId="6534" priority="1439" operator="equal">
      <formula>"NA"</formula>
    </cfRule>
    <cfRule type="cellIs" dxfId="6533" priority="1440" operator="equal">
      <formula>"Complete"</formula>
    </cfRule>
    <cfRule type="cellIs" dxfId="6532" priority="1441" operator="equal">
      <formula>"In Progress"</formula>
    </cfRule>
    <cfRule type="cellIs" dxfId="6531" priority="1442" operator="equal">
      <formula>"Not Started"</formula>
    </cfRule>
  </conditionalFormatting>
  <conditionalFormatting sqref="C131">
    <cfRule type="cellIs" dxfId="6530" priority="1436" operator="equal">
      <formula>"Prod"</formula>
    </cfRule>
  </conditionalFormatting>
  <conditionalFormatting sqref="C131">
    <cfRule type="cellIs" dxfId="6529" priority="1435" operator="equal">
      <formula>"Prod"</formula>
    </cfRule>
  </conditionalFormatting>
  <conditionalFormatting sqref="G131">
    <cfRule type="cellIs" dxfId="6528" priority="1417" operator="equal">
      <formula>"Complete w/defect"</formula>
    </cfRule>
    <cfRule type="cellIs" dxfId="6527" priority="1418" operator="equal">
      <formula>"Failed"</formula>
    </cfRule>
    <cfRule type="cellIs" dxfId="6526" priority="1419" operator="equal">
      <formula>"NA"</formula>
    </cfRule>
    <cfRule type="cellIs" dxfId="6525" priority="1420" operator="equal">
      <formula>"Complete"</formula>
    </cfRule>
    <cfRule type="cellIs" dxfId="6524" priority="1421" operator="equal">
      <formula>"In Progress"</formula>
    </cfRule>
    <cfRule type="cellIs" dxfId="6523" priority="1422" operator="equal">
      <formula>"Not Started"</formula>
    </cfRule>
  </conditionalFormatting>
  <conditionalFormatting sqref="G131">
    <cfRule type="cellIs" dxfId="6522" priority="1411" operator="equal">
      <formula>"Complete w/defect"</formula>
    </cfRule>
    <cfRule type="cellIs" dxfId="6521" priority="1412" operator="equal">
      <formula>"Failed"</formula>
    </cfRule>
    <cfRule type="cellIs" dxfId="6520" priority="1413" operator="equal">
      <formula>"NA"</formula>
    </cfRule>
    <cfRule type="cellIs" dxfId="6519" priority="1414" operator="equal">
      <formula>"Complete"</formula>
    </cfRule>
    <cfRule type="cellIs" dxfId="6518" priority="1415" operator="equal">
      <formula>"In Progress"</formula>
    </cfRule>
    <cfRule type="cellIs" dxfId="6517" priority="1416" operator="equal">
      <formula>"Not Started"</formula>
    </cfRule>
  </conditionalFormatting>
  <conditionalFormatting sqref="G131">
    <cfRule type="cellIs" dxfId="6516" priority="1405" operator="equal">
      <formula>"Complete w/defect"</formula>
    </cfRule>
    <cfRule type="cellIs" dxfId="6515" priority="1406" operator="equal">
      <formula>"Failed"</formula>
    </cfRule>
    <cfRule type="cellIs" dxfId="6514" priority="1407" operator="equal">
      <formula>"NA"</formula>
    </cfRule>
    <cfRule type="cellIs" dxfId="6513" priority="1408" operator="equal">
      <formula>"Complete"</formula>
    </cfRule>
    <cfRule type="cellIs" dxfId="6512" priority="1409" operator="equal">
      <formula>"In Progress"</formula>
    </cfRule>
    <cfRule type="cellIs" dxfId="6511" priority="1410" operator="equal">
      <formula>"Not Started"</formula>
    </cfRule>
  </conditionalFormatting>
  <conditionalFormatting sqref="G131">
    <cfRule type="cellIs" dxfId="6510" priority="1399" operator="equal">
      <formula>"Complete w/defect"</formula>
    </cfRule>
    <cfRule type="cellIs" dxfId="6509" priority="1400" operator="equal">
      <formula>"Failed"</formula>
    </cfRule>
    <cfRule type="cellIs" dxfId="6508" priority="1401" operator="equal">
      <formula>"NA"</formula>
    </cfRule>
    <cfRule type="cellIs" dxfId="6507" priority="1402" operator="equal">
      <formula>"Complete"</formula>
    </cfRule>
    <cfRule type="cellIs" dxfId="6506" priority="1403" operator="equal">
      <formula>"In Progress"</formula>
    </cfRule>
    <cfRule type="cellIs" dxfId="6505" priority="1404" operator="equal">
      <formula>"Not Started"</formula>
    </cfRule>
  </conditionalFormatting>
  <conditionalFormatting sqref="C132">
    <cfRule type="cellIs" dxfId="6504" priority="1392" operator="equal">
      <formula>"Prod"</formula>
    </cfRule>
  </conditionalFormatting>
  <conditionalFormatting sqref="C132">
    <cfRule type="cellIs" dxfId="6503" priority="1391" operator="equal">
      <formula>"Prod"</formula>
    </cfRule>
  </conditionalFormatting>
  <conditionalFormatting sqref="G158">
    <cfRule type="cellIs" dxfId="6502" priority="1385" operator="equal">
      <formula>"Complete w/defect"</formula>
    </cfRule>
    <cfRule type="cellIs" dxfId="6501" priority="1386" operator="equal">
      <formula>"Failed"</formula>
    </cfRule>
    <cfRule type="cellIs" dxfId="6500" priority="1387" operator="equal">
      <formula>"NA"</formula>
    </cfRule>
    <cfRule type="cellIs" dxfId="6499" priority="1388" operator="equal">
      <formula>"Complete"</formula>
    </cfRule>
    <cfRule type="cellIs" dxfId="6498" priority="1389" operator="equal">
      <formula>"In Progress"</formula>
    </cfRule>
    <cfRule type="cellIs" dxfId="6497" priority="1390" operator="equal">
      <formula>"Not Started"</formula>
    </cfRule>
  </conditionalFormatting>
  <conditionalFormatting sqref="C63">
    <cfRule type="cellIs" dxfId="6496" priority="1384" operator="equal">
      <formula>"Prod"</formula>
    </cfRule>
  </conditionalFormatting>
  <conditionalFormatting sqref="C169">
    <cfRule type="cellIs" dxfId="6495" priority="1383" operator="equal">
      <formula>"Prod"</formula>
    </cfRule>
  </conditionalFormatting>
  <conditionalFormatting sqref="G58">
    <cfRule type="cellIs" dxfId="6494" priority="1359" operator="equal">
      <formula>"Complete w/defect"</formula>
    </cfRule>
    <cfRule type="cellIs" dxfId="6493" priority="1360" operator="equal">
      <formula>"Failed"</formula>
    </cfRule>
    <cfRule type="cellIs" dxfId="6492" priority="1361" operator="equal">
      <formula>"NA"</formula>
    </cfRule>
    <cfRule type="cellIs" dxfId="6491" priority="1362" operator="equal">
      <formula>"Complete"</formula>
    </cfRule>
    <cfRule type="cellIs" dxfId="6490" priority="1363" operator="equal">
      <formula>"In Progress"</formula>
    </cfRule>
    <cfRule type="cellIs" dxfId="6489" priority="1364" operator="equal">
      <formula>"Not Started"</formula>
    </cfRule>
  </conditionalFormatting>
  <conditionalFormatting sqref="G118">
    <cfRule type="cellIs" dxfId="6488" priority="1341" operator="equal">
      <formula>"Complete w/defect"</formula>
    </cfRule>
    <cfRule type="cellIs" dxfId="6487" priority="1342" operator="equal">
      <formula>"Failed"</formula>
    </cfRule>
    <cfRule type="cellIs" dxfId="6486" priority="1343" operator="equal">
      <formula>"NA"</formula>
    </cfRule>
    <cfRule type="cellIs" dxfId="6485" priority="1344" operator="equal">
      <formula>"Complete"</formula>
    </cfRule>
    <cfRule type="cellIs" dxfId="6484" priority="1345" operator="equal">
      <formula>"In Progress"</formula>
    </cfRule>
    <cfRule type="cellIs" dxfId="6483" priority="1346" operator="equal">
      <formula>"Not Started"</formula>
    </cfRule>
  </conditionalFormatting>
  <conditionalFormatting sqref="C27:C28">
    <cfRule type="cellIs" dxfId="6482" priority="1310" operator="equal">
      <formula>"Prod"</formula>
    </cfRule>
  </conditionalFormatting>
  <conditionalFormatting sqref="G27">
    <cfRule type="cellIs" dxfId="6481" priority="1304" operator="equal">
      <formula>"Complete w/defect"</formula>
    </cfRule>
    <cfRule type="cellIs" dxfId="6480" priority="1305" operator="equal">
      <formula>"Failed"</formula>
    </cfRule>
    <cfRule type="cellIs" dxfId="6479" priority="1306" operator="equal">
      <formula>"NA"</formula>
    </cfRule>
    <cfRule type="cellIs" dxfId="6478" priority="1307" operator="equal">
      <formula>"Complete"</formula>
    </cfRule>
    <cfRule type="cellIs" dxfId="6477" priority="1308" operator="equal">
      <formula>"In Progress"</formula>
    </cfRule>
    <cfRule type="cellIs" dxfId="6476" priority="1309" operator="equal">
      <formula>"Not Started"</formula>
    </cfRule>
  </conditionalFormatting>
  <conditionalFormatting sqref="G28">
    <cfRule type="cellIs" dxfId="6475" priority="1298" operator="equal">
      <formula>"Complete w/defect"</formula>
    </cfRule>
    <cfRule type="cellIs" dxfId="6474" priority="1299" operator="equal">
      <formula>"Failed"</formula>
    </cfRule>
    <cfRule type="cellIs" dxfId="6473" priority="1300" operator="equal">
      <formula>"NA"</formula>
    </cfRule>
    <cfRule type="cellIs" dxfId="6472" priority="1301" operator="equal">
      <formula>"Complete"</formula>
    </cfRule>
    <cfRule type="cellIs" dxfId="6471" priority="1302" operator="equal">
      <formula>"In Progress"</formula>
    </cfRule>
    <cfRule type="cellIs" dxfId="6470" priority="1303" operator="equal">
      <formula>"Not Started"</formula>
    </cfRule>
  </conditionalFormatting>
  <conditionalFormatting sqref="G105">
    <cfRule type="cellIs" dxfId="6469" priority="1286" operator="equal">
      <formula>"Complete w/defect"</formula>
    </cfRule>
    <cfRule type="cellIs" dxfId="6468" priority="1287" operator="equal">
      <formula>"Failed"</formula>
    </cfRule>
    <cfRule type="cellIs" dxfId="6467" priority="1288" operator="equal">
      <formula>"NA"</formula>
    </cfRule>
    <cfRule type="cellIs" dxfId="6466" priority="1289" operator="equal">
      <formula>"Complete"</formula>
    </cfRule>
    <cfRule type="cellIs" dxfId="6465" priority="1290" operator="equal">
      <formula>"In Progress"</formula>
    </cfRule>
    <cfRule type="cellIs" dxfId="6464" priority="1291" operator="equal">
      <formula>"Not Started"</formula>
    </cfRule>
  </conditionalFormatting>
  <conditionalFormatting sqref="G169">
    <cfRule type="cellIs" dxfId="6463" priority="1250" operator="equal">
      <formula>"Complete w/defect"</formula>
    </cfRule>
    <cfRule type="cellIs" dxfId="6462" priority="1251" operator="equal">
      <formula>"Failed"</formula>
    </cfRule>
    <cfRule type="cellIs" dxfId="6461" priority="1252" operator="equal">
      <formula>"NA"</formula>
    </cfRule>
    <cfRule type="cellIs" dxfId="6460" priority="1253" operator="equal">
      <formula>"Complete"</formula>
    </cfRule>
    <cfRule type="cellIs" dxfId="6459" priority="1254" operator="equal">
      <formula>"In Progress"</formula>
    </cfRule>
    <cfRule type="cellIs" dxfId="6458" priority="1255" operator="equal">
      <formula>"Not Started"</formula>
    </cfRule>
  </conditionalFormatting>
  <conditionalFormatting sqref="G170">
    <cfRule type="cellIs" dxfId="6457" priority="1244" operator="equal">
      <formula>"Complete w/defect"</formula>
    </cfRule>
    <cfRule type="cellIs" dxfId="6456" priority="1245" operator="equal">
      <formula>"Failed"</formula>
    </cfRule>
    <cfRule type="cellIs" dxfId="6455" priority="1246" operator="equal">
      <formula>"NA"</formula>
    </cfRule>
    <cfRule type="cellIs" dxfId="6454" priority="1247" operator="equal">
      <formula>"Complete"</formula>
    </cfRule>
    <cfRule type="cellIs" dxfId="6453" priority="1248" operator="equal">
      <formula>"In Progress"</formula>
    </cfRule>
    <cfRule type="cellIs" dxfId="6452" priority="1249" operator="equal">
      <formula>"Not Started"</formula>
    </cfRule>
  </conditionalFormatting>
  <conditionalFormatting sqref="G171">
    <cfRule type="cellIs" dxfId="6451" priority="1238" operator="equal">
      <formula>"Complete w/defect"</formula>
    </cfRule>
    <cfRule type="cellIs" dxfId="6450" priority="1239" operator="equal">
      <formula>"Failed"</formula>
    </cfRule>
    <cfRule type="cellIs" dxfId="6449" priority="1240" operator="equal">
      <formula>"NA"</formula>
    </cfRule>
    <cfRule type="cellIs" dxfId="6448" priority="1241" operator="equal">
      <formula>"Complete"</formula>
    </cfRule>
    <cfRule type="cellIs" dxfId="6447" priority="1242" operator="equal">
      <formula>"In Progress"</formula>
    </cfRule>
    <cfRule type="cellIs" dxfId="6446" priority="1243" operator="equal">
      <formula>"Not Started"</formula>
    </cfRule>
  </conditionalFormatting>
  <conditionalFormatting sqref="G179:G183">
    <cfRule type="cellIs" dxfId="6445" priority="1232" operator="equal">
      <formula>"Complete w/defect"</formula>
    </cfRule>
    <cfRule type="cellIs" dxfId="6444" priority="1233" operator="equal">
      <formula>"Failed"</formula>
    </cfRule>
    <cfRule type="cellIs" dxfId="6443" priority="1234" operator="equal">
      <formula>"NA"</formula>
    </cfRule>
    <cfRule type="cellIs" dxfId="6442" priority="1235" operator="equal">
      <formula>"Complete"</formula>
    </cfRule>
    <cfRule type="cellIs" dxfId="6441" priority="1236" operator="equal">
      <formula>"In Progress"</formula>
    </cfRule>
    <cfRule type="cellIs" dxfId="6440" priority="1237" operator="equal">
      <formula>"Not Started"</formula>
    </cfRule>
  </conditionalFormatting>
  <conditionalFormatting sqref="G185">
    <cfRule type="cellIs" dxfId="6439" priority="1226" operator="equal">
      <formula>"Complete w/defect"</formula>
    </cfRule>
    <cfRule type="cellIs" dxfId="6438" priority="1227" operator="equal">
      <formula>"Failed"</formula>
    </cfRule>
    <cfRule type="cellIs" dxfId="6437" priority="1228" operator="equal">
      <formula>"NA"</formula>
    </cfRule>
    <cfRule type="cellIs" dxfId="6436" priority="1229" operator="equal">
      <formula>"Complete"</formula>
    </cfRule>
    <cfRule type="cellIs" dxfId="6435" priority="1230" operator="equal">
      <formula>"In Progress"</formula>
    </cfRule>
    <cfRule type="cellIs" dxfId="6434" priority="1231" operator="equal">
      <formula>"Not Started"</formula>
    </cfRule>
  </conditionalFormatting>
  <conditionalFormatting sqref="G206">
    <cfRule type="cellIs" dxfId="6433" priority="1220" operator="equal">
      <formula>"Complete w/defect"</formula>
    </cfRule>
    <cfRule type="cellIs" dxfId="6432" priority="1221" operator="equal">
      <formula>"Failed"</formula>
    </cfRule>
    <cfRule type="cellIs" dxfId="6431" priority="1222" operator="equal">
      <formula>"NA"</formula>
    </cfRule>
    <cfRule type="cellIs" dxfId="6430" priority="1223" operator="equal">
      <formula>"Complete"</formula>
    </cfRule>
    <cfRule type="cellIs" dxfId="6429" priority="1224" operator="equal">
      <formula>"In Progress"</formula>
    </cfRule>
    <cfRule type="cellIs" dxfId="6428" priority="1225" operator="equal">
      <formula>"Not Started"</formula>
    </cfRule>
  </conditionalFormatting>
  <conditionalFormatting sqref="G207">
    <cfRule type="cellIs" dxfId="6427" priority="1214" operator="equal">
      <formula>"Complete w/defect"</formula>
    </cfRule>
    <cfRule type="cellIs" dxfId="6426" priority="1215" operator="equal">
      <formula>"Failed"</formula>
    </cfRule>
    <cfRule type="cellIs" dxfId="6425" priority="1216" operator="equal">
      <formula>"NA"</formula>
    </cfRule>
    <cfRule type="cellIs" dxfId="6424" priority="1217" operator="equal">
      <formula>"Complete"</formula>
    </cfRule>
    <cfRule type="cellIs" dxfId="6423" priority="1218" operator="equal">
      <formula>"In Progress"</formula>
    </cfRule>
    <cfRule type="cellIs" dxfId="6422" priority="1219" operator="equal">
      <formula>"Not Started"</formula>
    </cfRule>
  </conditionalFormatting>
  <conditionalFormatting sqref="G209">
    <cfRule type="cellIs" dxfId="6421" priority="1208" operator="equal">
      <formula>"Complete w/defect"</formula>
    </cfRule>
    <cfRule type="cellIs" dxfId="6420" priority="1209" operator="equal">
      <formula>"Failed"</formula>
    </cfRule>
    <cfRule type="cellIs" dxfId="6419" priority="1210" operator="equal">
      <formula>"NA"</formula>
    </cfRule>
    <cfRule type="cellIs" dxfId="6418" priority="1211" operator="equal">
      <formula>"Complete"</formula>
    </cfRule>
    <cfRule type="cellIs" dxfId="6417" priority="1212" operator="equal">
      <formula>"In Progress"</formula>
    </cfRule>
    <cfRule type="cellIs" dxfId="6416" priority="1213" operator="equal">
      <formula>"Not Started"</formula>
    </cfRule>
  </conditionalFormatting>
  <conditionalFormatting sqref="G211">
    <cfRule type="cellIs" dxfId="6415" priority="1202" operator="equal">
      <formula>"Complete w/defect"</formula>
    </cfRule>
    <cfRule type="cellIs" dxfId="6414" priority="1203" operator="equal">
      <formula>"Failed"</formula>
    </cfRule>
    <cfRule type="cellIs" dxfId="6413" priority="1204" operator="equal">
      <formula>"NA"</formula>
    </cfRule>
    <cfRule type="cellIs" dxfId="6412" priority="1205" operator="equal">
      <formula>"Complete"</formula>
    </cfRule>
    <cfRule type="cellIs" dxfId="6411" priority="1206" operator="equal">
      <formula>"In Progress"</formula>
    </cfRule>
    <cfRule type="cellIs" dxfId="6410" priority="1207" operator="equal">
      <formula>"Not Started"</formula>
    </cfRule>
  </conditionalFormatting>
  <conditionalFormatting sqref="G212">
    <cfRule type="cellIs" dxfId="6409" priority="1196" operator="equal">
      <formula>"Complete w/defect"</formula>
    </cfRule>
    <cfRule type="cellIs" dxfId="6408" priority="1197" operator="equal">
      <formula>"Failed"</formula>
    </cfRule>
    <cfRule type="cellIs" dxfId="6407" priority="1198" operator="equal">
      <formula>"NA"</formula>
    </cfRule>
    <cfRule type="cellIs" dxfId="6406" priority="1199" operator="equal">
      <formula>"Complete"</formula>
    </cfRule>
    <cfRule type="cellIs" dxfId="6405" priority="1200" operator="equal">
      <formula>"In Progress"</formula>
    </cfRule>
    <cfRule type="cellIs" dxfId="6404" priority="1201" operator="equal">
      <formula>"Not Started"</formula>
    </cfRule>
  </conditionalFormatting>
  <conditionalFormatting sqref="G214">
    <cfRule type="cellIs" dxfId="6403" priority="1190" operator="equal">
      <formula>"Complete w/defect"</formula>
    </cfRule>
    <cfRule type="cellIs" dxfId="6402" priority="1191" operator="equal">
      <formula>"Failed"</formula>
    </cfRule>
    <cfRule type="cellIs" dxfId="6401" priority="1192" operator="equal">
      <formula>"NA"</formula>
    </cfRule>
    <cfRule type="cellIs" dxfId="6400" priority="1193" operator="equal">
      <formula>"Complete"</formula>
    </cfRule>
    <cfRule type="cellIs" dxfId="6399" priority="1194" operator="equal">
      <formula>"In Progress"</formula>
    </cfRule>
    <cfRule type="cellIs" dxfId="6398" priority="1195" operator="equal">
      <formula>"Not Started"</formula>
    </cfRule>
  </conditionalFormatting>
  <conditionalFormatting sqref="G215">
    <cfRule type="cellIs" dxfId="6397" priority="1184" operator="equal">
      <formula>"Complete w/defect"</formula>
    </cfRule>
    <cfRule type="cellIs" dxfId="6396" priority="1185" operator="equal">
      <formula>"Failed"</formula>
    </cfRule>
    <cfRule type="cellIs" dxfId="6395" priority="1186" operator="equal">
      <formula>"NA"</formula>
    </cfRule>
    <cfRule type="cellIs" dxfId="6394" priority="1187" operator="equal">
      <formula>"Complete"</formula>
    </cfRule>
    <cfRule type="cellIs" dxfId="6393" priority="1188" operator="equal">
      <formula>"In Progress"</formula>
    </cfRule>
    <cfRule type="cellIs" dxfId="6392" priority="1189" operator="equal">
      <formula>"Not Started"</formula>
    </cfRule>
  </conditionalFormatting>
  <conditionalFormatting sqref="G217">
    <cfRule type="cellIs" dxfId="6391" priority="1178" operator="equal">
      <formula>"Complete w/defect"</formula>
    </cfRule>
    <cfRule type="cellIs" dxfId="6390" priority="1179" operator="equal">
      <formula>"Failed"</formula>
    </cfRule>
    <cfRule type="cellIs" dxfId="6389" priority="1180" operator="equal">
      <formula>"NA"</formula>
    </cfRule>
    <cfRule type="cellIs" dxfId="6388" priority="1181" operator="equal">
      <formula>"Complete"</formula>
    </cfRule>
    <cfRule type="cellIs" dxfId="6387" priority="1182" operator="equal">
      <formula>"In Progress"</formula>
    </cfRule>
    <cfRule type="cellIs" dxfId="6386" priority="1183" operator="equal">
      <formula>"Not Started"</formula>
    </cfRule>
  </conditionalFormatting>
  <conditionalFormatting sqref="G218">
    <cfRule type="cellIs" dxfId="6385" priority="1172" operator="equal">
      <formula>"Complete w/defect"</formula>
    </cfRule>
    <cfRule type="cellIs" dxfId="6384" priority="1173" operator="equal">
      <formula>"Failed"</formula>
    </cfRule>
    <cfRule type="cellIs" dxfId="6383" priority="1174" operator="equal">
      <formula>"NA"</formula>
    </cfRule>
    <cfRule type="cellIs" dxfId="6382" priority="1175" operator="equal">
      <formula>"Complete"</formula>
    </cfRule>
    <cfRule type="cellIs" dxfId="6381" priority="1176" operator="equal">
      <formula>"In Progress"</formula>
    </cfRule>
    <cfRule type="cellIs" dxfId="6380" priority="1177" operator="equal">
      <formula>"Not Started"</formula>
    </cfRule>
  </conditionalFormatting>
  <conditionalFormatting sqref="G220">
    <cfRule type="cellIs" dxfId="6379" priority="1166" operator="equal">
      <formula>"Complete w/defect"</formula>
    </cfRule>
    <cfRule type="cellIs" dxfId="6378" priority="1167" operator="equal">
      <formula>"Failed"</formula>
    </cfRule>
    <cfRule type="cellIs" dxfId="6377" priority="1168" operator="equal">
      <formula>"NA"</formula>
    </cfRule>
    <cfRule type="cellIs" dxfId="6376" priority="1169" operator="equal">
      <formula>"Complete"</formula>
    </cfRule>
    <cfRule type="cellIs" dxfId="6375" priority="1170" operator="equal">
      <formula>"In Progress"</formula>
    </cfRule>
    <cfRule type="cellIs" dxfId="6374" priority="1171" operator="equal">
      <formula>"Not Started"</formula>
    </cfRule>
  </conditionalFormatting>
  <conditionalFormatting sqref="G223">
    <cfRule type="cellIs" dxfId="6373" priority="1160" operator="equal">
      <formula>"Complete w/defect"</formula>
    </cfRule>
    <cfRule type="cellIs" dxfId="6372" priority="1161" operator="equal">
      <formula>"Failed"</formula>
    </cfRule>
    <cfRule type="cellIs" dxfId="6371" priority="1162" operator="equal">
      <formula>"NA"</formula>
    </cfRule>
    <cfRule type="cellIs" dxfId="6370" priority="1163" operator="equal">
      <formula>"Complete"</formula>
    </cfRule>
    <cfRule type="cellIs" dxfId="6369" priority="1164" operator="equal">
      <formula>"In Progress"</formula>
    </cfRule>
    <cfRule type="cellIs" dxfId="6368" priority="1165" operator="equal">
      <formula>"Not Started"</formula>
    </cfRule>
  </conditionalFormatting>
  <conditionalFormatting sqref="G224">
    <cfRule type="cellIs" dxfId="6367" priority="1154" operator="equal">
      <formula>"Complete w/defect"</formula>
    </cfRule>
    <cfRule type="cellIs" dxfId="6366" priority="1155" operator="equal">
      <formula>"Failed"</formula>
    </cfRule>
    <cfRule type="cellIs" dxfId="6365" priority="1156" operator="equal">
      <formula>"NA"</formula>
    </cfRule>
    <cfRule type="cellIs" dxfId="6364" priority="1157" operator="equal">
      <formula>"Complete"</formula>
    </cfRule>
    <cfRule type="cellIs" dxfId="6363" priority="1158" operator="equal">
      <formula>"In Progress"</formula>
    </cfRule>
    <cfRule type="cellIs" dxfId="6362" priority="1159" operator="equal">
      <formula>"Not Started"</formula>
    </cfRule>
  </conditionalFormatting>
  <conditionalFormatting sqref="G196">
    <cfRule type="cellIs" dxfId="6361" priority="1148" operator="equal">
      <formula>"Complete w/defect"</formula>
    </cfRule>
    <cfRule type="cellIs" dxfId="6360" priority="1149" operator="equal">
      <formula>"Failed"</formula>
    </cfRule>
    <cfRule type="cellIs" dxfId="6359" priority="1150" operator="equal">
      <formula>"NA"</formula>
    </cfRule>
    <cfRule type="cellIs" dxfId="6358" priority="1151" operator="equal">
      <formula>"Complete"</formula>
    </cfRule>
    <cfRule type="cellIs" dxfId="6357" priority="1152" operator="equal">
      <formula>"In Progress"</formula>
    </cfRule>
    <cfRule type="cellIs" dxfId="6356" priority="1153" operator="equal">
      <formula>"Not Started"</formula>
    </cfRule>
  </conditionalFormatting>
  <conditionalFormatting sqref="G197">
    <cfRule type="cellIs" dxfId="6355" priority="1142" operator="equal">
      <formula>"Complete w/defect"</formula>
    </cfRule>
    <cfRule type="cellIs" dxfId="6354" priority="1143" operator="equal">
      <formula>"Failed"</formula>
    </cfRule>
    <cfRule type="cellIs" dxfId="6353" priority="1144" operator="equal">
      <formula>"NA"</formula>
    </cfRule>
    <cfRule type="cellIs" dxfId="6352" priority="1145" operator="equal">
      <formula>"Complete"</formula>
    </cfRule>
    <cfRule type="cellIs" dxfId="6351" priority="1146" operator="equal">
      <formula>"In Progress"</formula>
    </cfRule>
    <cfRule type="cellIs" dxfId="6350" priority="1147" operator="equal">
      <formula>"Not Started"</formula>
    </cfRule>
  </conditionalFormatting>
  <conditionalFormatting sqref="G193">
    <cfRule type="cellIs" dxfId="6349" priority="1136" operator="equal">
      <formula>"Complete w/defect"</formula>
    </cfRule>
    <cfRule type="cellIs" dxfId="6348" priority="1137" operator="equal">
      <formula>"Failed"</formula>
    </cfRule>
    <cfRule type="cellIs" dxfId="6347" priority="1138" operator="equal">
      <formula>"NA"</formula>
    </cfRule>
    <cfRule type="cellIs" dxfId="6346" priority="1139" operator="equal">
      <formula>"Complete"</formula>
    </cfRule>
    <cfRule type="cellIs" dxfId="6345" priority="1140" operator="equal">
      <formula>"In Progress"</formula>
    </cfRule>
    <cfRule type="cellIs" dxfId="6344" priority="1141" operator="equal">
      <formula>"Not Started"</formula>
    </cfRule>
  </conditionalFormatting>
  <conditionalFormatting sqref="G194">
    <cfRule type="cellIs" dxfId="6343" priority="1130" operator="equal">
      <formula>"Complete w/defect"</formula>
    </cfRule>
    <cfRule type="cellIs" dxfId="6342" priority="1131" operator="equal">
      <formula>"Failed"</formula>
    </cfRule>
    <cfRule type="cellIs" dxfId="6341" priority="1132" operator="equal">
      <formula>"NA"</formula>
    </cfRule>
    <cfRule type="cellIs" dxfId="6340" priority="1133" operator="equal">
      <formula>"Complete"</formula>
    </cfRule>
    <cfRule type="cellIs" dxfId="6339" priority="1134" operator="equal">
      <formula>"In Progress"</formula>
    </cfRule>
    <cfRule type="cellIs" dxfId="6338" priority="1135" operator="equal">
      <formula>"Not Started"</formula>
    </cfRule>
  </conditionalFormatting>
  <conditionalFormatting sqref="G137">
    <cfRule type="cellIs" dxfId="6337" priority="1078" operator="equal">
      <formula>"Complete w/defect"</formula>
    </cfRule>
    <cfRule type="cellIs" dxfId="6336" priority="1079" operator="equal">
      <formula>"Failed"</formula>
    </cfRule>
    <cfRule type="cellIs" dxfId="6335" priority="1080" operator="equal">
      <formula>"NA"</formula>
    </cfRule>
    <cfRule type="cellIs" dxfId="6334" priority="1081" operator="equal">
      <formula>"Complete"</formula>
    </cfRule>
    <cfRule type="cellIs" dxfId="6333" priority="1082" operator="equal">
      <formula>"In Progress"</formula>
    </cfRule>
    <cfRule type="cellIs" dxfId="6332" priority="1083" operator="equal">
      <formula>"Not Started"</formula>
    </cfRule>
  </conditionalFormatting>
  <conditionalFormatting sqref="G137">
    <cfRule type="cellIs" dxfId="6331" priority="1108" operator="equal">
      <formula>"Complete w/defect"</formula>
    </cfRule>
    <cfRule type="cellIs" dxfId="6330" priority="1109" operator="equal">
      <formula>"Failed"</formula>
    </cfRule>
    <cfRule type="cellIs" dxfId="6329" priority="1110" operator="equal">
      <formula>"NA"</formula>
    </cfRule>
    <cfRule type="cellIs" dxfId="6328" priority="1111" operator="equal">
      <formula>"Complete"</formula>
    </cfRule>
    <cfRule type="cellIs" dxfId="6327" priority="1112" operator="equal">
      <formula>"In Progress"</formula>
    </cfRule>
    <cfRule type="cellIs" dxfId="6326" priority="1113" operator="equal">
      <formula>"Not Started"</formula>
    </cfRule>
  </conditionalFormatting>
  <conditionalFormatting sqref="C150">
    <cfRule type="cellIs" dxfId="6325" priority="1129" operator="equal">
      <formula>"Prod"</formula>
    </cfRule>
  </conditionalFormatting>
  <conditionalFormatting sqref="C150">
    <cfRule type="cellIs" dxfId="6324" priority="1128" operator="equal">
      <formula>"Prod"</formula>
    </cfRule>
  </conditionalFormatting>
  <conditionalFormatting sqref="G137">
    <cfRule type="cellIs" dxfId="6323" priority="1122" operator="equal">
      <formula>"Complete w/defect"</formula>
    </cfRule>
    <cfRule type="cellIs" dxfId="6322" priority="1123" operator="equal">
      <formula>"Failed"</formula>
    </cfRule>
    <cfRule type="cellIs" dxfId="6321" priority="1124" operator="equal">
      <formula>"NA"</formula>
    </cfRule>
    <cfRule type="cellIs" dxfId="6320" priority="1125" operator="equal">
      <formula>"Complete"</formula>
    </cfRule>
    <cfRule type="cellIs" dxfId="6319" priority="1126" operator="equal">
      <formula>"In Progress"</formula>
    </cfRule>
    <cfRule type="cellIs" dxfId="6318" priority="1127" operator="equal">
      <formula>"Not Started"</formula>
    </cfRule>
  </conditionalFormatting>
  <conditionalFormatting sqref="C137">
    <cfRule type="cellIs" dxfId="6317" priority="1121" operator="equal">
      <formula>"Prod"</formula>
    </cfRule>
  </conditionalFormatting>
  <conditionalFormatting sqref="C137">
    <cfRule type="cellIs" dxfId="6316" priority="1120" operator="equal">
      <formula>"Prod"</formula>
    </cfRule>
  </conditionalFormatting>
  <conditionalFormatting sqref="G137">
    <cfRule type="cellIs" dxfId="6315" priority="1114" operator="equal">
      <formula>"Complete w/defect"</formula>
    </cfRule>
    <cfRule type="cellIs" dxfId="6314" priority="1115" operator="equal">
      <formula>"Failed"</formula>
    </cfRule>
    <cfRule type="cellIs" dxfId="6313" priority="1116" operator="equal">
      <formula>"NA"</formula>
    </cfRule>
    <cfRule type="cellIs" dxfId="6312" priority="1117" operator="equal">
      <formula>"Complete"</formula>
    </cfRule>
    <cfRule type="cellIs" dxfId="6311" priority="1118" operator="equal">
      <formula>"In Progress"</formula>
    </cfRule>
    <cfRule type="cellIs" dxfId="6310" priority="1119" operator="equal">
      <formula>"Not Started"</formula>
    </cfRule>
  </conditionalFormatting>
  <conditionalFormatting sqref="G137">
    <cfRule type="cellIs" dxfId="6309" priority="1102" operator="equal">
      <formula>"Complete w/defect"</formula>
    </cfRule>
    <cfRule type="cellIs" dxfId="6308" priority="1103" operator="equal">
      <formula>"Failed"</formula>
    </cfRule>
    <cfRule type="cellIs" dxfId="6307" priority="1104" operator="equal">
      <formula>"NA"</formula>
    </cfRule>
    <cfRule type="cellIs" dxfId="6306" priority="1105" operator="equal">
      <formula>"Complete"</formula>
    </cfRule>
    <cfRule type="cellIs" dxfId="6305" priority="1106" operator="equal">
      <formula>"In Progress"</formula>
    </cfRule>
    <cfRule type="cellIs" dxfId="6304" priority="1107" operator="equal">
      <formula>"Not Started"</formula>
    </cfRule>
  </conditionalFormatting>
  <conditionalFormatting sqref="G137">
    <cfRule type="cellIs" dxfId="6303" priority="1096" operator="equal">
      <formula>"Complete w/defect"</formula>
    </cfRule>
    <cfRule type="cellIs" dxfId="6302" priority="1097" operator="equal">
      <formula>"Failed"</formula>
    </cfRule>
    <cfRule type="cellIs" dxfId="6301" priority="1098" operator="equal">
      <formula>"NA"</formula>
    </cfRule>
    <cfRule type="cellIs" dxfId="6300" priority="1099" operator="equal">
      <formula>"Complete"</formula>
    </cfRule>
    <cfRule type="cellIs" dxfId="6299" priority="1100" operator="equal">
      <formula>"In Progress"</formula>
    </cfRule>
    <cfRule type="cellIs" dxfId="6298" priority="1101" operator="equal">
      <formula>"Not Started"</formula>
    </cfRule>
  </conditionalFormatting>
  <conditionalFormatting sqref="G137">
    <cfRule type="cellIs" dxfId="6297" priority="1090" operator="equal">
      <formula>"Complete w/defect"</formula>
    </cfRule>
    <cfRule type="cellIs" dxfId="6296" priority="1091" operator="equal">
      <formula>"Failed"</formula>
    </cfRule>
    <cfRule type="cellIs" dxfId="6295" priority="1092" operator="equal">
      <formula>"NA"</formula>
    </cfRule>
    <cfRule type="cellIs" dxfId="6294" priority="1093" operator="equal">
      <formula>"Complete"</formula>
    </cfRule>
    <cfRule type="cellIs" dxfId="6293" priority="1094" operator="equal">
      <formula>"In Progress"</formula>
    </cfRule>
    <cfRule type="cellIs" dxfId="6292" priority="1095" operator="equal">
      <formula>"Not Started"</formula>
    </cfRule>
  </conditionalFormatting>
  <conditionalFormatting sqref="G137">
    <cfRule type="cellIs" dxfId="6291" priority="1084" operator="equal">
      <formula>"Complete w/defect"</formula>
    </cfRule>
    <cfRule type="cellIs" dxfId="6290" priority="1085" operator="equal">
      <formula>"Failed"</formula>
    </cfRule>
    <cfRule type="cellIs" dxfId="6289" priority="1086" operator="equal">
      <formula>"NA"</formula>
    </cfRule>
    <cfRule type="cellIs" dxfId="6288" priority="1087" operator="equal">
      <formula>"Complete"</formula>
    </cfRule>
    <cfRule type="cellIs" dxfId="6287" priority="1088" operator="equal">
      <formula>"In Progress"</formula>
    </cfRule>
    <cfRule type="cellIs" dxfId="6286" priority="1089" operator="equal">
      <formula>"Not Started"</formula>
    </cfRule>
  </conditionalFormatting>
  <conditionalFormatting sqref="C149">
    <cfRule type="cellIs" dxfId="6285" priority="1077" operator="equal">
      <formula>"Prod"</formula>
    </cfRule>
  </conditionalFormatting>
  <conditionalFormatting sqref="C149">
    <cfRule type="cellIs" dxfId="6284" priority="1076" operator="equal">
      <formula>"Prod"</formula>
    </cfRule>
  </conditionalFormatting>
  <conditionalFormatting sqref="G151">
    <cfRule type="cellIs" dxfId="6283" priority="1024" operator="equal">
      <formula>"Complete w/defect"</formula>
    </cfRule>
    <cfRule type="cellIs" dxfId="6282" priority="1025" operator="equal">
      <formula>"Failed"</formula>
    </cfRule>
    <cfRule type="cellIs" dxfId="6281" priority="1026" operator="equal">
      <formula>"NA"</formula>
    </cfRule>
    <cfRule type="cellIs" dxfId="6280" priority="1027" operator="equal">
      <formula>"Complete"</formula>
    </cfRule>
    <cfRule type="cellIs" dxfId="6279" priority="1028" operator="equal">
      <formula>"In Progress"</formula>
    </cfRule>
    <cfRule type="cellIs" dxfId="6278" priority="1029" operator="equal">
      <formula>"Not Started"</formula>
    </cfRule>
  </conditionalFormatting>
  <conditionalFormatting sqref="G151">
    <cfRule type="cellIs" dxfId="6277" priority="1054" operator="equal">
      <formula>"Complete w/defect"</formula>
    </cfRule>
    <cfRule type="cellIs" dxfId="6276" priority="1055" operator="equal">
      <formula>"Failed"</formula>
    </cfRule>
    <cfRule type="cellIs" dxfId="6275" priority="1056" operator="equal">
      <formula>"NA"</formula>
    </cfRule>
    <cfRule type="cellIs" dxfId="6274" priority="1057" operator="equal">
      <formula>"Complete"</formula>
    </cfRule>
    <cfRule type="cellIs" dxfId="6273" priority="1058" operator="equal">
      <formula>"In Progress"</formula>
    </cfRule>
    <cfRule type="cellIs" dxfId="6272" priority="1059" operator="equal">
      <formula>"Not Started"</formula>
    </cfRule>
  </conditionalFormatting>
  <conditionalFormatting sqref="C153">
    <cfRule type="cellIs" dxfId="6271" priority="1075" operator="equal">
      <formula>"Prod"</formula>
    </cfRule>
  </conditionalFormatting>
  <conditionalFormatting sqref="C153">
    <cfRule type="cellIs" dxfId="6270" priority="1074" operator="equal">
      <formula>"Prod"</formula>
    </cfRule>
  </conditionalFormatting>
  <conditionalFormatting sqref="G151">
    <cfRule type="cellIs" dxfId="6269" priority="1068" operator="equal">
      <formula>"Complete w/defect"</formula>
    </cfRule>
    <cfRule type="cellIs" dxfId="6268" priority="1069" operator="equal">
      <formula>"Failed"</formula>
    </cfRule>
    <cfRule type="cellIs" dxfId="6267" priority="1070" operator="equal">
      <formula>"NA"</formula>
    </cfRule>
    <cfRule type="cellIs" dxfId="6266" priority="1071" operator="equal">
      <formula>"Complete"</formula>
    </cfRule>
    <cfRule type="cellIs" dxfId="6265" priority="1072" operator="equal">
      <formula>"In Progress"</formula>
    </cfRule>
    <cfRule type="cellIs" dxfId="6264" priority="1073" operator="equal">
      <formula>"Not Started"</formula>
    </cfRule>
  </conditionalFormatting>
  <conditionalFormatting sqref="C151">
    <cfRule type="cellIs" dxfId="6263" priority="1067" operator="equal">
      <formula>"Prod"</formula>
    </cfRule>
  </conditionalFormatting>
  <conditionalFormatting sqref="C151">
    <cfRule type="cellIs" dxfId="6262" priority="1066" operator="equal">
      <formula>"Prod"</formula>
    </cfRule>
  </conditionalFormatting>
  <conditionalFormatting sqref="G151">
    <cfRule type="cellIs" dxfId="6261" priority="1060" operator="equal">
      <formula>"Complete w/defect"</formula>
    </cfRule>
    <cfRule type="cellIs" dxfId="6260" priority="1061" operator="equal">
      <formula>"Failed"</formula>
    </cfRule>
    <cfRule type="cellIs" dxfId="6259" priority="1062" operator="equal">
      <formula>"NA"</formula>
    </cfRule>
    <cfRule type="cellIs" dxfId="6258" priority="1063" operator="equal">
      <formula>"Complete"</formula>
    </cfRule>
    <cfRule type="cellIs" dxfId="6257" priority="1064" operator="equal">
      <formula>"In Progress"</formula>
    </cfRule>
    <cfRule type="cellIs" dxfId="6256" priority="1065" operator="equal">
      <formula>"Not Started"</formula>
    </cfRule>
  </conditionalFormatting>
  <conditionalFormatting sqref="G151">
    <cfRule type="cellIs" dxfId="6255" priority="1048" operator="equal">
      <formula>"Complete w/defect"</formula>
    </cfRule>
    <cfRule type="cellIs" dxfId="6254" priority="1049" operator="equal">
      <formula>"Failed"</formula>
    </cfRule>
    <cfRule type="cellIs" dxfId="6253" priority="1050" operator="equal">
      <formula>"NA"</formula>
    </cfRule>
    <cfRule type="cellIs" dxfId="6252" priority="1051" operator="equal">
      <formula>"Complete"</formula>
    </cfRule>
    <cfRule type="cellIs" dxfId="6251" priority="1052" operator="equal">
      <formula>"In Progress"</formula>
    </cfRule>
    <cfRule type="cellIs" dxfId="6250" priority="1053" operator="equal">
      <formula>"Not Started"</formula>
    </cfRule>
  </conditionalFormatting>
  <conditionalFormatting sqref="G151">
    <cfRule type="cellIs" dxfId="6249" priority="1042" operator="equal">
      <formula>"Complete w/defect"</formula>
    </cfRule>
    <cfRule type="cellIs" dxfId="6248" priority="1043" operator="equal">
      <formula>"Failed"</formula>
    </cfRule>
    <cfRule type="cellIs" dxfId="6247" priority="1044" operator="equal">
      <formula>"NA"</formula>
    </cfRule>
    <cfRule type="cellIs" dxfId="6246" priority="1045" operator="equal">
      <formula>"Complete"</formula>
    </cfRule>
    <cfRule type="cellIs" dxfId="6245" priority="1046" operator="equal">
      <formula>"In Progress"</formula>
    </cfRule>
    <cfRule type="cellIs" dxfId="6244" priority="1047" operator="equal">
      <formula>"Not Started"</formula>
    </cfRule>
  </conditionalFormatting>
  <conditionalFormatting sqref="G151">
    <cfRule type="cellIs" dxfId="6243" priority="1036" operator="equal">
      <formula>"Complete w/defect"</formula>
    </cfRule>
    <cfRule type="cellIs" dxfId="6242" priority="1037" operator="equal">
      <formula>"Failed"</formula>
    </cfRule>
    <cfRule type="cellIs" dxfId="6241" priority="1038" operator="equal">
      <formula>"NA"</formula>
    </cfRule>
    <cfRule type="cellIs" dxfId="6240" priority="1039" operator="equal">
      <formula>"Complete"</formula>
    </cfRule>
    <cfRule type="cellIs" dxfId="6239" priority="1040" operator="equal">
      <formula>"In Progress"</formula>
    </cfRule>
    <cfRule type="cellIs" dxfId="6238" priority="1041" operator="equal">
      <formula>"Not Started"</formula>
    </cfRule>
  </conditionalFormatting>
  <conditionalFormatting sqref="G151">
    <cfRule type="cellIs" dxfId="6237" priority="1030" operator="equal">
      <formula>"Complete w/defect"</formula>
    </cfRule>
    <cfRule type="cellIs" dxfId="6236" priority="1031" operator="equal">
      <formula>"Failed"</formula>
    </cfRule>
    <cfRule type="cellIs" dxfId="6235" priority="1032" operator="equal">
      <formula>"NA"</formula>
    </cfRule>
    <cfRule type="cellIs" dxfId="6234" priority="1033" operator="equal">
      <formula>"Complete"</formula>
    </cfRule>
    <cfRule type="cellIs" dxfId="6233" priority="1034" operator="equal">
      <formula>"In Progress"</formula>
    </cfRule>
    <cfRule type="cellIs" dxfId="6232" priority="1035" operator="equal">
      <formula>"Not Started"</formula>
    </cfRule>
  </conditionalFormatting>
  <conditionalFormatting sqref="C152">
    <cfRule type="cellIs" dxfId="6231" priority="1023" operator="equal">
      <formula>"Prod"</formula>
    </cfRule>
  </conditionalFormatting>
  <conditionalFormatting sqref="C152">
    <cfRule type="cellIs" dxfId="6230" priority="1022" operator="equal">
      <formula>"Prod"</formula>
    </cfRule>
  </conditionalFormatting>
  <conditionalFormatting sqref="G12">
    <cfRule type="cellIs" dxfId="6229" priority="1016" operator="equal">
      <formula>"Complete w/defect"</formula>
    </cfRule>
    <cfRule type="cellIs" dxfId="6228" priority="1017" operator="equal">
      <formula>"Failed"</formula>
    </cfRule>
    <cfRule type="cellIs" dxfId="6227" priority="1018" operator="equal">
      <formula>"NA"</formula>
    </cfRule>
    <cfRule type="cellIs" dxfId="6226" priority="1019" operator="equal">
      <formula>"Complete"</formula>
    </cfRule>
    <cfRule type="cellIs" dxfId="6225" priority="1020" operator="equal">
      <formula>"In Progress"</formula>
    </cfRule>
    <cfRule type="cellIs" dxfId="6224" priority="1021" operator="equal">
      <formula>"Not Started"</formula>
    </cfRule>
  </conditionalFormatting>
  <conditionalFormatting sqref="G15">
    <cfRule type="cellIs" dxfId="6223" priority="1010" operator="equal">
      <formula>"Complete w/defect"</formula>
    </cfRule>
    <cfRule type="cellIs" dxfId="6222" priority="1011" operator="equal">
      <formula>"Failed"</formula>
    </cfRule>
    <cfRule type="cellIs" dxfId="6221" priority="1012" operator="equal">
      <formula>"NA"</formula>
    </cfRule>
    <cfRule type="cellIs" dxfId="6220" priority="1013" operator="equal">
      <formula>"Complete"</formula>
    </cfRule>
    <cfRule type="cellIs" dxfId="6219" priority="1014" operator="equal">
      <formula>"In Progress"</formula>
    </cfRule>
    <cfRule type="cellIs" dxfId="6218" priority="1015" operator="equal">
      <formula>"Not Started"</formula>
    </cfRule>
  </conditionalFormatting>
  <conditionalFormatting sqref="G16">
    <cfRule type="cellIs" dxfId="6217" priority="1004" operator="equal">
      <formula>"Complete w/defect"</formula>
    </cfRule>
    <cfRule type="cellIs" dxfId="6216" priority="1005" operator="equal">
      <formula>"Failed"</formula>
    </cfRule>
    <cfRule type="cellIs" dxfId="6215" priority="1006" operator="equal">
      <formula>"NA"</formula>
    </cfRule>
    <cfRule type="cellIs" dxfId="6214" priority="1007" operator="equal">
      <formula>"Complete"</formula>
    </cfRule>
    <cfRule type="cellIs" dxfId="6213" priority="1008" operator="equal">
      <formula>"In Progress"</formula>
    </cfRule>
    <cfRule type="cellIs" dxfId="6212" priority="1009" operator="equal">
      <formula>"Not Started"</formula>
    </cfRule>
  </conditionalFormatting>
  <conditionalFormatting sqref="G17">
    <cfRule type="cellIs" dxfId="6211" priority="998" operator="equal">
      <formula>"Complete w/defect"</formula>
    </cfRule>
    <cfRule type="cellIs" dxfId="6210" priority="999" operator="equal">
      <formula>"Failed"</formula>
    </cfRule>
    <cfRule type="cellIs" dxfId="6209" priority="1000" operator="equal">
      <formula>"NA"</formula>
    </cfRule>
    <cfRule type="cellIs" dxfId="6208" priority="1001" operator="equal">
      <formula>"Complete"</formula>
    </cfRule>
    <cfRule type="cellIs" dxfId="6207" priority="1002" operator="equal">
      <formula>"In Progress"</formula>
    </cfRule>
    <cfRule type="cellIs" dxfId="6206" priority="1003" operator="equal">
      <formula>"Not Started"</formula>
    </cfRule>
  </conditionalFormatting>
  <conditionalFormatting sqref="G18">
    <cfRule type="cellIs" dxfId="6205" priority="992" operator="equal">
      <formula>"Complete w/defect"</formula>
    </cfRule>
    <cfRule type="cellIs" dxfId="6204" priority="993" operator="equal">
      <formula>"Failed"</formula>
    </cfRule>
    <cfRule type="cellIs" dxfId="6203" priority="994" operator="equal">
      <formula>"NA"</formula>
    </cfRule>
    <cfRule type="cellIs" dxfId="6202" priority="995" operator="equal">
      <formula>"Complete"</formula>
    </cfRule>
    <cfRule type="cellIs" dxfId="6201" priority="996" operator="equal">
      <formula>"In Progress"</formula>
    </cfRule>
    <cfRule type="cellIs" dxfId="6200" priority="997" operator="equal">
      <formula>"Not Started"</formula>
    </cfRule>
  </conditionalFormatting>
  <conditionalFormatting sqref="G26">
    <cfRule type="cellIs" dxfId="6199" priority="986" operator="equal">
      <formula>"Complete w/defect"</formula>
    </cfRule>
    <cfRule type="cellIs" dxfId="6198" priority="987" operator="equal">
      <formula>"Failed"</formula>
    </cfRule>
    <cfRule type="cellIs" dxfId="6197" priority="988" operator="equal">
      <formula>"NA"</formula>
    </cfRule>
    <cfRule type="cellIs" dxfId="6196" priority="989" operator="equal">
      <formula>"Complete"</formula>
    </cfRule>
    <cfRule type="cellIs" dxfId="6195" priority="990" operator="equal">
      <formula>"In Progress"</formula>
    </cfRule>
    <cfRule type="cellIs" dxfId="6194" priority="991" operator="equal">
      <formula>"Not Started"</formula>
    </cfRule>
  </conditionalFormatting>
  <conditionalFormatting sqref="G75">
    <cfRule type="cellIs" dxfId="6193" priority="956" operator="equal">
      <formula>"Complete w/defect"</formula>
    </cfRule>
    <cfRule type="cellIs" dxfId="6192" priority="957" operator="equal">
      <formula>"Failed"</formula>
    </cfRule>
    <cfRule type="cellIs" dxfId="6191" priority="958" operator="equal">
      <formula>"NA"</formula>
    </cfRule>
    <cfRule type="cellIs" dxfId="6190" priority="959" operator="equal">
      <formula>"Complete"</formula>
    </cfRule>
    <cfRule type="cellIs" dxfId="6189" priority="960" operator="equal">
      <formula>"In Progress"</formula>
    </cfRule>
    <cfRule type="cellIs" dxfId="6188" priority="961" operator="equal">
      <formula>"Not Started"</formula>
    </cfRule>
  </conditionalFormatting>
  <conditionalFormatting sqref="G88">
    <cfRule type="cellIs" dxfId="6187" priority="950" operator="equal">
      <formula>"Complete w/defect"</formula>
    </cfRule>
    <cfRule type="cellIs" dxfId="6186" priority="951" operator="equal">
      <formula>"Failed"</formula>
    </cfRule>
    <cfRule type="cellIs" dxfId="6185" priority="952" operator="equal">
      <formula>"NA"</formula>
    </cfRule>
    <cfRule type="cellIs" dxfId="6184" priority="953" operator="equal">
      <formula>"Complete"</formula>
    </cfRule>
    <cfRule type="cellIs" dxfId="6183" priority="954" operator="equal">
      <formula>"In Progress"</formula>
    </cfRule>
    <cfRule type="cellIs" dxfId="6182" priority="955" operator="equal">
      <formula>"Not Started"</formula>
    </cfRule>
  </conditionalFormatting>
  <conditionalFormatting sqref="G148">
    <cfRule type="cellIs" dxfId="6181" priority="926" operator="equal">
      <formula>"Complete w/defect"</formula>
    </cfRule>
    <cfRule type="cellIs" dxfId="6180" priority="927" operator="equal">
      <formula>"Failed"</formula>
    </cfRule>
    <cfRule type="cellIs" dxfId="6179" priority="928" operator="equal">
      <formula>"NA"</formula>
    </cfRule>
    <cfRule type="cellIs" dxfId="6178" priority="929" operator="equal">
      <formula>"Complete"</formula>
    </cfRule>
    <cfRule type="cellIs" dxfId="6177" priority="930" operator="equal">
      <formula>"In Progress"</formula>
    </cfRule>
    <cfRule type="cellIs" dxfId="6176" priority="931" operator="equal">
      <formula>"Not Started"</formula>
    </cfRule>
  </conditionalFormatting>
  <conditionalFormatting sqref="G149">
    <cfRule type="cellIs" dxfId="6175" priority="920" operator="equal">
      <formula>"Complete w/defect"</formula>
    </cfRule>
    <cfRule type="cellIs" dxfId="6174" priority="921" operator="equal">
      <formula>"Failed"</formula>
    </cfRule>
    <cfRule type="cellIs" dxfId="6173" priority="922" operator="equal">
      <formula>"NA"</formula>
    </cfRule>
    <cfRule type="cellIs" dxfId="6172" priority="923" operator="equal">
      <formula>"Complete"</formula>
    </cfRule>
    <cfRule type="cellIs" dxfId="6171" priority="924" operator="equal">
      <formula>"In Progress"</formula>
    </cfRule>
    <cfRule type="cellIs" dxfId="6170" priority="925" operator="equal">
      <formula>"Not Started"</formula>
    </cfRule>
  </conditionalFormatting>
  <conditionalFormatting sqref="G150">
    <cfRule type="cellIs" dxfId="6169" priority="914" operator="equal">
      <formula>"Complete w/defect"</formula>
    </cfRule>
    <cfRule type="cellIs" dxfId="6168" priority="915" operator="equal">
      <formula>"Failed"</formula>
    </cfRule>
    <cfRule type="cellIs" dxfId="6167" priority="916" operator="equal">
      <formula>"NA"</formula>
    </cfRule>
    <cfRule type="cellIs" dxfId="6166" priority="917" operator="equal">
      <formula>"Complete"</formula>
    </cfRule>
    <cfRule type="cellIs" dxfId="6165" priority="918" operator="equal">
      <formula>"In Progress"</formula>
    </cfRule>
    <cfRule type="cellIs" dxfId="6164" priority="919" operator="equal">
      <formula>"Not Started"</formula>
    </cfRule>
  </conditionalFormatting>
  <conditionalFormatting sqref="G95">
    <cfRule type="cellIs" dxfId="6163" priority="908" operator="equal">
      <formula>"Complete w/defect"</formula>
    </cfRule>
    <cfRule type="cellIs" dxfId="6162" priority="909" operator="equal">
      <formula>"Failed"</formula>
    </cfRule>
    <cfRule type="cellIs" dxfId="6161" priority="910" operator="equal">
      <formula>"NA"</formula>
    </cfRule>
    <cfRule type="cellIs" dxfId="6160" priority="911" operator="equal">
      <formula>"Complete"</formula>
    </cfRule>
    <cfRule type="cellIs" dxfId="6159" priority="912" operator="equal">
      <formula>"In Progress"</formula>
    </cfRule>
    <cfRule type="cellIs" dxfId="6158" priority="913" operator="equal">
      <formula>"Not Started"</formula>
    </cfRule>
  </conditionalFormatting>
  <conditionalFormatting sqref="C89:C101">
    <cfRule type="cellIs" dxfId="6157" priority="907" operator="equal">
      <formula>"Prod"</formula>
    </cfRule>
  </conditionalFormatting>
  <conditionalFormatting sqref="G89">
    <cfRule type="cellIs" dxfId="6156" priority="901" operator="equal">
      <formula>"Complete w/defect"</formula>
    </cfRule>
    <cfRule type="cellIs" dxfId="6155" priority="902" operator="equal">
      <formula>"Failed"</formula>
    </cfRule>
    <cfRule type="cellIs" dxfId="6154" priority="903" operator="equal">
      <formula>"NA"</formula>
    </cfRule>
    <cfRule type="cellIs" dxfId="6153" priority="904" operator="equal">
      <formula>"Complete"</formula>
    </cfRule>
    <cfRule type="cellIs" dxfId="6152" priority="905" operator="equal">
      <formula>"In Progress"</formula>
    </cfRule>
    <cfRule type="cellIs" dxfId="6151" priority="906" operator="equal">
      <formula>"Not Started"</formula>
    </cfRule>
  </conditionalFormatting>
  <conditionalFormatting sqref="G52:G53">
    <cfRule type="cellIs" dxfId="6150" priority="877" operator="equal">
      <formula>"Complete w/defect"</formula>
    </cfRule>
    <cfRule type="cellIs" dxfId="6149" priority="878" operator="equal">
      <formula>"Failed"</formula>
    </cfRule>
    <cfRule type="cellIs" dxfId="6148" priority="879" operator="equal">
      <formula>"NA"</formula>
    </cfRule>
    <cfRule type="cellIs" dxfId="6147" priority="880" operator="equal">
      <formula>"Complete"</formula>
    </cfRule>
    <cfRule type="cellIs" dxfId="6146" priority="881" operator="equal">
      <formula>"In Progress"</formula>
    </cfRule>
    <cfRule type="cellIs" dxfId="6145" priority="882" operator="equal">
      <formula>"Not Started"</formula>
    </cfRule>
  </conditionalFormatting>
  <conditionalFormatting sqref="G147">
    <cfRule type="cellIs" dxfId="6144" priority="623" operator="equal">
      <formula>"Complete w/defect"</formula>
    </cfRule>
    <cfRule type="cellIs" dxfId="6143" priority="624" operator="equal">
      <formula>"Failed"</formula>
    </cfRule>
    <cfRule type="cellIs" dxfId="6142" priority="625" operator="equal">
      <formula>"NA"</formula>
    </cfRule>
    <cfRule type="cellIs" dxfId="6141" priority="626" operator="equal">
      <formula>"Complete"</formula>
    </cfRule>
    <cfRule type="cellIs" dxfId="6140" priority="627" operator="equal">
      <formula>"In Progress"</formula>
    </cfRule>
    <cfRule type="cellIs" dxfId="6139" priority="628" operator="equal">
      <formula>"Not Started"</formula>
    </cfRule>
  </conditionalFormatting>
  <conditionalFormatting sqref="G147">
    <cfRule type="cellIs" dxfId="6138" priority="653" operator="equal">
      <formula>"Complete w/defect"</formula>
    </cfRule>
    <cfRule type="cellIs" dxfId="6137" priority="654" operator="equal">
      <formula>"Failed"</formula>
    </cfRule>
    <cfRule type="cellIs" dxfId="6136" priority="655" operator="equal">
      <formula>"NA"</formula>
    </cfRule>
    <cfRule type="cellIs" dxfId="6135" priority="656" operator="equal">
      <formula>"Complete"</formula>
    </cfRule>
    <cfRule type="cellIs" dxfId="6134" priority="657" operator="equal">
      <formula>"In Progress"</formula>
    </cfRule>
    <cfRule type="cellIs" dxfId="6133" priority="658" operator="equal">
      <formula>"Not Started"</formula>
    </cfRule>
  </conditionalFormatting>
  <conditionalFormatting sqref="G147">
    <cfRule type="cellIs" dxfId="6132" priority="667" operator="equal">
      <formula>"Complete w/defect"</formula>
    </cfRule>
    <cfRule type="cellIs" dxfId="6131" priority="668" operator="equal">
      <formula>"Failed"</formula>
    </cfRule>
    <cfRule type="cellIs" dxfId="6130" priority="669" operator="equal">
      <formula>"NA"</formula>
    </cfRule>
    <cfRule type="cellIs" dxfId="6129" priority="670" operator="equal">
      <formula>"Complete"</formula>
    </cfRule>
    <cfRule type="cellIs" dxfId="6128" priority="671" operator="equal">
      <formula>"In Progress"</formula>
    </cfRule>
    <cfRule type="cellIs" dxfId="6127" priority="672" operator="equal">
      <formula>"Not Started"</formula>
    </cfRule>
  </conditionalFormatting>
  <conditionalFormatting sqref="C147">
    <cfRule type="cellIs" dxfId="6126" priority="666" operator="equal">
      <formula>"Prod"</formula>
    </cfRule>
  </conditionalFormatting>
  <conditionalFormatting sqref="C147">
    <cfRule type="cellIs" dxfId="6125" priority="665" operator="equal">
      <formula>"Prod"</formula>
    </cfRule>
  </conditionalFormatting>
  <conditionalFormatting sqref="G147">
    <cfRule type="cellIs" dxfId="6124" priority="659" operator="equal">
      <formula>"Complete w/defect"</formula>
    </cfRule>
    <cfRule type="cellIs" dxfId="6123" priority="660" operator="equal">
      <formula>"Failed"</formula>
    </cfRule>
    <cfRule type="cellIs" dxfId="6122" priority="661" operator="equal">
      <formula>"NA"</formula>
    </cfRule>
    <cfRule type="cellIs" dxfId="6121" priority="662" operator="equal">
      <formula>"Complete"</formula>
    </cfRule>
    <cfRule type="cellIs" dxfId="6120" priority="663" operator="equal">
      <formula>"In Progress"</formula>
    </cfRule>
    <cfRule type="cellIs" dxfId="6119" priority="664" operator="equal">
      <formula>"Not Started"</formula>
    </cfRule>
  </conditionalFormatting>
  <conditionalFormatting sqref="G147">
    <cfRule type="cellIs" dxfId="6118" priority="647" operator="equal">
      <formula>"Complete w/defect"</formula>
    </cfRule>
    <cfRule type="cellIs" dxfId="6117" priority="648" operator="equal">
      <formula>"Failed"</formula>
    </cfRule>
    <cfRule type="cellIs" dxfId="6116" priority="649" operator="equal">
      <formula>"NA"</formula>
    </cfRule>
    <cfRule type="cellIs" dxfId="6115" priority="650" operator="equal">
      <formula>"Complete"</formula>
    </cfRule>
    <cfRule type="cellIs" dxfId="6114" priority="651" operator="equal">
      <formula>"In Progress"</formula>
    </cfRule>
    <cfRule type="cellIs" dxfId="6113" priority="652" operator="equal">
      <formula>"Not Started"</formula>
    </cfRule>
  </conditionalFormatting>
  <conditionalFormatting sqref="G147">
    <cfRule type="cellIs" dxfId="6112" priority="641" operator="equal">
      <formula>"Complete w/defect"</formula>
    </cfRule>
    <cfRule type="cellIs" dxfId="6111" priority="642" operator="equal">
      <formula>"Failed"</formula>
    </cfRule>
    <cfRule type="cellIs" dxfId="6110" priority="643" operator="equal">
      <formula>"NA"</formula>
    </cfRule>
    <cfRule type="cellIs" dxfId="6109" priority="644" operator="equal">
      <formula>"Complete"</formula>
    </cfRule>
    <cfRule type="cellIs" dxfId="6108" priority="645" operator="equal">
      <formula>"In Progress"</formula>
    </cfRule>
    <cfRule type="cellIs" dxfId="6107" priority="646" operator="equal">
      <formula>"Not Started"</formula>
    </cfRule>
  </conditionalFormatting>
  <conditionalFormatting sqref="G147">
    <cfRule type="cellIs" dxfId="6106" priority="635" operator="equal">
      <formula>"Complete w/defect"</formula>
    </cfRule>
    <cfRule type="cellIs" dxfId="6105" priority="636" operator="equal">
      <formula>"Failed"</formula>
    </cfRule>
    <cfRule type="cellIs" dxfId="6104" priority="637" operator="equal">
      <formula>"NA"</formula>
    </cfRule>
    <cfRule type="cellIs" dxfId="6103" priority="638" operator="equal">
      <formula>"Complete"</formula>
    </cfRule>
    <cfRule type="cellIs" dxfId="6102" priority="639" operator="equal">
      <formula>"In Progress"</formula>
    </cfRule>
    <cfRule type="cellIs" dxfId="6101" priority="640" operator="equal">
      <formula>"Not Started"</formula>
    </cfRule>
  </conditionalFormatting>
  <conditionalFormatting sqref="G147">
    <cfRule type="cellIs" dxfId="6100" priority="629" operator="equal">
      <formula>"Complete w/defect"</formula>
    </cfRule>
    <cfRule type="cellIs" dxfId="6099" priority="630" operator="equal">
      <formula>"Failed"</formula>
    </cfRule>
    <cfRule type="cellIs" dxfId="6098" priority="631" operator="equal">
      <formula>"NA"</formula>
    </cfRule>
    <cfRule type="cellIs" dxfId="6097" priority="632" operator="equal">
      <formula>"Complete"</formula>
    </cfRule>
    <cfRule type="cellIs" dxfId="6096" priority="633" operator="equal">
      <formula>"In Progress"</formula>
    </cfRule>
    <cfRule type="cellIs" dxfId="6095" priority="634" operator="equal">
      <formula>"Not Started"</formula>
    </cfRule>
  </conditionalFormatting>
  <conditionalFormatting sqref="C138:C140">
    <cfRule type="cellIs" dxfId="6094" priority="592" operator="equal">
      <formula>"Prod"</formula>
    </cfRule>
  </conditionalFormatting>
  <conditionalFormatting sqref="C138:C140">
    <cfRule type="cellIs" dxfId="6093" priority="591" operator="equal">
      <formula>"Prod"</formula>
    </cfRule>
  </conditionalFormatting>
  <conditionalFormatting sqref="C143">
    <cfRule type="cellIs" dxfId="6092" priority="578" operator="equal">
      <formula>"Prod"</formula>
    </cfRule>
  </conditionalFormatting>
  <conditionalFormatting sqref="C145">
    <cfRule type="cellIs" dxfId="6091" priority="571" operator="equal">
      <formula>"Prod"</formula>
    </cfRule>
  </conditionalFormatting>
  <conditionalFormatting sqref="G38">
    <cfRule type="cellIs" dxfId="6090" priority="565" operator="equal">
      <formula>"Complete w/defect"</formula>
    </cfRule>
    <cfRule type="cellIs" dxfId="6089" priority="566" operator="equal">
      <formula>"Failed"</formula>
    </cfRule>
    <cfRule type="cellIs" dxfId="6088" priority="567" operator="equal">
      <formula>"NA"</formula>
    </cfRule>
    <cfRule type="cellIs" dxfId="6087" priority="568" operator="equal">
      <formula>"Complete"</formula>
    </cfRule>
    <cfRule type="cellIs" dxfId="6086" priority="569" operator="equal">
      <formula>"In Progress"</formula>
    </cfRule>
    <cfRule type="cellIs" dxfId="6085" priority="570" operator="equal">
      <formula>"Not Started"</formula>
    </cfRule>
  </conditionalFormatting>
  <conditionalFormatting sqref="G39">
    <cfRule type="cellIs" dxfId="6084" priority="559" operator="equal">
      <formula>"Complete w/defect"</formula>
    </cfRule>
    <cfRule type="cellIs" dxfId="6083" priority="560" operator="equal">
      <formula>"Failed"</formula>
    </cfRule>
    <cfRule type="cellIs" dxfId="6082" priority="561" operator="equal">
      <formula>"NA"</formula>
    </cfRule>
    <cfRule type="cellIs" dxfId="6081" priority="562" operator="equal">
      <formula>"Complete"</formula>
    </cfRule>
    <cfRule type="cellIs" dxfId="6080" priority="563" operator="equal">
      <formula>"In Progress"</formula>
    </cfRule>
    <cfRule type="cellIs" dxfId="6079" priority="564" operator="equal">
      <formula>"Not Started"</formula>
    </cfRule>
  </conditionalFormatting>
  <conditionalFormatting sqref="G40">
    <cfRule type="cellIs" dxfId="6078" priority="553" operator="equal">
      <formula>"Complete w/defect"</formula>
    </cfRule>
    <cfRule type="cellIs" dxfId="6077" priority="554" operator="equal">
      <formula>"Failed"</formula>
    </cfRule>
    <cfRule type="cellIs" dxfId="6076" priority="555" operator="equal">
      <formula>"NA"</formula>
    </cfRule>
    <cfRule type="cellIs" dxfId="6075" priority="556" operator="equal">
      <formula>"Complete"</formula>
    </cfRule>
    <cfRule type="cellIs" dxfId="6074" priority="557" operator="equal">
      <formula>"In Progress"</formula>
    </cfRule>
    <cfRule type="cellIs" dxfId="6073" priority="558" operator="equal">
      <formula>"Not Started"</formula>
    </cfRule>
  </conditionalFormatting>
  <conditionalFormatting sqref="G41">
    <cfRule type="cellIs" dxfId="6072" priority="547" operator="equal">
      <formula>"Complete w/defect"</formula>
    </cfRule>
    <cfRule type="cellIs" dxfId="6071" priority="548" operator="equal">
      <formula>"Failed"</formula>
    </cfRule>
    <cfRule type="cellIs" dxfId="6070" priority="549" operator="equal">
      <formula>"NA"</formula>
    </cfRule>
    <cfRule type="cellIs" dxfId="6069" priority="550" operator="equal">
      <formula>"Complete"</formula>
    </cfRule>
    <cfRule type="cellIs" dxfId="6068" priority="551" operator="equal">
      <formula>"In Progress"</formula>
    </cfRule>
    <cfRule type="cellIs" dxfId="6067" priority="552" operator="equal">
      <formula>"Not Started"</formula>
    </cfRule>
  </conditionalFormatting>
  <conditionalFormatting sqref="G42">
    <cfRule type="cellIs" dxfId="6066" priority="541" operator="equal">
      <formula>"Complete w/defect"</formula>
    </cfRule>
    <cfRule type="cellIs" dxfId="6065" priority="542" operator="equal">
      <formula>"Failed"</formula>
    </cfRule>
    <cfRule type="cellIs" dxfId="6064" priority="543" operator="equal">
      <formula>"NA"</formula>
    </cfRule>
    <cfRule type="cellIs" dxfId="6063" priority="544" operator="equal">
      <formula>"Complete"</formula>
    </cfRule>
    <cfRule type="cellIs" dxfId="6062" priority="545" operator="equal">
      <formula>"In Progress"</formula>
    </cfRule>
    <cfRule type="cellIs" dxfId="6061" priority="546" operator="equal">
      <formula>"Not Started"</formula>
    </cfRule>
  </conditionalFormatting>
  <conditionalFormatting sqref="G43">
    <cfRule type="cellIs" dxfId="6060" priority="535" operator="equal">
      <formula>"Complete w/defect"</formula>
    </cfRule>
    <cfRule type="cellIs" dxfId="6059" priority="536" operator="equal">
      <formula>"Failed"</formula>
    </cfRule>
    <cfRule type="cellIs" dxfId="6058" priority="537" operator="equal">
      <formula>"NA"</formula>
    </cfRule>
    <cfRule type="cellIs" dxfId="6057" priority="538" operator="equal">
      <formula>"Complete"</formula>
    </cfRule>
    <cfRule type="cellIs" dxfId="6056" priority="539" operator="equal">
      <formula>"In Progress"</formula>
    </cfRule>
    <cfRule type="cellIs" dxfId="6055" priority="540" operator="equal">
      <formula>"Not Started"</formula>
    </cfRule>
  </conditionalFormatting>
  <conditionalFormatting sqref="G45">
    <cfRule type="cellIs" dxfId="6054" priority="529" operator="equal">
      <formula>"Complete w/defect"</formula>
    </cfRule>
    <cfRule type="cellIs" dxfId="6053" priority="530" operator="equal">
      <formula>"Failed"</formula>
    </cfRule>
    <cfRule type="cellIs" dxfId="6052" priority="531" operator="equal">
      <formula>"NA"</formula>
    </cfRule>
    <cfRule type="cellIs" dxfId="6051" priority="532" operator="equal">
      <formula>"Complete"</formula>
    </cfRule>
    <cfRule type="cellIs" dxfId="6050" priority="533" operator="equal">
      <formula>"In Progress"</formula>
    </cfRule>
    <cfRule type="cellIs" dxfId="6049" priority="534" operator="equal">
      <formula>"Not Started"</formula>
    </cfRule>
  </conditionalFormatting>
  <conditionalFormatting sqref="G46">
    <cfRule type="cellIs" dxfId="6048" priority="523" operator="equal">
      <formula>"Complete w/defect"</formula>
    </cfRule>
    <cfRule type="cellIs" dxfId="6047" priority="524" operator="equal">
      <formula>"Failed"</formula>
    </cfRule>
    <cfRule type="cellIs" dxfId="6046" priority="525" operator="equal">
      <formula>"NA"</formula>
    </cfRule>
    <cfRule type="cellIs" dxfId="6045" priority="526" operator="equal">
      <formula>"Complete"</formula>
    </cfRule>
    <cfRule type="cellIs" dxfId="6044" priority="527" operator="equal">
      <formula>"In Progress"</formula>
    </cfRule>
    <cfRule type="cellIs" dxfId="6043" priority="528" operator="equal">
      <formula>"Not Started"</formula>
    </cfRule>
  </conditionalFormatting>
  <conditionalFormatting sqref="G47">
    <cfRule type="cellIs" dxfId="6042" priority="517" operator="equal">
      <formula>"Complete w/defect"</formula>
    </cfRule>
    <cfRule type="cellIs" dxfId="6041" priority="518" operator="equal">
      <formula>"Failed"</formula>
    </cfRule>
    <cfRule type="cellIs" dxfId="6040" priority="519" operator="equal">
      <formula>"NA"</formula>
    </cfRule>
    <cfRule type="cellIs" dxfId="6039" priority="520" operator="equal">
      <formula>"Complete"</formula>
    </cfRule>
    <cfRule type="cellIs" dxfId="6038" priority="521" operator="equal">
      <formula>"In Progress"</formula>
    </cfRule>
    <cfRule type="cellIs" dxfId="6037" priority="522" operator="equal">
      <formula>"Not Started"</formula>
    </cfRule>
  </conditionalFormatting>
  <conditionalFormatting sqref="G48">
    <cfRule type="cellIs" dxfId="6036" priority="511" operator="equal">
      <formula>"Complete w/defect"</formula>
    </cfRule>
    <cfRule type="cellIs" dxfId="6035" priority="512" operator="equal">
      <formula>"Failed"</formula>
    </cfRule>
    <cfRule type="cellIs" dxfId="6034" priority="513" operator="equal">
      <formula>"NA"</formula>
    </cfRule>
    <cfRule type="cellIs" dxfId="6033" priority="514" operator="equal">
      <formula>"Complete"</formula>
    </cfRule>
    <cfRule type="cellIs" dxfId="6032" priority="515" operator="equal">
      <formula>"In Progress"</formula>
    </cfRule>
    <cfRule type="cellIs" dxfId="6031" priority="516" operator="equal">
      <formula>"Not Started"</formula>
    </cfRule>
  </conditionalFormatting>
  <conditionalFormatting sqref="G50">
    <cfRule type="cellIs" dxfId="6030" priority="505" operator="equal">
      <formula>"Complete w/defect"</formula>
    </cfRule>
    <cfRule type="cellIs" dxfId="6029" priority="506" operator="equal">
      <formula>"Failed"</formula>
    </cfRule>
    <cfRule type="cellIs" dxfId="6028" priority="507" operator="equal">
      <formula>"NA"</formula>
    </cfRule>
    <cfRule type="cellIs" dxfId="6027" priority="508" operator="equal">
      <formula>"Complete"</formula>
    </cfRule>
    <cfRule type="cellIs" dxfId="6026" priority="509" operator="equal">
      <formula>"In Progress"</formula>
    </cfRule>
    <cfRule type="cellIs" dxfId="6025" priority="510" operator="equal">
      <formula>"Not Started"</formula>
    </cfRule>
  </conditionalFormatting>
  <conditionalFormatting sqref="G51">
    <cfRule type="cellIs" dxfId="6024" priority="499" operator="equal">
      <formula>"Complete w/defect"</formula>
    </cfRule>
    <cfRule type="cellIs" dxfId="6023" priority="500" operator="equal">
      <formula>"Failed"</formula>
    </cfRule>
    <cfRule type="cellIs" dxfId="6022" priority="501" operator="equal">
      <formula>"NA"</formula>
    </cfRule>
    <cfRule type="cellIs" dxfId="6021" priority="502" operator="equal">
      <formula>"Complete"</formula>
    </cfRule>
    <cfRule type="cellIs" dxfId="6020" priority="503" operator="equal">
      <formula>"In Progress"</formula>
    </cfRule>
    <cfRule type="cellIs" dxfId="6019" priority="504" operator="equal">
      <formula>"Not Started"</formula>
    </cfRule>
  </conditionalFormatting>
  <conditionalFormatting sqref="G54">
    <cfRule type="cellIs" dxfId="6018" priority="493" operator="equal">
      <formula>"Complete w/defect"</formula>
    </cfRule>
    <cfRule type="cellIs" dxfId="6017" priority="494" operator="equal">
      <formula>"Failed"</formula>
    </cfRule>
    <cfRule type="cellIs" dxfId="6016" priority="495" operator="equal">
      <formula>"NA"</formula>
    </cfRule>
    <cfRule type="cellIs" dxfId="6015" priority="496" operator="equal">
      <formula>"Complete"</formula>
    </cfRule>
    <cfRule type="cellIs" dxfId="6014" priority="497" operator="equal">
      <formula>"In Progress"</formula>
    </cfRule>
    <cfRule type="cellIs" dxfId="6013" priority="498" operator="equal">
      <formula>"Not Started"</formula>
    </cfRule>
  </conditionalFormatting>
  <conditionalFormatting sqref="G55">
    <cfRule type="cellIs" dxfId="6012" priority="487" operator="equal">
      <formula>"Complete w/defect"</formula>
    </cfRule>
    <cfRule type="cellIs" dxfId="6011" priority="488" operator="equal">
      <formula>"Failed"</formula>
    </cfRule>
    <cfRule type="cellIs" dxfId="6010" priority="489" operator="equal">
      <formula>"NA"</formula>
    </cfRule>
    <cfRule type="cellIs" dxfId="6009" priority="490" operator="equal">
      <formula>"Complete"</formula>
    </cfRule>
    <cfRule type="cellIs" dxfId="6008" priority="491" operator="equal">
      <formula>"In Progress"</formula>
    </cfRule>
    <cfRule type="cellIs" dxfId="6007" priority="492" operator="equal">
      <formula>"Not Started"</formula>
    </cfRule>
  </conditionalFormatting>
  <conditionalFormatting sqref="G56">
    <cfRule type="cellIs" dxfId="6006" priority="481" operator="equal">
      <formula>"Complete w/defect"</formula>
    </cfRule>
    <cfRule type="cellIs" dxfId="6005" priority="482" operator="equal">
      <formula>"Failed"</formula>
    </cfRule>
    <cfRule type="cellIs" dxfId="6004" priority="483" operator="equal">
      <formula>"NA"</formula>
    </cfRule>
    <cfRule type="cellIs" dxfId="6003" priority="484" operator="equal">
      <formula>"Complete"</formula>
    </cfRule>
    <cfRule type="cellIs" dxfId="6002" priority="485" operator="equal">
      <formula>"In Progress"</formula>
    </cfRule>
    <cfRule type="cellIs" dxfId="6001" priority="486" operator="equal">
      <formula>"Not Started"</formula>
    </cfRule>
  </conditionalFormatting>
  <conditionalFormatting sqref="G60">
    <cfRule type="cellIs" dxfId="6000" priority="475" operator="equal">
      <formula>"Complete w/defect"</formula>
    </cfRule>
    <cfRule type="cellIs" dxfId="5999" priority="476" operator="equal">
      <formula>"Failed"</formula>
    </cfRule>
    <cfRule type="cellIs" dxfId="5998" priority="477" operator="equal">
      <formula>"NA"</formula>
    </cfRule>
    <cfRule type="cellIs" dxfId="5997" priority="478" operator="equal">
      <formula>"Complete"</formula>
    </cfRule>
    <cfRule type="cellIs" dxfId="5996" priority="479" operator="equal">
      <formula>"In Progress"</formula>
    </cfRule>
    <cfRule type="cellIs" dxfId="5995" priority="480" operator="equal">
      <formula>"Not Started"</formula>
    </cfRule>
  </conditionalFormatting>
  <conditionalFormatting sqref="G61">
    <cfRule type="cellIs" dxfId="5994" priority="469" operator="equal">
      <formula>"Complete w/defect"</formula>
    </cfRule>
    <cfRule type="cellIs" dxfId="5993" priority="470" operator="equal">
      <formula>"Failed"</formula>
    </cfRule>
    <cfRule type="cellIs" dxfId="5992" priority="471" operator="equal">
      <formula>"NA"</formula>
    </cfRule>
    <cfRule type="cellIs" dxfId="5991" priority="472" operator="equal">
      <formula>"Complete"</formula>
    </cfRule>
    <cfRule type="cellIs" dxfId="5990" priority="473" operator="equal">
      <formula>"In Progress"</formula>
    </cfRule>
    <cfRule type="cellIs" dxfId="5989" priority="474" operator="equal">
      <formula>"Not Started"</formula>
    </cfRule>
  </conditionalFormatting>
  <conditionalFormatting sqref="G62">
    <cfRule type="cellIs" dxfId="5988" priority="463" operator="equal">
      <formula>"Complete w/defect"</formula>
    </cfRule>
    <cfRule type="cellIs" dxfId="5987" priority="464" operator="equal">
      <formula>"Failed"</formula>
    </cfRule>
    <cfRule type="cellIs" dxfId="5986" priority="465" operator="equal">
      <formula>"NA"</formula>
    </cfRule>
    <cfRule type="cellIs" dxfId="5985" priority="466" operator="equal">
      <formula>"Complete"</formula>
    </cfRule>
    <cfRule type="cellIs" dxfId="5984" priority="467" operator="equal">
      <formula>"In Progress"</formula>
    </cfRule>
    <cfRule type="cellIs" dxfId="5983" priority="468" operator="equal">
      <formula>"Not Started"</formula>
    </cfRule>
  </conditionalFormatting>
  <conditionalFormatting sqref="G63">
    <cfRule type="cellIs" dxfId="5982" priority="457" operator="equal">
      <formula>"Complete w/defect"</formula>
    </cfRule>
    <cfRule type="cellIs" dxfId="5981" priority="458" operator="equal">
      <formula>"Failed"</formula>
    </cfRule>
    <cfRule type="cellIs" dxfId="5980" priority="459" operator="equal">
      <formula>"NA"</formula>
    </cfRule>
    <cfRule type="cellIs" dxfId="5979" priority="460" operator="equal">
      <formula>"Complete"</formula>
    </cfRule>
    <cfRule type="cellIs" dxfId="5978" priority="461" operator="equal">
      <formula>"In Progress"</formula>
    </cfRule>
    <cfRule type="cellIs" dxfId="5977" priority="462" operator="equal">
      <formula>"Not Started"</formula>
    </cfRule>
  </conditionalFormatting>
  <conditionalFormatting sqref="G64">
    <cfRule type="cellIs" dxfId="5976" priority="451" operator="equal">
      <formula>"Complete w/defect"</formula>
    </cfRule>
    <cfRule type="cellIs" dxfId="5975" priority="452" operator="equal">
      <formula>"Failed"</formula>
    </cfRule>
    <cfRule type="cellIs" dxfId="5974" priority="453" operator="equal">
      <formula>"NA"</formula>
    </cfRule>
    <cfRule type="cellIs" dxfId="5973" priority="454" operator="equal">
      <formula>"Complete"</formula>
    </cfRule>
    <cfRule type="cellIs" dxfId="5972" priority="455" operator="equal">
      <formula>"In Progress"</formula>
    </cfRule>
    <cfRule type="cellIs" dxfId="5971" priority="456" operator="equal">
      <formula>"Not Started"</formula>
    </cfRule>
  </conditionalFormatting>
  <conditionalFormatting sqref="G65">
    <cfRule type="cellIs" dxfId="5970" priority="445" operator="equal">
      <formula>"Complete w/defect"</formula>
    </cfRule>
    <cfRule type="cellIs" dxfId="5969" priority="446" operator="equal">
      <formula>"Failed"</formula>
    </cfRule>
    <cfRule type="cellIs" dxfId="5968" priority="447" operator="equal">
      <formula>"NA"</formula>
    </cfRule>
    <cfRule type="cellIs" dxfId="5967" priority="448" operator="equal">
      <formula>"Complete"</formula>
    </cfRule>
    <cfRule type="cellIs" dxfId="5966" priority="449" operator="equal">
      <formula>"In Progress"</formula>
    </cfRule>
    <cfRule type="cellIs" dxfId="5965" priority="450" operator="equal">
      <formula>"Not Started"</formula>
    </cfRule>
  </conditionalFormatting>
  <conditionalFormatting sqref="G69">
    <cfRule type="cellIs" dxfId="5964" priority="439" operator="equal">
      <formula>"Complete w/defect"</formula>
    </cfRule>
    <cfRule type="cellIs" dxfId="5963" priority="440" operator="equal">
      <formula>"Failed"</formula>
    </cfRule>
    <cfRule type="cellIs" dxfId="5962" priority="441" operator="equal">
      <formula>"NA"</formula>
    </cfRule>
    <cfRule type="cellIs" dxfId="5961" priority="442" operator="equal">
      <formula>"Complete"</formula>
    </cfRule>
    <cfRule type="cellIs" dxfId="5960" priority="443" operator="equal">
      <formula>"In Progress"</formula>
    </cfRule>
    <cfRule type="cellIs" dxfId="5959" priority="444" operator="equal">
      <formula>"Not Started"</formula>
    </cfRule>
  </conditionalFormatting>
  <conditionalFormatting sqref="G71">
    <cfRule type="cellIs" dxfId="5958" priority="433" operator="equal">
      <formula>"Complete w/defect"</formula>
    </cfRule>
    <cfRule type="cellIs" dxfId="5957" priority="434" operator="equal">
      <formula>"Failed"</formula>
    </cfRule>
    <cfRule type="cellIs" dxfId="5956" priority="435" operator="equal">
      <formula>"NA"</formula>
    </cfRule>
    <cfRule type="cellIs" dxfId="5955" priority="436" operator="equal">
      <formula>"Complete"</formula>
    </cfRule>
    <cfRule type="cellIs" dxfId="5954" priority="437" operator="equal">
      <formula>"In Progress"</formula>
    </cfRule>
    <cfRule type="cellIs" dxfId="5953" priority="438" operator="equal">
      <formula>"Not Started"</formula>
    </cfRule>
  </conditionalFormatting>
  <conditionalFormatting sqref="G72">
    <cfRule type="cellIs" dxfId="5952" priority="427" operator="equal">
      <formula>"Complete w/defect"</formula>
    </cfRule>
    <cfRule type="cellIs" dxfId="5951" priority="428" operator="equal">
      <formula>"Failed"</formula>
    </cfRule>
    <cfRule type="cellIs" dxfId="5950" priority="429" operator="equal">
      <formula>"NA"</formula>
    </cfRule>
    <cfRule type="cellIs" dxfId="5949" priority="430" operator="equal">
      <formula>"Complete"</formula>
    </cfRule>
    <cfRule type="cellIs" dxfId="5948" priority="431" operator="equal">
      <formula>"In Progress"</formula>
    </cfRule>
    <cfRule type="cellIs" dxfId="5947" priority="432" operator="equal">
      <formula>"Not Started"</formula>
    </cfRule>
  </conditionalFormatting>
  <conditionalFormatting sqref="G73">
    <cfRule type="cellIs" dxfId="5946" priority="421" operator="equal">
      <formula>"Complete w/defect"</formula>
    </cfRule>
    <cfRule type="cellIs" dxfId="5945" priority="422" operator="equal">
      <formula>"Failed"</formula>
    </cfRule>
    <cfRule type="cellIs" dxfId="5944" priority="423" operator="equal">
      <formula>"NA"</formula>
    </cfRule>
    <cfRule type="cellIs" dxfId="5943" priority="424" operator="equal">
      <formula>"Complete"</formula>
    </cfRule>
    <cfRule type="cellIs" dxfId="5942" priority="425" operator="equal">
      <formula>"In Progress"</formula>
    </cfRule>
    <cfRule type="cellIs" dxfId="5941" priority="426" operator="equal">
      <formula>"Not Started"</formula>
    </cfRule>
  </conditionalFormatting>
  <conditionalFormatting sqref="G74">
    <cfRule type="cellIs" dxfId="5940" priority="415" operator="equal">
      <formula>"Complete w/defect"</formula>
    </cfRule>
    <cfRule type="cellIs" dxfId="5939" priority="416" operator="equal">
      <formula>"Failed"</formula>
    </cfRule>
    <cfRule type="cellIs" dxfId="5938" priority="417" operator="equal">
      <formula>"NA"</formula>
    </cfRule>
    <cfRule type="cellIs" dxfId="5937" priority="418" operator="equal">
      <formula>"Complete"</formula>
    </cfRule>
    <cfRule type="cellIs" dxfId="5936" priority="419" operator="equal">
      <formula>"In Progress"</formula>
    </cfRule>
    <cfRule type="cellIs" dxfId="5935" priority="420" operator="equal">
      <formula>"Not Started"</formula>
    </cfRule>
  </conditionalFormatting>
  <conditionalFormatting sqref="G76">
    <cfRule type="cellIs" dxfId="5934" priority="409" operator="equal">
      <formula>"Complete w/defect"</formula>
    </cfRule>
    <cfRule type="cellIs" dxfId="5933" priority="410" operator="equal">
      <formula>"Failed"</formula>
    </cfRule>
    <cfRule type="cellIs" dxfId="5932" priority="411" operator="equal">
      <formula>"NA"</formula>
    </cfRule>
    <cfRule type="cellIs" dxfId="5931" priority="412" operator="equal">
      <formula>"Complete"</formula>
    </cfRule>
    <cfRule type="cellIs" dxfId="5930" priority="413" operator="equal">
      <formula>"In Progress"</formula>
    </cfRule>
    <cfRule type="cellIs" dxfId="5929" priority="414" operator="equal">
      <formula>"Not Started"</formula>
    </cfRule>
  </conditionalFormatting>
  <conditionalFormatting sqref="G77">
    <cfRule type="cellIs" dxfId="5928" priority="403" operator="equal">
      <formula>"Complete w/defect"</formula>
    </cfRule>
    <cfRule type="cellIs" dxfId="5927" priority="404" operator="equal">
      <formula>"Failed"</formula>
    </cfRule>
    <cfRule type="cellIs" dxfId="5926" priority="405" operator="equal">
      <formula>"NA"</formula>
    </cfRule>
    <cfRule type="cellIs" dxfId="5925" priority="406" operator="equal">
      <formula>"Complete"</formula>
    </cfRule>
    <cfRule type="cellIs" dxfId="5924" priority="407" operator="equal">
      <formula>"In Progress"</formula>
    </cfRule>
    <cfRule type="cellIs" dxfId="5923" priority="408" operator="equal">
      <formula>"Not Started"</formula>
    </cfRule>
  </conditionalFormatting>
  <conditionalFormatting sqref="G78">
    <cfRule type="cellIs" dxfId="5922" priority="397" operator="equal">
      <formula>"Complete w/defect"</formula>
    </cfRule>
    <cfRule type="cellIs" dxfId="5921" priority="398" operator="equal">
      <formula>"Failed"</formula>
    </cfRule>
    <cfRule type="cellIs" dxfId="5920" priority="399" operator="equal">
      <formula>"NA"</formula>
    </cfRule>
    <cfRule type="cellIs" dxfId="5919" priority="400" operator="equal">
      <formula>"Complete"</formula>
    </cfRule>
    <cfRule type="cellIs" dxfId="5918" priority="401" operator="equal">
      <formula>"In Progress"</formula>
    </cfRule>
    <cfRule type="cellIs" dxfId="5917" priority="402" operator="equal">
      <formula>"Not Started"</formula>
    </cfRule>
  </conditionalFormatting>
  <conditionalFormatting sqref="G79">
    <cfRule type="cellIs" dxfId="5916" priority="391" operator="equal">
      <formula>"Complete w/defect"</formula>
    </cfRule>
    <cfRule type="cellIs" dxfId="5915" priority="392" operator="equal">
      <formula>"Failed"</formula>
    </cfRule>
    <cfRule type="cellIs" dxfId="5914" priority="393" operator="equal">
      <formula>"NA"</formula>
    </cfRule>
    <cfRule type="cellIs" dxfId="5913" priority="394" operator="equal">
      <formula>"Complete"</formula>
    </cfRule>
    <cfRule type="cellIs" dxfId="5912" priority="395" operator="equal">
      <formula>"In Progress"</formula>
    </cfRule>
    <cfRule type="cellIs" dxfId="5911" priority="396" operator="equal">
      <formula>"Not Started"</formula>
    </cfRule>
  </conditionalFormatting>
  <conditionalFormatting sqref="G80">
    <cfRule type="cellIs" dxfId="5910" priority="385" operator="equal">
      <formula>"Complete w/defect"</formula>
    </cfRule>
    <cfRule type="cellIs" dxfId="5909" priority="386" operator="equal">
      <formula>"Failed"</formula>
    </cfRule>
    <cfRule type="cellIs" dxfId="5908" priority="387" operator="equal">
      <formula>"NA"</formula>
    </cfRule>
    <cfRule type="cellIs" dxfId="5907" priority="388" operator="equal">
      <formula>"Complete"</formula>
    </cfRule>
    <cfRule type="cellIs" dxfId="5906" priority="389" operator="equal">
      <formula>"In Progress"</formula>
    </cfRule>
    <cfRule type="cellIs" dxfId="5905" priority="390" operator="equal">
      <formula>"Not Started"</formula>
    </cfRule>
  </conditionalFormatting>
  <conditionalFormatting sqref="G82">
    <cfRule type="cellIs" dxfId="5904" priority="379" operator="equal">
      <formula>"Complete w/defect"</formula>
    </cfRule>
    <cfRule type="cellIs" dxfId="5903" priority="380" operator="equal">
      <formula>"Failed"</formula>
    </cfRule>
    <cfRule type="cellIs" dxfId="5902" priority="381" operator="equal">
      <formula>"NA"</formula>
    </cfRule>
    <cfRule type="cellIs" dxfId="5901" priority="382" operator="equal">
      <formula>"Complete"</formula>
    </cfRule>
    <cfRule type="cellIs" dxfId="5900" priority="383" operator="equal">
      <formula>"In Progress"</formula>
    </cfRule>
    <cfRule type="cellIs" dxfId="5899" priority="384" operator="equal">
      <formula>"Not Started"</formula>
    </cfRule>
  </conditionalFormatting>
  <conditionalFormatting sqref="G83">
    <cfRule type="cellIs" dxfId="5898" priority="373" operator="equal">
      <formula>"Complete w/defect"</formula>
    </cfRule>
    <cfRule type="cellIs" dxfId="5897" priority="374" operator="equal">
      <formula>"Failed"</formula>
    </cfRule>
    <cfRule type="cellIs" dxfId="5896" priority="375" operator="equal">
      <formula>"NA"</formula>
    </cfRule>
    <cfRule type="cellIs" dxfId="5895" priority="376" operator="equal">
      <formula>"Complete"</formula>
    </cfRule>
    <cfRule type="cellIs" dxfId="5894" priority="377" operator="equal">
      <formula>"In Progress"</formula>
    </cfRule>
    <cfRule type="cellIs" dxfId="5893" priority="378" operator="equal">
      <formula>"Not Started"</formula>
    </cfRule>
  </conditionalFormatting>
  <conditionalFormatting sqref="G84">
    <cfRule type="cellIs" dxfId="5892" priority="367" operator="equal">
      <formula>"Complete w/defect"</formula>
    </cfRule>
    <cfRule type="cellIs" dxfId="5891" priority="368" operator="equal">
      <formula>"Failed"</formula>
    </cfRule>
    <cfRule type="cellIs" dxfId="5890" priority="369" operator="equal">
      <formula>"NA"</formula>
    </cfRule>
    <cfRule type="cellIs" dxfId="5889" priority="370" operator="equal">
      <formula>"Complete"</formula>
    </cfRule>
    <cfRule type="cellIs" dxfId="5888" priority="371" operator="equal">
      <formula>"In Progress"</formula>
    </cfRule>
    <cfRule type="cellIs" dxfId="5887" priority="372" operator="equal">
      <formula>"Not Started"</formula>
    </cfRule>
  </conditionalFormatting>
  <conditionalFormatting sqref="G85">
    <cfRule type="cellIs" dxfId="5886" priority="361" operator="equal">
      <formula>"Complete w/defect"</formula>
    </cfRule>
    <cfRule type="cellIs" dxfId="5885" priority="362" operator="equal">
      <formula>"Failed"</formula>
    </cfRule>
    <cfRule type="cellIs" dxfId="5884" priority="363" operator="equal">
      <formula>"NA"</formula>
    </cfRule>
    <cfRule type="cellIs" dxfId="5883" priority="364" operator="equal">
      <formula>"Complete"</formula>
    </cfRule>
    <cfRule type="cellIs" dxfId="5882" priority="365" operator="equal">
      <formula>"In Progress"</formula>
    </cfRule>
    <cfRule type="cellIs" dxfId="5881" priority="366" operator="equal">
      <formula>"Not Started"</formula>
    </cfRule>
  </conditionalFormatting>
  <conditionalFormatting sqref="G86">
    <cfRule type="cellIs" dxfId="5880" priority="355" operator="equal">
      <formula>"Complete w/defect"</formula>
    </cfRule>
    <cfRule type="cellIs" dxfId="5879" priority="356" operator="equal">
      <formula>"Failed"</formula>
    </cfRule>
    <cfRule type="cellIs" dxfId="5878" priority="357" operator="equal">
      <formula>"NA"</formula>
    </cfRule>
    <cfRule type="cellIs" dxfId="5877" priority="358" operator="equal">
      <formula>"Complete"</formula>
    </cfRule>
    <cfRule type="cellIs" dxfId="5876" priority="359" operator="equal">
      <formula>"In Progress"</formula>
    </cfRule>
    <cfRule type="cellIs" dxfId="5875" priority="360" operator="equal">
      <formula>"Not Started"</formula>
    </cfRule>
  </conditionalFormatting>
  <conditionalFormatting sqref="G87">
    <cfRule type="cellIs" dxfId="5874" priority="349" operator="equal">
      <formula>"Complete w/defect"</formula>
    </cfRule>
    <cfRule type="cellIs" dxfId="5873" priority="350" operator="equal">
      <formula>"Failed"</formula>
    </cfRule>
    <cfRule type="cellIs" dxfId="5872" priority="351" operator="equal">
      <formula>"NA"</formula>
    </cfRule>
    <cfRule type="cellIs" dxfId="5871" priority="352" operator="equal">
      <formula>"Complete"</formula>
    </cfRule>
    <cfRule type="cellIs" dxfId="5870" priority="353" operator="equal">
      <formula>"In Progress"</formula>
    </cfRule>
    <cfRule type="cellIs" dxfId="5869" priority="354" operator="equal">
      <formula>"Not Started"</formula>
    </cfRule>
  </conditionalFormatting>
  <conditionalFormatting sqref="G90">
    <cfRule type="cellIs" dxfId="5868" priority="343" operator="equal">
      <formula>"Complete w/defect"</formula>
    </cfRule>
    <cfRule type="cellIs" dxfId="5867" priority="344" operator="equal">
      <formula>"Failed"</formula>
    </cfRule>
    <cfRule type="cellIs" dxfId="5866" priority="345" operator="equal">
      <formula>"NA"</formula>
    </cfRule>
    <cfRule type="cellIs" dxfId="5865" priority="346" operator="equal">
      <formula>"Complete"</formula>
    </cfRule>
    <cfRule type="cellIs" dxfId="5864" priority="347" operator="equal">
      <formula>"In Progress"</formula>
    </cfRule>
    <cfRule type="cellIs" dxfId="5863" priority="348" operator="equal">
      <formula>"Not Started"</formula>
    </cfRule>
  </conditionalFormatting>
  <conditionalFormatting sqref="G91">
    <cfRule type="cellIs" dxfId="5862" priority="337" operator="equal">
      <formula>"Complete w/defect"</formula>
    </cfRule>
    <cfRule type="cellIs" dxfId="5861" priority="338" operator="equal">
      <formula>"Failed"</formula>
    </cfRule>
    <cfRule type="cellIs" dxfId="5860" priority="339" operator="equal">
      <formula>"NA"</formula>
    </cfRule>
    <cfRule type="cellIs" dxfId="5859" priority="340" operator="equal">
      <formula>"Complete"</formula>
    </cfRule>
    <cfRule type="cellIs" dxfId="5858" priority="341" operator="equal">
      <formula>"In Progress"</formula>
    </cfRule>
    <cfRule type="cellIs" dxfId="5857" priority="342" operator="equal">
      <formula>"Not Started"</formula>
    </cfRule>
  </conditionalFormatting>
  <conditionalFormatting sqref="G92">
    <cfRule type="cellIs" dxfId="5856" priority="331" operator="equal">
      <formula>"Complete w/defect"</formula>
    </cfRule>
    <cfRule type="cellIs" dxfId="5855" priority="332" operator="equal">
      <formula>"Failed"</formula>
    </cfRule>
    <cfRule type="cellIs" dxfId="5854" priority="333" operator="equal">
      <formula>"NA"</formula>
    </cfRule>
    <cfRule type="cellIs" dxfId="5853" priority="334" operator="equal">
      <formula>"Complete"</formula>
    </cfRule>
    <cfRule type="cellIs" dxfId="5852" priority="335" operator="equal">
      <formula>"In Progress"</formula>
    </cfRule>
    <cfRule type="cellIs" dxfId="5851" priority="336" operator="equal">
      <formula>"Not Started"</formula>
    </cfRule>
  </conditionalFormatting>
  <conditionalFormatting sqref="G93">
    <cfRule type="cellIs" dxfId="5850" priority="325" operator="equal">
      <formula>"Complete w/defect"</formula>
    </cfRule>
    <cfRule type="cellIs" dxfId="5849" priority="326" operator="equal">
      <formula>"Failed"</formula>
    </cfRule>
    <cfRule type="cellIs" dxfId="5848" priority="327" operator="equal">
      <formula>"NA"</formula>
    </cfRule>
    <cfRule type="cellIs" dxfId="5847" priority="328" operator="equal">
      <formula>"Complete"</formula>
    </cfRule>
    <cfRule type="cellIs" dxfId="5846" priority="329" operator="equal">
      <formula>"In Progress"</formula>
    </cfRule>
    <cfRule type="cellIs" dxfId="5845" priority="330" operator="equal">
      <formula>"Not Started"</formula>
    </cfRule>
  </conditionalFormatting>
  <conditionalFormatting sqref="G94">
    <cfRule type="cellIs" dxfId="5844" priority="319" operator="equal">
      <formula>"Complete w/defect"</formula>
    </cfRule>
    <cfRule type="cellIs" dxfId="5843" priority="320" operator="equal">
      <formula>"Failed"</formula>
    </cfRule>
    <cfRule type="cellIs" dxfId="5842" priority="321" operator="equal">
      <formula>"NA"</formula>
    </cfRule>
    <cfRule type="cellIs" dxfId="5841" priority="322" operator="equal">
      <formula>"Complete"</formula>
    </cfRule>
    <cfRule type="cellIs" dxfId="5840" priority="323" operator="equal">
      <formula>"In Progress"</formula>
    </cfRule>
    <cfRule type="cellIs" dxfId="5839" priority="324" operator="equal">
      <formula>"Not Started"</formula>
    </cfRule>
  </conditionalFormatting>
  <conditionalFormatting sqref="G96">
    <cfRule type="cellIs" dxfId="5838" priority="313" operator="equal">
      <formula>"Complete w/defect"</formula>
    </cfRule>
    <cfRule type="cellIs" dxfId="5837" priority="314" operator="equal">
      <formula>"Failed"</formula>
    </cfRule>
    <cfRule type="cellIs" dxfId="5836" priority="315" operator="equal">
      <formula>"NA"</formula>
    </cfRule>
    <cfRule type="cellIs" dxfId="5835" priority="316" operator="equal">
      <formula>"Complete"</formula>
    </cfRule>
    <cfRule type="cellIs" dxfId="5834" priority="317" operator="equal">
      <formula>"In Progress"</formula>
    </cfRule>
    <cfRule type="cellIs" dxfId="5833" priority="318" operator="equal">
      <formula>"Not Started"</formula>
    </cfRule>
  </conditionalFormatting>
  <conditionalFormatting sqref="G97">
    <cfRule type="cellIs" dxfId="5832" priority="307" operator="equal">
      <formula>"Complete w/defect"</formula>
    </cfRule>
    <cfRule type="cellIs" dxfId="5831" priority="308" operator="equal">
      <formula>"Failed"</formula>
    </cfRule>
    <cfRule type="cellIs" dxfId="5830" priority="309" operator="equal">
      <formula>"NA"</formula>
    </cfRule>
    <cfRule type="cellIs" dxfId="5829" priority="310" operator="equal">
      <formula>"Complete"</formula>
    </cfRule>
    <cfRule type="cellIs" dxfId="5828" priority="311" operator="equal">
      <formula>"In Progress"</formula>
    </cfRule>
    <cfRule type="cellIs" dxfId="5827" priority="312" operator="equal">
      <formula>"Not Started"</formula>
    </cfRule>
  </conditionalFormatting>
  <conditionalFormatting sqref="G98">
    <cfRule type="cellIs" dxfId="5826" priority="301" operator="equal">
      <formula>"Complete w/defect"</formula>
    </cfRule>
    <cfRule type="cellIs" dxfId="5825" priority="302" operator="equal">
      <formula>"Failed"</formula>
    </cfRule>
    <cfRule type="cellIs" dxfId="5824" priority="303" operator="equal">
      <formula>"NA"</formula>
    </cfRule>
    <cfRule type="cellIs" dxfId="5823" priority="304" operator="equal">
      <formula>"Complete"</formula>
    </cfRule>
    <cfRule type="cellIs" dxfId="5822" priority="305" operator="equal">
      <formula>"In Progress"</formula>
    </cfRule>
    <cfRule type="cellIs" dxfId="5821" priority="306" operator="equal">
      <formula>"Not Started"</formula>
    </cfRule>
  </conditionalFormatting>
  <conditionalFormatting sqref="G99">
    <cfRule type="cellIs" dxfId="5820" priority="295" operator="equal">
      <formula>"Complete w/defect"</formula>
    </cfRule>
    <cfRule type="cellIs" dxfId="5819" priority="296" operator="equal">
      <formula>"Failed"</formula>
    </cfRule>
    <cfRule type="cellIs" dxfId="5818" priority="297" operator="equal">
      <formula>"NA"</formula>
    </cfRule>
    <cfRule type="cellIs" dxfId="5817" priority="298" operator="equal">
      <formula>"Complete"</formula>
    </cfRule>
    <cfRule type="cellIs" dxfId="5816" priority="299" operator="equal">
      <formula>"In Progress"</formula>
    </cfRule>
    <cfRule type="cellIs" dxfId="5815" priority="300" operator="equal">
      <formula>"Not Started"</formula>
    </cfRule>
  </conditionalFormatting>
  <conditionalFormatting sqref="G100">
    <cfRule type="cellIs" dxfId="5814" priority="289" operator="equal">
      <formula>"Complete w/defect"</formula>
    </cfRule>
    <cfRule type="cellIs" dxfId="5813" priority="290" operator="equal">
      <formula>"Failed"</formula>
    </cfRule>
    <cfRule type="cellIs" dxfId="5812" priority="291" operator="equal">
      <formula>"NA"</formula>
    </cfRule>
    <cfRule type="cellIs" dxfId="5811" priority="292" operator="equal">
      <formula>"Complete"</formula>
    </cfRule>
    <cfRule type="cellIs" dxfId="5810" priority="293" operator="equal">
      <formula>"In Progress"</formula>
    </cfRule>
    <cfRule type="cellIs" dxfId="5809" priority="294" operator="equal">
      <formula>"Not Started"</formula>
    </cfRule>
  </conditionalFormatting>
  <conditionalFormatting sqref="G101">
    <cfRule type="cellIs" dxfId="5808" priority="283" operator="equal">
      <formula>"Complete w/defect"</formula>
    </cfRule>
    <cfRule type="cellIs" dxfId="5807" priority="284" operator="equal">
      <formula>"Failed"</formula>
    </cfRule>
    <cfRule type="cellIs" dxfId="5806" priority="285" operator="equal">
      <formula>"NA"</formula>
    </cfRule>
    <cfRule type="cellIs" dxfId="5805" priority="286" operator="equal">
      <formula>"Complete"</formula>
    </cfRule>
    <cfRule type="cellIs" dxfId="5804" priority="287" operator="equal">
      <formula>"In Progress"</formula>
    </cfRule>
    <cfRule type="cellIs" dxfId="5803" priority="288" operator="equal">
      <formula>"Not Started"</formula>
    </cfRule>
  </conditionalFormatting>
  <conditionalFormatting sqref="G102">
    <cfRule type="cellIs" dxfId="5802" priority="277" operator="equal">
      <formula>"Complete w/defect"</formula>
    </cfRule>
    <cfRule type="cellIs" dxfId="5801" priority="278" operator="equal">
      <formula>"Failed"</formula>
    </cfRule>
    <cfRule type="cellIs" dxfId="5800" priority="279" operator="equal">
      <formula>"NA"</formula>
    </cfRule>
    <cfRule type="cellIs" dxfId="5799" priority="280" operator="equal">
      <formula>"Complete"</formula>
    </cfRule>
    <cfRule type="cellIs" dxfId="5798" priority="281" operator="equal">
      <formula>"In Progress"</formula>
    </cfRule>
    <cfRule type="cellIs" dxfId="5797" priority="282" operator="equal">
      <formula>"Not Started"</formula>
    </cfRule>
  </conditionalFormatting>
  <conditionalFormatting sqref="G103">
    <cfRule type="cellIs" dxfId="5796" priority="271" operator="equal">
      <formula>"Complete w/defect"</formula>
    </cfRule>
    <cfRule type="cellIs" dxfId="5795" priority="272" operator="equal">
      <formula>"Failed"</formula>
    </cfRule>
    <cfRule type="cellIs" dxfId="5794" priority="273" operator="equal">
      <formula>"NA"</formula>
    </cfRule>
    <cfRule type="cellIs" dxfId="5793" priority="274" operator="equal">
      <formula>"Complete"</formula>
    </cfRule>
    <cfRule type="cellIs" dxfId="5792" priority="275" operator="equal">
      <formula>"In Progress"</formula>
    </cfRule>
    <cfRule type="cellIs" dxfId="5791" priority="276" operator="equal">
      <formula>"Not Started"</formula>
    </cfRule>
  </conditionalFormatting>
  <conditionalFormatting sqref="G104">
    <cfRule type="cellIs" dxfId="5790" priority="265" operator="equal">
      <formula>"Complete w/defect"</formula>
    </cfRule>
    <cfRule type="cellIs" dxfId="5789" priority="266" operator="equal">
      <formula>"Failed"</formula>
    </cfRule>
    <cfRule type="cellIs" dxfId="5788" priority="267" operator="equal">
      <formula>"NA"</formula>
    </cfRule>
    <cfRule type="cellIs" dxfId="5787" priority="268" operator="equal">
      <formula>"Complete"</formula>
    </cfRule>
    <cfRule type="cellIs" dxfId="5786" priority="269" operator="equal">
      <formula>"In Progress"</formula>
    </cfRule>
    <cfRule type="cellIs" dxfId="5785" priority="270" operator="equal">
      <formula>"Not Started"</formula>
    </cfRule>
  </conditionalFormatting>
  <conditionalFormatting sqref="G107">
    <cfRule type="cellIs" dxfId="5784" priority="259" operator="equal">
      <formula>"Complete w/defect"</formula>
    </cfRule>
    <cfRule type="cellIs" dxfId="5783" priority="260" operator="equal">
      <formula>"Failed"</formula>
    </cfRule>
    <cfRule type="cellIs" dxfId="5782" priority="261" operator="equal">
      <formula>"NA"</formula>
    </cfRule>
    <cfRule type="cellIs" dxfId="5781" priority="262" operator="equal">
      <formula>"Complete"</formula>
    </cfRule>
    <cfRule type="cellIs" dxfId="5780" priority="263" operator="equal">
      <formula>"In Progress"</formula>
    </cfRule>
    <cfRule type="cellIs" dxfId="5779" priority="264" operator="equal">
      <formula>"Not Started"</formula>
    </cfRule>
  </conditionalFormatting>
  <conditionalFormatting sqref="G109">
    <cfRule type="cellIs" dxfId="5778" priority="253" operator="equal">
      <formula>"Complete w/defect"</formula>
    </cfRule>
    <cfRule type="cellIs" dxfId="5777" priority="254" operator="equal">
      <formula>"Failed"</formula>
    </cfRule>
    <cfRule type="cellIs" dxfId="5776" priority="255" operator="equal">
      <formula>"NA"</formula>
    </cfRule>
    <cfRule type="cellIs" dxfId="5775" priority="256" operator="equal">
      <formula>"Complete"</formula>
    </cfRule>
    <cfRule type="cellIs" dxfId="5774" priority="257" operator="equal">
      <formula>"In Progress"</formula>
    </cfRule>
    <cfRule type="cellIs" dxfId="5773" priority="258" operator="equal">
      <formula>"Not Started"</formula>
    </cfRule>
  </conditionalFormatting>
  <conditionalFormatting sqref="G110">
    <cfRule type="cellIs" dxfId="5772" priority="247" operator="equal">
      <formula>"Complete w/defect"</formula>
    </cfRule>
    <cfRule type="cellIs" dxfId="5771" priority="248" operator="equal">
      <formula>"Failed"</formula>
    </cfRule>
    <cfRule type="cellIs" dxfId="5770" priority="249" operator="equal">
      <formula>"NA"</formula>
    </cfRule>
    <cfRule type="cellIs" dxfId="5769" priority="250" operator="equal">
      <formula>"Complete"</formula>
    </cfRule>
    <cfRule type="cellIs" dxfId="5768" priority="251" operator="equal">
      <formula>"In Progress"</formula>
    </cfRule>
    <cfRule type="cellIs" dxfId="5767" priority="252" operator="equal">
      <formula>"Not Started"</formula>
    </cfRule>
  </conditionalFormatting>
  <conditionalFormatting sqref="G112">
    <cfRule type="cellIs" dxfId="5766" priority="241" operator="equal">
      <formula>"Complete w/defect"</formula>
    </cfRule>
    <cfRule type="cellIs" dxfId="5765" priority="242" operator="equal">
      <formula>"Failed"</formula>
    </cfRule>
    <cfRule type="cellIs" dxfId="5764" priority="243" operator="equal">
      <formula>"NA"</formula>
    </cfRule>
    <cfRule type="cellIs" dxfId="5763" priority="244" operator="equal">
      <formula>"Complete"</formula>
    </cfRule>
    <cfRule type="cellIs" dxfId="5762" priority="245" operator="equal">
      <formula>"In Progress"</formula>
    </cfRule>
    <cfRule type="cellIs" dxfId="5761" priority="246" operator="equal">
      <formula>"Not Started"</formula>
    </cfRule>
  </conditionalFormatting>
  <conditionalFormatting sqref="G113">
    <cfRule type="cellIs" dxfId="5760" priority="235" operator="equal">
      <formula>"Complete w/defect"</formula>
    </cfRule>
    <cfRule type="cellIs" dxfId="5759" priority="236" operator="equal">
      <formula>"Failed"</formula>
    </cfRule>
    <cfRule type="cellIs" dxfId="5758" priority="237" operator="equal">
      <formula>"NA"</formula>
    </cfRule>
    <cfRule type="cellIs" dxfId="5757" priority="238" operator="equal">
      <formula>"Complete"</formula>
    </cfRule>
    <cfRule type="cellIs" dxfId="5756" priority="239" operator="equal">
      <formula>"In Progress"</formula>
    </cfRule>
    <cfRule type="cellIs" dxfId="5755" priority="240" operator="equal">
      <formula>"Not Started"</formula>
    </cfRule>
  </conditionalFormatting>
  <conditionalFormatting sqref="G114">
    <cfRule type="cellIs" dxfId="5754" priority="229" operator="equal">
      <formula>"Complete w/defect"</formula>
    </cfRule>
    <cfRule type="cellIs" dxfId="5753" priority="230" operator="equal">
      <formula>"Failed"</formula>
    </cfRule>
    <cfRule type="cellIs" dxfId="5752" priority="231" operator="equal">
      <formula>"NA"</formula>
    </cfRule>
    <cfRule type="cellIs" dxfId="5751" priority="232" operator="equal">
      <formula>"Complete"</formula>
    </cfRule>
    <cfRule type="cellIs" dxfId="5750" priority="233" operator="equal">
      <formula>"In Progress"</formula>
    </cfRule>
    <cfRule type="cellIs" dxfId="5749" priority="234" operator="equal">
      <formula>"Not Started"</formula>
    </cfRule>
  </conditionalFormatting>
  <conditionalFormatting sqref="G115">
    <cfRule type="cellIs" dxfId="5748" priority="223" operator="equal">
      <formula>"Complete w/defect"</formula>
    </cfRule>
    <cfRule type="cellIs" dxfId="5747" priority="224" operator="equal">
      <formula>"Failed"</formula>
    </cfRule>
    <cfRule type="cellIs" dxfId="5746" priority="225" operator="equal">
      <formula>"NA"</formula>
    </cfRule>
    <cfRule type="cellIs" dxfId="5745" priority="226" operator="equal">
      <formula>"Complete"</formula>
    </cfRule>
    <cfRule type="cellIs" dxfId="5744" priority="227" operator="equal">
      <formula>"In Progress"</formula>
    </cfRule>
    <cfRule type="cellIs" dxfId="5743" priority="228" operator="equal">
      <formula>"Not Started"</formula>
    </cfRule>
  </conditionalFormatting>
  <conditionalFormatting sqref="G122">
    <cfRule type="cellIs" dxfId="5742" priority="217" operator="equal">
      <formula>"Complete w/defect"</formula>
    </cfRule>
    <cfRule type="cellIs" dxfId="5741" priority="218" operator="equal">
      <formula>"Failed"</formula>
    </cfRule>
    <cfRule type="cellIs" dxfId="5740" priority="219" operator="equal">
      <formula>"NA"</formula>
    </cfRule>
    <cfRule type="cellIs" dxfId="5739" priority="220" operator="equal">
      <formula>"Complete"</formula>
    </cfRule>
    <cfRule type="cellIs" dxfId="5738" priority="221" operator="equal">
      <formula>"In Progress"</formula>
    </cfRule>
    <cfRule type="cellIs" dxfId="5737" priority="222" operator="equal">
      <formula>"Not Started"</formula>
    </cfRule>
  </conditionalFormatting>
  <conditionalFormatting sqref="G125">
    <cfRule type="cellIs" dxfId="5736" priority="211" operator="equal">
      <formula>"Complete w/defect"</formula>
    </cfRule>
    <cfRule type="cellIs" dxfId="5735" priority="212" operator="equal">
      <formula>"Failed"</formula>
    </cfRule>
    <cfRule type="cellIs" dxfId="5734" priority="213" operator="equal">
      <formula>"NA"</formula>
    </cfRule>
    <cfRule type="cellIs" dxfId="5733" priority="214" operator="equal">
      <formula>"Complete"</formula>
    </cfRule>
    <cfRule type="cellIs" dxfId="5732" priority="215" operator="equal">
      <formula>"In Progress"</formula>
    </cfRule>
    <cfRule type="cellIs" dxfId="5731" priority="216" operator="equal">
      <formula>"Not Started"</formula>
    </cfRule>
  </conditionalFormatting>
  <conditionalFormatting sqref="G126">
    <cfRule type="cellIs" dxfId="5730" priority="205" operator="equal">
      <formula>"Complete w/defect"</formula>
    </cfRule>
    <cfRule type="cellIs" dxfId="5729" priority="206" operator="equal">
      <formula>"Failed"</formula>
    </cfRule>
    <cfRule type="cellIs" dxfId="5728" priority="207" operator="equal">
      <formula>"NA"</formula>
    </cfRule>
    <cfRule type="cellIs" dxfId="5727" priority="208" operator="equal">
      <formula>"Complete"</formula>
    </cfRule>
    <cfRule type="cellIs" dxfId="5726" priority="209" operator="equal">
      <formula>"In Progress"</formula>
    </cfRule>
    <cfRule type="cellIs" dxfId="5725" priority="210" operator="equal">
      <formula>"Not Started"</formula>
    </cfRule>
  </conditionalFormatting>
  <conditionalFormatting sqref="G127">
    <cfRule type="cellIs" dxfId="5724" priority="199" operator="equal">
      <formula>"Complete w/defect"</formula>
    </cfRule>
    <cfRule type="cellIs" dxfId="5723" priority="200" operator="equal">
      <formula>"Failed"</formula>
    </cfRule>
    <cfRule type="cellIs" dxfId="5722" priority="201" operator="equal">
      <formula>"NA"</formula>
    </cfRule>
    <cfRule type="cellIs" dxfId="5721" priority="202" operator="equal">
      <formula>"Complete"</formula>
    </cfRule>
    <cfRule type="cellIs" dxfId="5720" priority="203" operator="equal">
      <formula>"In Progress"</formula>
    </cfRule>
    <cfRule type="cellIs" dxfId="5719" priority="204" operator="equal">
      <formula>"Not Started"</formula>
    </cfRule>
  </conditionalFormatting>
  <conditionalFormatting sqref="G129">
    <cfRule type="cellIs" dxfId="5718" priority="193" operator="equal">
      <formula>"Complete w/defect"</formula>
    </cfRule>
    <cfRule type="cellIs" dxfId="5717" priority="194" operator="equal">
      <formula>"Failed"</formula>
    </cfRule>
    <cfRule type="cellIs" dxfId="5716" priority="195" operator="equal">
      <formula>"NA"</formula>
    </cfRule>
    <cfRule type="cellIs" dxfId="5715" priority="196" operator="equal">
      <formula>"Complete"</formula>
    </cfRule>
    <cfRule type="cellIs" dxfId="5714" priority="197" operator="equal">
      <formula>"In Progress"</formula>
    </cfRule>
    <cfRule type="cellIs" dxfId="5713" priority="198" operator="equal">
      <formula>"Not Started"</formula>
    </cfRule>
  </conditionalFormatting>
  <conditionalFormatting sqref="G130">
    <cfRule type="cellIs" dxfId="5712" priority="187" operator="equal">
      <formula>"Complete w/defect"</formula>
    </cfRule>
    <cfRule type="cellIs" dxfId="5711" priority="188" operator="equal">
      <formula>"Failed"</formula>
    </cfRule>
    <cfRule type="cellIs" dxfId="5710" priority="189" operator="equal">
      <formula>"NA"</formula>
    </cfRule>
    <cfRule type="cellIs" dxfId="5709" priority="190" operator="equal">
      <formula>"Complete"</formula>
    </cfRule>
    <cfRule type="cellIs" dxfId="5708" priority="191" operator="equal">
      <formula>"In Progress"</formula>
    </cfRule>
    <cfRule type="cellIs" dxfId="5707" priority="192" operator="equal">
      <formula>"Not Started"</formula>
    </cfRule>
  </conditionalFormatting>
  <conditionalFormatting sqref="G132">
    <cfRule type="cellIs" dxfId="5706" priority="181" operator="equal">
      <formula>"Complete w/defect"</formula>
    </cfRule>
    <cfRule type="cellIs" dxfId="5705" priority="182" operator="equal">
      <formula>"Failed"</formula>
    </cfRule>
    <cfRule type="cellIs" dxfId="5704" priority="183" operator="equal">
      <formula>"NA"</formula>
    </cfRule>
    <cfRule type="cellIs" dxfId="5703" priority="184" operator="equal">
      <formula>"Complete"</formula>
    </cfRule>
    <cfRule type="cellIs" dxfId="5702" priority="185" operator="equal">
      <formula>"In Progress"</formula>
    </cfRule>
    <cfRule type="cellIs" dxfId="5701" priority="186" operator="equal">
      <formula>"Not Started"</formula>
    </cfRule>
  </conditionalFormatting>
  <conditionalFormatting sqref="G133">
    <cfRule type="cellIs" dxfId="5700" priority="175" operator="equal">
      <formula>"Complete w/defect"</formula>
    </cfRule>
    <cfRule type="cellIs" dxfId="5699" priority="176" operator="equal">
      <formula>"Failed"</formula>
    </cfRule>
    <cfRule type="cellIs" dxfId="5698" priority="177" operator="equal">
      <formula>"NA"</formula>
    </cfRule>
    <cfRule type="cellIs" dxfId="5697" priority="178" operator="equal">
      <formula>"Complete"</formula>
    </cfRule>
    <cfRule type="cellIs" dxfId="5696" priority="179" operator="equal">
      <formula>"In Progress"</formula>
    </cfRule>
    <cfRule type="cellIs" dxfId="5695" priority="180" operator="equal">
      <formula>"Not Started"</formula>
    </cfRule>
  </conditionalFormatting>
  <conditionalFormatting sqref="G135">
    <cfRule type="cellIs" dxfId="5694" priority="169" operator="equal">
      <formula>"Complete w/defect"</formula>
    </cfRule>
    <cfRule type="cellIs" dxfId="5693" priority="170" operator="equal">
      <formula>"Failed"</formula>
    </cfRule>
    <cfRule type="cellIs" dxfId="5692" priority="171" operator="equal">
      <formula>"NA"</formula>
    </cfRule>
    <cfRule type="cellIs" dxfId="5691" priority="172" operator="equal">
      <formula>"Complete"</formula>
    </cfRule>
    <cfRule type="cellIs" dxfId="5690" priority="173" operator="equal">
      <formula>"In Progress"</formula>
    </cfRule>
    <cfRule type="cellIs" dxfId="5689" priority="174" operator="equal">
      <formula>"Not Started"</formula>
    </cfRule>
  </conditionalFormatting>
  <conditionalFormatting sqref="G136">
    <cfRule type="cellIs" dxfId="5688" priority="163" operator="equal">
      <formula>"Complete w/defect"</formula>
    </cfRule>
    <cfRule type="cellIs" dxfId="5687" priority="164" operator="equal">
      <formula>"Failed"</formula>
    </cfRule>
    <cfRule type="cellIs" dxfId="5686" priority="165" operator="equal">
      <formula>"NA"</formula>
    </cfRule>
    <cfRule type="cellIs" dxfId="5685" priority="166" operator="equal">
      <formula>"Complete"</formula>
    </cfRule>
    <cfRule type="cellIs" dxfId="5684" priority="167" operator="equal">
      <formula>"In Progress"</formula>
    </cfRule>
    <cfRule type="cellIs" dxfId="5683" priority="168" operator="equal">
      <formula>"Not Started"</formula>
    </cfRule>
  </conditionalFormatting>
  <conditionalFormatting sqref="G138">
    <cfRule type="cellIs" dxfId="5682" priority="157" operator="equal">
      <formula>"Complete w/defect"</formula>
    </cfRule>
    <cfRule type="cellIs" dxfId="5681" priority="158" operator="equal">
      <formula>"Failed"</formula>
    </cfRule>
    <cfRule type="cellIs" dxfId="5680" priority="159" operator="equal">
      <formula>"NA"</formula>
    </cfRule>
    <cfRule type="cellIs" dxfId="5679" priority="160" operator="equal">
      <formula>"Complete"</formula>
    </cfRule>
    <cfRule type="cellIs" dxfId="5678" priority="161" operator="equal">
      <formula>"In Progress"</formula>
    </cfRule>
    <cfRule type="cellIs" dxfId="5677" priority="162" operator="equal">
      <formula>"Not Started"</formula>
    </cfRule>
  </conditionalFormatting>
  <conditionalFormatting sqref="G139">
    <cfRule type="cellIs" dxfId="5676" priority="151" operator="equal">
      <formula>"Complete w/defect"</formula>
    </cfRule>
    <cfRule type="cellIs" dxfId="5675" priority="152" operator="equal">
      <formula>"Failed"</formula>
    </cfRule>
    <cfRule type="cellIs" dxfId="5674" priority="153" operator="equal">
      <formula>"NA"</formula>
    </cfRule>
    <cfRule type="cellIs" dxfId="5673" priority="154" operator="equal">
      <formula>"Complete"</formula>
    </cfRule>
    <cfRule type="cellIs" dxfId="5672" priority="155" operator="equal">
      <formula>"In Progress"</formula>
    </cfRule>
    <cfRule type="cellIs" dxfId="5671" priority="156" operator="equal">
      <formula>"Not Started"</formula>
    </cfRule>
  </conditionalFormatting>
  <conditionalFormatting sqref="G140">
    <cfRule type="cellIs" dxfId="5670" priority="145" operator="equal">
      <formula>"Complete w/defect"</formula>
    </cfRule>
    <cfRule type="cellIs" dxfId="5669" priority="146" operator="equal">
      <formula>"Failed"</formula>
    </cfRule>
    <cfRule type="cellIs" dxfId="5668" priority="147" operator="equal">
      <formula>"NA"</formula>
    </cfRule>
    <cfRule type="cellIs" dxfId="5667" priority="148" operator="equal">
      <formula>"Complete"</formula>
    </cfRule>
    <cfRule type="cellIs" dxfId="5666" priority="149" operator="equal">
      <formula>"In Progress"</formula>
    </cfRule>
    <cfRule type="cellIs" dxfId="5665" priority="150" operator="equal">
      <formula>"Not Started"</formula>
    </cfRule>
  </conditionalFormatting>
  <conditionalFormatting sqref="G141">
    <cfRule type="cellIs" dxfId="5664" priority="139" operator="equal">
      <formula>"Complete w/defect"</formula>
    </cfRule>
    <cfRule type="cellIs" dxfId="5663" priority="140" operator="equal">
      <formula>"Failed"</formula>
    </cfRule>
    <cfRule type="cellIs" dxfId="5662" priority="141" operator="equal">
      <formula>"NA"</formula>
    </cfRule>
    <cfRule type="cellIs" dxfId="5661" priority="142" operator="equal">
      <formula>"Complete"</formula>
    </cfRule>
    <cfRule type="cellIs" dxfId="5660" priority="143" operator="equal">
      <formula>"In Progress"</formula>
    </cfRule>
    <cfRule type="cellIs" dxfId="5659" priority="144" operator="equal">
      <formula>"Not Started"</formula>
    </cfRule>
  </conditionalFormatting>
  <conditionalFormatting sqref="G142">
    <cfRule type="cellIs" dxfId="5658" priority="133" operator="equal">
      <formula>"Complete w/defect"</formula>
    </cfRule>
    <cfRule type="cellIs" dxfId="5657" priority="134" operator="equal">
      <formula>"Failed"</formula>
    </cfRule>
    <cfRule type="cellIs" dxfId="5656" priority="135" operator="equal">
      <formula>"NA"</formula>
    </cfRule>
    <cfRule type="cellIs" dxfId="5655" priority="136" operator="equal">
      <formula>"Complete"</formula>
    </cfRule>
    <cfRule type="cellIs" dxfId="5654" priority="137" operator="equal">
      <formula>"In Progress"</formula>
    </cfRule>
    <cfRule type="cellIs" dxfId="5653" priority="138" operator="equal">
      <formula>"Not Started"</formula>
    </cfRule>
  </conditionalFormatting>
  <conditionalFormatting sqref="G143">
    <cfRule type="cellIs" dxfId="5652" priority="127" operator="equal">
      <formula>"Complete w/defect"</formula>
    </cfRule>
    <cfRule type="cellIs" dxfId="5651" priority="128" operator="equal">
      <formula>"Failed"</formula>
    </cfRule>
    <cfRule type="cellIs" dxfId="5650" priority="129" operator="equal">
      <formula>"NA"</formula>
    </cfRule>
    <cfRule type="cellIs" dxfId="5649" priority="130" operator="equal">
      <formula>"Complete"</formula>
    </cfRule>
    <cfRule type="cellIs" dxfId="5648" priority="131" operator="equal">
      <formula>"In Progress"</formula>
    </cfRule>
    <cfRule type="cellIs" dxfId="5647" priority="132" operator="equal">
      <formula>"Not Started"</formula>
    </cfRule>
  </conditionalFormatting>
  <conditionalFormatting sqref="G144">
    <cfRule type="cellIs" dxfId="5646" priority="121" operator="equal">
      <formula>"Complete w/defect"</formula>
    </cfRule>
    <cfRule type="cellIs" dxfId="5645" priority="122" operator="equal">
      <formula>"Failed"</formula>
    </cfRule>
    <cfRule type="cellIs" dxfId="5644" priority="123" operator="equal">
      <formula>"NA"</formula>
    </cfRule>
    <cfRule type="cellIs" dxfId="5643" priority="124" operator="equal">
      <formula>"Complete"</formula>
    </cfRule>
    <cfRule type="cellIs" dxfId="5642" priority="125" operator="equal">
      <formula>"In Progress"</formula>
    </cfRule>
    <cfRule type="cellIs" dxfId="5641" priority="126" operator="equal">
      <formula>"Not Started"</formula>
    </cfRule>
  </conditionalFormatting>
  <conditionalFormatting sqref="G145">
    <cfRule type="cellIs" dxfId="5640" priority="115" operator="equal">
      <formula>"Complete w/defect"</formula>
    </cfRule>
    <cfRule type="cellIs" dxfId="5639" priority="116" operator="equal">
      <formula>"Failed"</formula>
    </cfRule>
    <cfRule type="cellIs" dxfId="5638" priority="117" operator="equal">
      <formula>"NA"</formula>
    </cfRule>
    <cfRule type="cellIs" dxfId="5637" priority="118" operator="equal">
      <formula>"Complete"</formula>
    </cfRule>
    <cfRule type="cellIs" dxfId="5636" priority="119" operator="equal">
      <formula>"In Progress"</formula>
    </cfRule>
    <cfRule type="cellIs" dxfId="5635" priority="120" operator="equal">
      <formula>"Not Started"</formula>
    </cfRule>
  </conditionalFormatting>
  <conditionalFormatting sqref="G146">
    <cfRule type="cellIs" dxfId="5634" priority="109" operator="equal">
      <formula>"Complete w/defect"</formula>
    </cfRule>
    <cfRule type="cellIs" dxfId="5633" priority="110" operator="equal">
      <formula>"Failed"</formula>
    </cfRule>
    <cfRule type="cellIs" dxfId="5632" priority="111" operator="equal">
      <formula>"NA"</formula>
    </cfRule>
    <cfRule type="cellIs" dxfId="5631" priority="112" operator="equal">
      <formula>"Complete"</formula>
    </cfRule>
    <cfRule type="cellIs" dxfId="5630" priority="113" operator="equal">
      <formula>"In Progress"</formula>
    </cfRule>
    <cfRule type="cellIs" dxfId="5629" priority="114" operator="equal">
      <formula>"Not Started"</formula>
    </cfRule>
  </conditionalFormatting>
  <conditionalFormatting sqref="G152">
    <cfRule type="cellIs" dxfId="5628" priority="103" operator="equal">
      <formula>"Complete w/defect"</formula>
    </cfRule>
    <cfRule type="cellIs" dxfId="5627" priority="104" operator="equal">
      <formula>"Failed"</formula>
    </cfRule>
    <cfRule type="cellIs" dxfId="5626" priority="105" operator="equal">
      <formula>"NA"</formula>
    </cfRule>
    <cfRule type="cellIs" dxfId="5625" priority="106" operator="equal">
      <formula>"Complete"</formula>
    </cfRule>
    <cfRule type="cellIs" dxfId="5624" priority="107" operator="equal">
      <formula>"In Progress"</formula>
    </cfRule>
    <cfRule type="cellIs" dxfId="5623" priority="108" operator="equal">
      <formula>"Not Started"</formula>
    </cfRule>
  </conditionalFormatting>
  <conditionalFormatting sqref="G153">
    <cfRule type="cellIs" dxfId="5622" priority="97" operator="equal">
      <formula>"Complete w/defect"</formula>
    </cfRule>
    <cfRule type="cellIs" dxfId="5621" priority="98" operator="equal">
      <formula>"Failed"</formula>
    </cfRule>
    <cfRule type="cellIs" dxfId="5620" priority="99" operator="equal">
      <formula>"NA"</formula>
    </cfRule>
    <cfRule type="cellIs" dxfId="5619" priority="100" operator="equal">
      <formula>"Complete"</formula>
    </cfRule>
    <cfRule type="cellIs" dxfId="5618" priority="101" operator="equal">
      <formula>"In Progress"</formula>
    </cfRule>
    <cfRule type="cellIs" dxfId="5617" priority="102" operator="equal">
      <formula>"Not Started"</formula>
    </cfRule>
  </conditionalFormatting>
  <conditionalFormatting sqref="G155">
    <cfRule type="cellIs" dxfId="5616" priority="91" operator="equal">
      <formula>"Complete w/defect"</formula>
    </cfRule>
    <cfRule type="cellIs" dxfId="5615" priority="92" operator="equal">
      <formula>"Failed"</formula>
    </cfRule>
    <cfRule type="cellIs" dxfId="5614" priority="93" operator="equal">
      <formula>"NA"</formula>
    </cfRule>
    <cfRule type="cellIs" dxfId="5613" priority="94" operator="equal">
      <formula>"Complete"</formula>
    </cfRule>
    <cfRule type="cellIs" dxfId="5612" priority="95" operator="equal">
      <formula>"In Progress"</formula>
    </cfRule>
    <cfRule type="cellIs" dxfId="5611" priority="96" operator="equal">
      <formula>"Not Started"</formula>
    </cfRule>
  </conditionalFormatting>
  <conditionalFormatting sqref="G157">
    <cfRule type="cellIs" dxfId="5610" priority="85" operator="equal">
      <formula>"Complete w/defect"</formula>
    </cfRule>
    <cfRule type="cellIs" dxfId="5609" priority="86" operator="equal">
      <formula>"Failed"</formula>
    </cfRule>
    <cfRule type="cellIs" dxfId="5608" priority="87" operator="equal">
      <formula>"NA"</formula>
    </cfRule>
    <cfRule type="cellIs" dxfId="5607" priority="88" operator="equal">
      <formula>"Complete"</formula>
    </cfRule>
    <cfRule type="cellIs" dxfId="5606" priority="89" operator="equal">
      <formula>"In Progress"</formula>
    </cfRule>
    <cfRule type="cellIs" dxfId="5605" priority="90" operator="equal">
      <formula>"Not Started"</formula>
    </cfRule>
  </conditionalFormatting>
  <conditionalFormatting sqref="G160">
    <cfRule type="cellIs" dxfId="5604" priority="79" operator="equal">
      <formula>"Complete w/defect"</formula>
    </cfRule>
    <cfRule type="cellIs" dxfId="5603" priority="80" operator="equal">
      <formula>"Failed"</formula>
    </cfRule>
    <cfRule type="cellIs" dxfId="5602" priority="81" operator="equal">
      <formula>"NA"</formula>
    </cfRule>
    <cfRule type="cellIs" dxfId="5601" priority="82" operator="equal">
      <formula>"Complete"</formula>
    </cfRule>
    <cfRule type="cellIs" dxfId="5600" priority="83" operator="equal">
      <formula>"In Progress"</formula>
    </cfRule>
    <cfRule type="cellIs" dxfId="5599" priority="84" operator="equal">
      <formula>"Not Started"</formula>
    </cfRule>
  </conditionalFormatting>
  <conditionalFormatting sqref="G162">
    <cfRule type="cellIs" dxfId="5598" priority="73" operator="equal">
      <formula>"Complete w/defect"</formula>
    </cfRule>
    <cfRule type="cellIs" dxfId="5597" priority="74" operator="equal">
      <formula>"Failed"</formula>
    </cfRule>
    <cfRule type="cellIs" dxfId="5596" priority="75" operator="equal">
      <formula>"NA"</formula>
    </cfRule>
    <cfRule type="cellIs" dxfId="5595" priority="76" operator="equal">
      <formula>"Complete"</formula>
    </cfRule>
    <cfRule type="cellIs" dxfId="5594" priority="77" operator="equal">
      <formula>"In Progress"</formula>
    </cfRule>
    <cfRule type="cellIs" dxfId="5593" priority="78" operator="equal">
      <formula>"Not Started"</formula>
    </cfRule>
  </conditionalFormatting>
  <conditionalFormatting sqref="G163">
    <cfRule type="cellIs" dxfId="5592" priority="67" operator="equal">
      <formula>"Complete w/defect"</formula>
    </cfRule>
    <cfRule type="cellIs" dxfId="5591" priority="68" operator="equal">
      <formula>"Failed"</formula>
    </cfRule>
    <cfRule type="cellIs" dxfId="5590" priority="69" operator="equal">
      <formula>"NA"</formula>
    </cfRule>
    <cfRule type="cellIs" dxfId="5589" priority="70" operator="equal">
      <formula>"Complete"</formula>
    </cfRule>
    <cfRule type="cellIs" dxfId="5588" priority="71" operator="equal">
      <formula>"In Progress"</formula>
    </cfRule>
    <cfRule type="cellIs" dxfId="5587" priority="72" operator="equal">
      <formula>"Not Started"</formula>
    </cfRule>
  </conditionalFormatting>
  <conditionalFormatting sqref="G165">
    <cfRule type="cellIs" dxfId="5586" priority="61" operator="equal">
      <formula>"Complete w/defect"</formula>
    </cfRule>
    <cfRule type="cellIs" dxfId="5585" priority="62" operator="equal">
      <formula>"Failed"</formula>
    </cfRule>
    <cfRule type="cellIs" dxfId="5584" priority="63" operator="equal">
      <formula>"NA"</formula>
    </cfRule>
    <cfRule type="cellIs" dxfId="5583" priority="64" operator="equal">
      <formula>"Complete"</formula>
    </cfRule>
    <cfRule type="cellIs" dxfId="5582" priority="65" operator="equal">
      <formula>"In Progress"</formula>
    </cfRule>
    <cfRule type="cellIs" dxfId="5581" priority="66" operator="equal">
      <formula>"Not Started"</formula>
    </cfRule>
  </conditionalFormatting>
  <conditionalFormatting sqref="G166">
    <cfRule type="cellIs" dxfId="5580" priority="55" operator="equal">
      <formula>"Complete w/defect"</formula>
    </cfRule>
    <cfRule type="cellIs" dxfId="5579" priority="56" operator="equal">
      <formula>"Failed"</formula>
    </cfRule>
    <cfRule type="cellIs" dxfId="5578" priority="57" operator="equal">
      <formula>"NA"</formula>
    </cfRule>
    <cfRule type="cellIs" dxfId="5577" priority="58" operator="equal">
      <formula>"Complete"</formula>
    </cfRule>
    <cfRule type="cellIs" dxfId="5576" priority="59" operator="equal">
      <formula>"In Progress"</formula>
    </cfRule>
    <cfRule type="cellIs" dxfId="5575" priority="60" operator="equal">
      <formula>"Not Started"</formula>
    </cfRule>
  </conditionalFormatting>
  <conditionalFormatting sqref="G167">
    <cfRule type="cellIs" dxfId="5574" priority="49" operator="equal">
      <formula>"Complete w/defect"</formula>
    </cfRule>
    <cfRule type="cellIs" dxfId="5573" priority="50" operator="equal">
      <formula>"Failed"</formula>
    </cfRule>
    <cfRule type="cellIs" dxfId="5572" priority="51" operator="equal">
      <formula>"NA"</formula>
    </cfRule>
    <cfRule type="cellIs" dxfId="5571" priority="52" operator="equal">
      <formula>"Complete"</formula>
    </cfRule>
    <cfRule type="cellIs" dxfId="5570" priority="53" operator="equal">
      <formula>"In Progress"</formula>
    </cfRule>
    <cfRule type="cellIs" dxfId="5569" priority="54" operator="equal">
      <formula>"Not Started"</formula>
    </cfRule>
  </conditionalFormatting>
  <conditionalFormatting sqref="G168">
    <cfRule type="cellIs" dxfId="5568" priority="43" operator="equal">
      <formula>"Complete w/defect"</formula>
    </cfRule>
    <cfRule type="cellIs" dxfId="5567" priority="44" operator="equal">
      <formula>"Failed"</formula>
    </cfRule>
    <cfRule type="cellIs" dxfId="5566" priority="45" operator="equal">
      <formula>"NA"</formula>
    </cfRule>
    <cfRule type="cellIs" dxfId="5565" priority="46" operator="equal">
      <formula>"Complete"</formula>
    </cfRule>
    <cfRule type="cellIs" dxfId="5564" priority="47" operator="equal">
      <formula>"In Progress"</formula>
    </cfRule>
    <cfRule type="cellIs" dxfId="5563" priority="48" operator="equal">
      <formula>"Not Started"</formula>
    </cfRule>
  </conditionalFormatting>
  <conditionalFormatting sqref="G175">
    <cfRule type="cellIs" dxfId="5562" priority="37" operator="equal">
      <formula>"Complete w/defect"</formula>
    </cfRule>
    <cfRule type="cellIs" dxfId="5561" priority="38" operator="equal">
      <formula>"Failed"</formula>
    </cfRule>
    <cfRule type="cellIs" dxfId="5560" priority="39" operator="equal">
      <formula>"NA"</formula>
    </cfRule>
    <cfRule type="cellIs" dxfId="5559" priority="40" operator="equal">
      <formula>"Complete"</formula>
    </cfRule>
    <cfRule type="cellIs" dxfId="5558" priority="41" operator="equal">
      <formula>"In Progress"</formula>
    </cfRule>
    <cfRule type="cellIs" dxfId="5557" priority="42" operator="equal">
      <formula>"Not Started"</formula>
    </cfRule>
  </conditionalFormatting>
  <conditionalFormatting sqref="G176">
    <cfRule type="cellIs" dxfId="5556" priority="31" operator="equal">
      <formula>"Complete w/defect"</formula>
    </cfRule>
    <cfRule type="cellIs" dxfId="5555" priority="32" operator="equal">
      <formula>"Failed"</formula>
    </cfRule>
    <cfRule type="cellIs" dxfId="5554" priority="33" operator="equal">
      <formula>"NA"</formula>
    </cfRule>
    <cfRule type="cellIs" dxfId="5553" priority="34" operator="equal">
      <formula>"Complete"</formula>
    </cfRule>
    <cfRule type="cellIs" dxfId="5552" priority="35" operator="equal">
      <formula>"In Progress"</formula>
    </cfRule>
    <cfRule type="cellIs" dxfId="5551" priority="36" operator="equal">
      <formula>"Not Started"</formula>
    </cfRule>
  </conditionalFormatting>
  <conditionalFormatting sqref="G187">
    <cfRule type="cellIs" dxfId="5550" priority="25" operator="equal">
      <formula>"Complete w/defect"</formula>
    </cfRule>
    <cfRule type="cellIs" dxfId="5549" priority="26" operator="equal">
      <formula>"Failed"</formula>
    </cfRule>
    <cfRule type="cellIs" dxfId="5548" priority="27" operator="equal">
      <formula>"NA"</formula>
    </cfRule>
    <cfRule type="cellIs" dxfId="5547" priority="28" operator="equal">
      <formula>"Complete"</formula>
    </cfRule>
    <cfRule type="cellIs" dxfId="5546" priority="29" operator="equal">
      <formula>"In Progress"</formula>
    </cfRule>
    <cfRule type="cellIs" dxfId="5545" priority="30" operator="equal">
      <formula>"Not Started"</formula>
    </cfRule>
  </conditionalFormatting>
  <conditionalFormatting sqref="G188">
    <cfRule type="cellIs" dxfId="5544" priority="19" operator="equal">
      <formula>"Complete w/defect"</formula>
    </cfRule>
    <cfRule type="cellIs" dxfId="5543" priority="20" operator="equal">
      <formula>"Failed"</formula>
    </cfRule>
    <cfRule type="cellIs" dxfId="5542" priority="21" operator="equal">
      <formula>"NA"</formula>
    </cfRule>
    <cfRule type="cellIs" dxfId="5541" priority="22" operator="equal">
      <formula>"Complete"</formula>
    </cfRule>
    <cfRule type="cellIs" dxfId="5540" priority="23" operator="equal">
      <formula>"In Progress"</formula>
    </cfRule>
    <cfRule type="cellIs" dxfId="5539" priority="24" operator="equal">
      <formula>"Not Started"</formula>
    </cfRule>
  </conditionalFormatting>
  <conditionalFormatting sqref="G189">
    <cfRule type="cellIs" dxfId="5538" priority="13" operator="equal">
      <formula>"Complete w/defect"</formula>
    </cfRule>
    <cfRule type="cellIs" dxfId="5537" priority="14" operator="equal">
      <formula>"Failed"</formula>
    </cfRule>
    <cfRule type="cellIs" dxfId="5536" priority="15" operator="equal">
      <formula>"NA"</formula>
    </cfRule>
    <cfRule type="cellIs" dxfId="5535" priority="16" operator="equal">
      <formula>"Complete"</formula>
    </cfRule>
    <cfRule type="cellIs" dxfId="5534" priority="17" operator="equal">
      <formula>"In Progress"</formula>
    </cfRule>
    <cfRule type="cellIs" dxfId="5533" priority="18" operator="equal">
      <formula>"Not Started"</formula>
    </cfRule>
  </conditionalFormatting>
  <conditionalFormatting sqref="G190">
    <cfRule type="cellIs" dxfId="5532" priority="7" operator="equal">
      <formula>"Complete w/defect"</formula>
    </cfRule>
    <cfRule type="cellIs" dxfId="5531" priority="8" operator="equal">
      <formula>"Failed"</formula>
    </cfRule>
    <cfRule type="cellIs" dxfId="5530" priority="9" operator="equal">
      <formula>"NA"</formula>
    </cfRule>
    <cfRule type="cellIs" dxfId="5529" priority="10" operator="equal">
      <formula>"Complete"</formula>
    </cfRule>
    <cfRule type="cellIs" dxfId="5528" priority="11" operator="equal">
      <formula>"In Progress"</formula>
    </cfRule>
    <cfRule type="cellIs" dxfId="5527" priority="12" operator="equal">
      <formula>"Not Started"</formula>
    </cfRule>
  </conditionalFormatting>
  <conditionalFormatting sqref="G191">
    <cfRule type="cellIs" dxfId="5526" priority="1" operator="equal">
      <formula>"Complete w/defect"</formula>
    </cfRule>
    <cfRule type="cellIs" dxfId="5525" priority="2" operator="equal">
      <formula>"Failed"</formula>
    </cfRule>
    <cfRule type="cellIs" dxfId="5524" priority="3" operator="equal">
      <formula>"NA"</formula>
    </cfRule>
    <cfRule type="cellIs" dxfId="5523" priority="4" operator="equal">
      <formula>"Complete"</formula>
    </cfRule>
    <cfRule type="cellIs" dxfId="5522" priority="5" operator="equal">
      <formula>"In Progress"</formula>
    </cfRule>
    <cfRule type="cellIs" dxfId="5521" priority="6" operator="equal">
      <formula>"Not Started"</formula>
    </cfRule>
  </conditionalFormatting>
  <dataValidations count="2">
    <dataValidation type="list" allowBlank="1" showInputMessage="1" showErrorMessage="1" sqref="G2 G221:G222" xr:uid="{D7FEB3B3-DC0E-4168-B4D9-050D405FF2F7}">
      <formula1>"Not Started, In Progress, Complete, NA, Failed"</formula1>
    </dataValidation>
    <dataValidation type="list" errorStyle="warning" allowBlank="1" showInputMessage="1" showErrorMessage="1" sqref="G219 G81 G70 G108 G44 G184 G49 G172:G174 G59 G36:G37 G68 G128 G161 G164 G178 G186 G192 G195 G205 G208 G210 G213 G216 G222 G225 G228 G231 G234:G239 G131 G134 G158:G159 G147 G123:G124 G151 G95 G137" xr:uid="{37AB33A1-9ECB-4E8A-BE07-176DCCAA53D3}">
      <formula1>"Not Started, In Progress, Complete, Failed, Complete w/defect, NA"</formula1>
    </dataValidation>
  </dataValidations>
  <hyperlinks>
    <hyperlink ref="E46" r:id="rId1" xr:uid="{4C181CE3-03F9-4764-9F66-A7F6F60C55D2}"/>
    <hyperlink ref="F114" r:id="rId2" xr:uid="{F08F9B31-3878-40E4-8B6B-2D1741A94368}"/>
    <hyperlink ref="E176" r:id="rId3" xr:uid="{80760BB7-952C-4373-A6DF-4E5EA2E87E35}"/>
    <hyperlink ref="F193" r:id="rId4" xr:uid="{C5B76F7A-62A5-498E-BF8C-ED48D843DC13}"/>
    <hyperlink ref="F223" r:id="rId5" xr:uid="{2B386A26-D730-45D3-BF31-37E2E97988E2}"/>
    <hyperlink ref="E207" r:id="rId6" xr:uid="{1323788B-D7BC-4E41-9047-83FB8BE0DC40}"/>
    <hyperlink ref="F217" r:id="rId7" xr:uid="{0B9F3A99-95A9-4ED5-85EA-2E6F0FEBB1C2}"/>
    <hyperlink ref="F226" r:id="rId8" xr:uid="{8BEC87C1-821D-45D5-9876-FAD43FEF54AD}"/>
    <hyperlink ref="F229" r:id="rId9" xr:uid="{230D25EA-F86D-40FA-8AC6-441440B444EA}"/>
    <hyperlink ref="F232" r:id="rId10" xr:uid="{CAF2B727-D2C1-4C4F-B234-187E3381F3D2}"/>
    <hyperlink ref="F235" r:id="rId11" xr:uid="{CFDBA05E-1668-4F5C-A095-8DBBC7AF83A1}"/>
    <hyperlink ref="F238" r:id="rId12" xr:uid="{B8297E28-C2DB-4475-96CD-FB8B7D0CAC34}"/>
    <hyperlink ref="F14" r:id="rId13" display="../../../Forms/AllItems.aspx?RootFolder=%2Fsites%2Fppma%2FNERC%20CIP%20Cyber%20Asset%20Lifecycle%20Management%2FProject%20Documents%2FDeploy%2FDataFeed%20Netcool%2DRemedy%20Ticket%20Info&amp;FolderCTID=0x012000BB92A01E101E98439B05BACD3593EBDF&amp;View=%7B1C040FAB%2D858C%2D4CF4%2D96DF%2D2F21882F7611%7D" xr:uid="{6E6134BB-4336-4F73-BB76-6548E22D1857}"/>
    <hyperlink ref="F38" r:id="rId14" xr:uid="{01758B7E-EB38-4DAB-BC69-A6F29A7F9BE7}"/>
    <hyperlink ref="F67" r:id="rId15" xr:uid="{FE244D5C-C952-4F4C-8BF0-EBED80365C60}"/>
    <hyperlink ref="E190" r:id="rId16" xr:uid="{1DAD723E-CABC-4B75-B4E3-6041DC14F6E0}"/>
    <hyperlink ref="D180" r:id="rId17" display="R26 Scope Awareness Table.pptx" xr:uid="{7AD55FA3-999F-4B59-B885-FBA6E554265E}"/>
    <hyperlink ref="F112" r:id="rId18" xr:uid="{21409321-B91E-42BE-8597-E32BB2DC5E8E}"/>
    <hyperlink ref="F21" r:id="rId19"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display="R25 Communications - All Documents (duke-energy.com)" xr:uid="{18F5165A-023D-4FD0-BE53-BC8678F90592}"/>
    <hyperlink ref="F57" r:id="rId20" location="/Shared%20Documents/Forms/AllItems.aspx?RootFolder=%2Fsites%2FIT%5FBESCSI%5FNCTP%2FShared%20Documents%2FCALM%20R25&amp;View=%7B927C634B-2C57-4C82-B13B-0EDC629D2D56%7D&amp;InitialTabId=Ribbon%2ELibrary&amp;VisibilityContext=WSSTabPersistence" tooltip="https://coaction.duke-energy.com/sites/it_bescsi_nctp/_layouts/15/start.aspx#/shared%20documents/forms/allitems.aspx?rootfolder=%2fsites%2fit%5fbescsi%5fnctp%2fshared%20documents%2fcalm%20r25&amp;view=%7b927c634b-2c57-4c82-b13b-0edc629d2d56%7d&amp;initialtabid=ri" display="https://coaction.duke-energy.com/sites/IT_BESCSI_NCTP/_layouts/15/start.aspx - /Shared%20Documents/Forms/AllItems.aspx?RootFolder=%2Fsites%2FIT%5FBESCSI%5FNCTP%2FShared%20Documents%2FCALM%20R25&amp;View=%7B927C634B-2C57-4C82-B13B-0EDC629D2D56%7D&amp;InitialTabId=Ribbon%2ELibrary&amp;VisibilityContext=WSSTabPersistence" xr:uid="{104941ED-47A3-4ECF-A0AA-79D7735BE120}"/>
    <hyperlink ref="E160" r:id="rId21" display="https://team.duke-energy.com/sites/ppma/NERC CIP Cyber Asset Lifecycle Management/Deployment/Release 25/CALM R25 Health Checks.xlsx" xr:uid="{0806AA9A-CBBF-4654-8CA2-B50A783E2303}"/>
    <hyperlink ref="F23" r:id="rId22"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display="R25 Communications - All Documents (duke-energy.com)" xr:uid="{1C094762-AFB5-47C3-A01F-248AAA9A97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6B5A5-EFFC-4A8C-B69D-4F155B7B532E}">
  <dimension ref="A1:BB239"/>
  <sheetViews>
    <sheetView topLeftCell="C13" zoomScale="80" zoomScaleNormal="80" workbookViewId="0">
      <selection activeCell="E18" sqref="E18"/>
    </sheetView>
  </sheetViews>
  <sheetFormatPr defaultColWidth="9.44140625" defaultRowHeight="14.4" x14ac:dyDescent="0.3"/>
  <cols>
    <col min="1" max="1" width="5.6640625" style="26" bestFit="1" customWidth="1"/>
    <col min="2" max="2" width="5.44140625" style="26" customWidth="1"/>
    <col min="3" max="3" width="5.6640625" style="5" customWidth="1"/>
    <col min="4" max="4" width="70.44140625" style="21" customWidth="1"/>
    <col min="5" max="5" width="47.44140625" style="22" customWidth="1"/>
    <col min="6" max="6" width="38.6640625" style="22" customWidth="1"/>
    <col min="7" max="7" width="14.44140625" style="22" customWidth="1"/>
    <col min="8" max="8" width="22.44140625" style="22" bestFit="1" customWidth="1"/>
    <col min="9" max="9" width="14.6640625" style="22" customWidth="1"/>
    <col min="10" max="10" width="4.88671875" style="5" customWidth="1"/>
    <col min="11" max="11" width="8" style="5" bestFit="1" customWidth="1"/>
    <col min="12" max="12" width="10.5546875" style="5" customWidth="1"/>
    <col min="13" max="14" width="9.5546875" style="26" customWidth="1"/>
    <col min="15" max="15" width="57.5546875" style="22" bestFit="1" customWidth="1"/>
    <col min="16" max="16" width="10" style="5" customWidth="1"/>
    <col min="17" max="17" width="10.5546875" style="5" customWidth="1"/>
    <col min="18" max="18" width="9.44140625" style="5"/>
    <col min="19" max="19" width="13" style="5" customWidth="1"/>
    <col min="20" max="20" width="11.5546875" style="5" bestFit="1" customWidth="1"/>
    <col min="21" max="16384" width="9.44140625" style="5"/>
  </cols>
  <sheetData>
    <row r="1" spans="1:15" ht="46.95" customHeight="1" thickBot="1" x14ac:dyDescent="0.35">
      <c r="A1" s="1" t="s">
        <v>0</v>
      </c>
      <c r="B1" s="1" t="s">
        <v>1</v>
      </c>
      <c r="C1" s="2" t="s">
        <v>2</v>
      </c>
      <c r="D1" s="2" t="s">
        <v>3</v>
      </c>
      <c r="E1" s="3" t="s">
        <v>4</v>
      </c>
      <c r="F1" s="3" t="s">
        <v>5</v>
      </c>
      <c r="G1" s="3" t="s">
        <v>6</v>
      </c>
      <c r="H1" s="3" t="s">
        <v>7</v>
      </c>
      <c r="I1" s="3" t="s">
        <v>8</v>
      </c>
      <c r="J1" s="3" t="s">
        <v>9</v>
      </c>
      <c r="K1" s="3" t="s">
        <v>10</v>
      </c>
      <c r="L1" s="3" t="s">
        <v>11</v>
      </c>
      <c r="M1" s="1" t="s">
        <v>12</v>
      </c>
      <c r="N1" s="1" t="s">
        <v>13</v>
      </c>
      <c r="O1" s="4"/>
    </row>
    <row r="2" spans="1:15" s="12" customFormat="1" ht="24" thickBot="1" x14ac:dyDescent="0.35">
      <c r="A2" s="6">
        <v>1</v>
      </c>
      <c r="B2" s="7"/>
      <c r="C2" s="8" t="s">
        <v>14</v>
      </c>
      <c r="D2" s="9"/>
      <c r="E2" s="9"/>
      <c r="F2" s="9"/>
      <c r="G2" s="9"/>
      <c r="H2" s="9"/>
      <c r="I2" s="9"/>
      <c r="J2" s="8"/>
      <c r="K2" s="10">
        <v>44630</v>
      </c>
      <c r="L2" s="8"/>
      <c r="M2" s="11"/>
      <c r="N2" s="11"/>
      <c r="O2" s="9"/>
    </row>
    <row r="3" spans="1:15" s="15" customFormat="1" x14ac:dyDescent="0.3">
      <c r="A3" s="13">
        <v>1.1000000000000001</v>
      </c>
      <c r="B3" s="14"/>
      <c r="D3" s="16" t="s">
        <v>15</v>
      </c>
      <c r="E3" s="17"/>
      <c r="F3" s="17"/>
      <c r="G3" s="17"/>
      <c r="H3" s="17"/>
      <c r="I3" s="17"/>
      <c r="M3" s="18"/>
      <c r="N3" s="18"/>
      <c r="O3" s="17"/>
    </row>
    <row r="4" spans="1:15" ht="115.2" x14ac:dyDescent="0.3">
      <c r="A4" s="19" t="e">
        <f>#REF!</f>
        <v>#REF!</v>
      </c>
      <c r="B4" s="20" t="e">
        <f>#REF!+1</f>
        <v>#REF!</v>
      </c>
      <c r="C4" s="5" t="s">
        <v>29</v>
      </c>
      <c r="D4" s="21" t="s">
        <v>20</v>
      </c>
      <c r="E4" s="22" t="s">
        <v>21</v>
      </c>
      <c r="G4" s="22" t="s">
        <v>439</v>
      </c>
      <c r="H4" s="22" t="s">
        <v>18</v>
      </c>
      <c r="I4" s="22" t="s">
        <v>19</v>
      </c>
      <c r="K4" s="23">
        <f t="shared" ref="K4:K18" si="0">K$2-7</f>
        <v>44623</v>
      </c>
    </row>
    <row r="5" spans="1:15" ht="28.8" x14ac:dyDescent="0.3">
      <c r="A5" s="19" t="e">
        <f t="shared" ref="A5:A35" si="1">A4</f>
        <v>#REF!</v>
      </c>
      <c r="B5" s="20" t="e">
        <f>B4+1</f>
        <v>#REF!</v>
      </c>
      <c r="C5" s="5" t="s">
        <v>16</v>
      </c>
      <c r="D5" s="22" t="s">
        <v>22</v>
      </c>
      <c r="E5" s="27" t="s">
        <v>23</v>
      </c>
      <c r="F5" s="22" t="s">
        <v>353</v>
      </c>
      <c r="G5" s="22" t="s">
        <v>17</v>
      </c>
      <c r="H5" s="22" t="s">
        <v>24</v>
      </c>
      <c r="I5" s="22" t="s">
        <v>290</v>
      </c>
      <c r="J5" s="22"/>
      <c r="K5" s="23">
        <f t="shared" si="0"/>
        <v>44623</v>
      </c>
      <c r="M5" s="28"/>
      <c r="N5" s="28"/>
      <c r="O5" s="129"/>
    </row>
    <row r="6" spans="1:15" s="15" customFormat="1" x14ac:dyDescent="0.3">
      <c r="A6" s="13" t="e">
        <f>A5+0.1</f>
        <v>#REF!</v>
      </c>
      <c r="B6" s="14"/>
      <c r="D6" s="16" t="s">
        <v>25</v>
      </c>
      <c r="E6" s="17"/>
      <c r="F6" s="17"/>
      <c r="G6" s="17"/>
      <c r="H6" s="17"/>
      <c r="I6" s="17"/>
      <c r="M6" s="18"/>
      <c r="N6" s="18"/>
      <c r="O6" s="118"/>
    </row>
    <row r="7" spans="1:15" x14ac:dyDescent="0.3">
      <c r="A7" s="19" t="e">
        <f t="shared" si="1"/>
        <v>#REF!</v>
      </c>
      <c r="B7" s="20">
        <v>1</v>
      </c>
      <c r="C7" s="5" t="s">
        <v>16</v>
      </c>
      <c r="D7" s="21" t="s">
        <v>26</v>
      </c>
      <c r="E7" s="22" t="s">
        <v>490</v>
      </c>
      <c r="G7" s="22" t="s">
        <v>17</v>
      </c>
      <c r="H7" s="22" t="s">
        <v>27</v>
      </c>
      <c r="I7" s="22" t="s">
        <v>28</v>
      </c>
      <c r="J7" s="22"/>
      <c r="K7" s="23">
        <f t="shared" si="0"/>
        <v>44623</v>
      </c>
      <c r="M7" s="28"/>
      <c r="N7" s="28"/>
      <c r="O7" s="41"/>
    </row>
    <row r="8" spans="1:15" ht="129.6" x14ac:dyDescent="0.3">
      <c r="A8" s="19" t="e">
        <f t="shared" si="1"/>
        <v>#REF!</v>
      </c>
      <c r="B8" s="20">
        <f>B7+1</f>
        <v>2</v>
      </c>
      <c r="C8" s="5" t="s">
        <v>29</v>
      </c>
      <c r="D8" s="21" t="s">
        <v>30</v>
      </c>
      <c r="E8" s="22" t="s">
        <v>491</v>
      </c>
      <c r="F8" s="22" t="s">
        <v>31</v>
      </c>
      <c r="G8" s="22" t="s">
        <v>439</v>
      </c>
      <c r="H8" s="22" t="s">
        <v>27</v>
      </c>
      <c r="I8" s="22" t="s">
        <v>28</v>
      </c>
      <c r="J8" s="22"/>
      <c r="K8" s="23">
        <f t="shared" si="0"/>
        <v>44623</v>
      </c>
      <c r="M8" s="28"/>
      <c r="N8" s="28"/>
      <c r="O8" s="41"/>
    </row>
    <row r="9" spans="1:15" ht="28.8" x14ac:dyDescent="0.3">
      <c r="A9" s="19" t="e">
        <f t="shared" si="1"/>
        <v>#REF!</v>
      </c>
      <c r="B9" s="20">
        <f>B8+1</f>
        <v>3</v>
      </c>
      <c r="C9" s="5" t="s">
        <v>29</v>
      </c>
      <c r="D9" s="21" t="s">
        <v>343</v>
      </c>
      <c r="F9" s="22" t="s">
        <v>32</v>
      </c>
      <c r="G9" s="22" t="s">
        <v>17</v>
      </c>
      <c r="H9" s="22" t="s">
        <v>27</v>
      </c>
      <c r="I9" s="22" t="s">
        <v>28</v>
      </c>
      <c r="J9" s="22"/>
      <c r="K9" s="23">
        <f t="shared" si="0"/>
        <v>44623</v>
      </c>
      <c r="M9" s="28"/>
      <c r="N9" s="28"/>
      <c r="O9" s="41"/>
    </row>
    <row r="10" spans="1:15" s="15" customFormat="1" x14ac:dyDescent="0.3">
      <c r="A10" s="13" t="e">
        <f>A9+0.1</f>
        <v>#REF!</v>
      </c>
      <c r="B10" s="14"/>
      <c r="D10" s="16" t="s">
        <v>33</v>
      </c>
      <c r="E10" s="17"/>
      <c r="F10" s="17"/>
      <c r="G10" s="17"/>
      <c r="H10" s="17"/>
      <c r="I10" s="17"/>
      <c r="M10" s="18"/>
      <c r="N10" s="18"/>
      <c r="O10" s="118"/>
    </row>
    <row r="11" spans="1:15" ht="43.2" x14ac:dyDescent="0.3">
      <c r="A11" s="19" t="e">
        <f t="shared" si="1"/>
        <v>#REF!</v>
      </c>
      <c r="B11" s="20">
        <v>1</v>
      </c>
      <c r="C11" s="5" t="s">
        <v>29</v>
      </c>
      <c r="D11" s="21" t="s">
        <v>34</v>
      </c>
      <c r="E11" s="22" t="s">
        <v>35</v>
      </c>
      <c r="G11" s="22" t="s">
        <v>439</v>
      </c>
      <c r="H11" s="22" t="s">
        <v>36</v>
      </c>
      <c r="I11" s="22" t="s">
        <v>288</v>
      </c>
      <c r="J11" s="22"/>
      <c r="K11" s="23">
        <f t="shared" si="0"/>
        <v>44623</v>
      </c>
      <c r="M11" s="25"/>
      <c r="N11" s="25"/>
      <c r="O11" s="41"/>
    </row>
    <row r="12" spans="1:15" ht="43.2" x14ac:dyDescent="0.3">
      <c r="A12" s="19" t="e">
        <f t="shared" si="1"/>
        <v>#REF!</v>
      </c>
      <c r="B12" s="20">
        <f>B11+1</f>
        <v>2</v>
      </c>
      <c r="C12" s="5" t="s">
        <v>29</v>
      </c>
      <c r="D12" s="21" t="s">
        <v>37</v>
      </c>
      <c r="E12" s="22" t="s">
        <v>38</v>
      </c>
      <c r="G12" s="22" t="s">
        <v>439</v>
      </c>
      <c r="H12" s="22" t="s">
        <v>36</v>
      </c>
      <c r="I12" s="22" t="s">
        <v>288</v>
      </c>
      <c r="J12" s="22"/>
      <c r="K12" s="23">
        <f t="shared" si="0"/>
        <v>44623</v>
      </c>
      <c r="M12" s="25"/>
      <c r="N12" s="25"/>
      <c r="O12" s="41"/>
    </row>
    <row r="13" spans="1:15" ht="100.8" x14ac:dyDescent="0.3">
      <c r="A13" s="19" t="e">
        <f t="shared" si="1"/>
        <v>#REF!</v>
      </c>
      <c r="B13" s="20">
        <f t="shared" ref="B13:B35" si="2">B12+1</f>
        <v>3</v>
      </c>
      <c r="C13" s="5" t="s">
        <v>29</v>
      </c>
      <c r="D13" s="22" t="s">
        <v>39</v>
      </c>
      <c r="E13" s="22" t="s">
        <v>419</v>
      </c>
      <c r="F13" s="29" t="s">
        <v>431</v>
      </c>
      <c r="G13" s="22" t="s">
        <v>17</v>
      </c>
      <c r="H13" s="22" t="s">
        <v>36</v>
      </c>
      <c r="I13" s="22" t="s">
        <v>288</v>
      </c>
      <c r="J13" s="22"/>
      <c r="K13" s="23">
        <f t="shared" si="0"/>
        <v>44623</v>
      </c>
      <c r="L13" s="28"/>
      <c r="M13" s="28"/>
      <c r="N13" s="28"/>
      <c r="O13" s="41"/>
    </row>
    <row r="14" spans="1:15" ht="91.2" customHeight="1" x14ac:dyDescent="0.3">
      <c r="A14" s="19" t="e">
        <f t="shared" si="1"/>
        <v>#REF!</v>
      </c>
      <c r="B14" s="20">
        <f t="shared" si="2"/>
        <v>4</v>
      </c>
      <c r="C14" s="5" t="s">
        <v>16</v>
      </c>
      <c r="D14" s="21" t="s">
        <v>40</v>
      </c>
      <c r="F14" s="30" t="s">
        <v>41</v>
      </c>
      <c r="G14" s="22" t="s">
        <v>17</v>
      </c>
      <c r="H14" s="22" t="s">
        <v>42</v>
      </c>
      <c r="I14" s="22" t="s">
        <v>363</v>
      </c>
      <c r="J14" s="22"/>
      <c r="K14" s="23">
        <f t="shared" si="0"/>
        <v>44623</v>
      </c>
      <c r="M14" s="28"/>
      <c r="N14" s="28"/>
      <c r="O14" s="41"/>
    </row>
    <row r="15" spans="1:15" x14ac:dyDescent="0.3">
      <c r="A15" s="19" t="e">
        <f t="shared" si="1"/>
        <v>#REF!</v>
      </c>
      <c r="B15" s="20">
        <f t="shared" si="2"/>
        <v>5</v>
      </c>
      <c r="C15" s="5" t="s">
        <v>29</v>
      </c>
      <c r="D15" s="21" t="s">
        <v>43</v>
      </c>
      <c r="E15" s="22" t="s">
        <v>44</v>
      </c>
      <c r="F15" s="22" t="s">
        <v>351</v>
      </c>
      <c r="G15" s="22" t="s">
        <v>439</v>
      </c>
      <c r="H15" s="22" t="s">
        <v>45</v>
      </c>
      <c r="I15" s="22" t="s">
        <v>286</v>
      </c>
      <c r="J15" s="22"/>
      <c r="K15" s="23">
        <f t="shared" si="0"/>
        <v>44623</v>
      </c>
      <c r="M15" s="28"/>
      <c r="N15" s="28"/>
      <c r="O15" s="41"/>
    </row>
    <row r="16" spans="1:15" x14ac:dyDescent="0.3">
      <c r="A16" s="19" t="e">
        <f t="shared" si="1"/>
        <v>#REF!</v>
      </c>
      <c r="B16" s="20">
        <f t="shared" si="2"/>
        <v>6</v>
      </c>
      <c r="C16" s="5" t="s">
        <v>29</v>
      </c>
      <c r="D16" s="21" t="s">
        <v>46</v>
      </c>
      <c r="G16" s="22" t="s">
        <v>439</v>
      </c>
      <c r="H16" s="22" t="s">
        <v>47</v>
      </c>
      <c r="I16" s="22" t="s">
        <v>261</v>
      </c>
      <c r="J16" s="22"/>
      <c r="K16" s="23">
        <f t="shared" si="0"/>
        <v>44623</v>
      </c>
      <c r="M16" s="28"/>
      <c r="N16" s="28"/>
      <c r="O16" s="41"/>
    </row>
    <row r="17" spans="1:15" ht="43.2" x14ac:dyDescent="0.3">
      <c r="A17" s="19" t="e">
        <f t="shared" si="1"/>
        <v>#REF!</v>
      </c>
      <c r="B17" s="20">
        <f t="shared" si="2"/>
        <v>7</v>
      </c>
      <c r="C17" s="5" t="s">
        <v>29</v>
      </c>
      <c r="D17" s="21" t="s">
        <v>48</v>
      </c>
      <c r="E17" s="22" t="s">
        <v>49</v>
      </c>
      <c r="F17" s="22" t="s">
        <v>50</v>
      </c>
      <c r="G17" s="22" t="s">
        <v>439</v>
      </c>
      <c r="H17" s="22" t="s">
        <v>45</v>
      </c>
      <c r="I17" s="22" t="s">
        <v>286</v>
      </c>
      <c r="J17" s="22"/>
      <c r="K17" s="23">
        <f t="shared" si="0"/>
        <v>44623</v>
      </c>
      <c r="M17" s="28"/>
      <c r="N17" s="28"/>
      <c r="O17" s="41"/>
    </row>
    <row r="18" spans="1:15" ht="72" x14ac:dyDescent="0.3">
      <c r="A18" s="19" t="e">
        <f t="shared" si="1"/>
        <v>#REF!</v>
      </c>
      <c r="B18" s="20">
        <f t="shared" si="2"/>
        <v>8</v>
      </c>
      <c r="C18" s="5" t="s">
        <v>29</v>
      </c>
      <c r="D18" s="22" t="s">
        <v>51</v>
      </c>
      <c r="E18" s="27" t="s">
        <v>505</v>
      </c>
      <c r="F18" s="22" t="s">
        <v>494</v>
      </c>
      <c r="G18" s="22" t="s">
        <v>439</v>
      </c>
      <c r="H18" s="22" t="s">
        <v>45</v>
      </c>
      <c r="I18" s="22" t="s">
        <v>286</v>
      </c>
      <c r="J18" s="22"/>
      <c r="K18" s="23">
        <f t="shared" si="0"/>
        <v>44623</v>
      </c>
      <c r="M18" s="28"/>
      <c r="N18" s="28"/>
      <c r="O18" s="128"/>
    </row>
    <row r="19" spans="1:15" s="175" customFormat="1" ht="72" x14ac:dyDescent="0.3">
      <c r="A19" s="173" t="e">
        <f>A18</f>
        <v>#REF!</v>
      </c>
      <c r="B19" s="174">
        <f>B18+1</f>
        <v>9</v>
      </c>
      <c r="C19" s="175" t="s">
        <v>29</v>
      </c>
      <c r="D19" s="114" t="s">
        <v>52</v>
      </c>
      <c r="E19" s="176" t="s">
        <v>53</v>
      </c>
      <c r="F19" s="177" t="s">
        <v>432</v>
      </c>
      <c r="G19" s="114" t="s">
        <v>17</v>
      </c>
      <c r="H19" s="114" t="s">
        <v>287</v>
      </c>
      <c r="I19" s="114" t="s">
        <v>288</v>
      </c>
      <c r="J19" s="114"/>
      <c r="K19" s="139">
        <f>K$2-7</f>
        <v>44623</v>
      </c>
      <c r="M19" s="161"/>
      <c r="N19" s="161"/>
      <c r="O19" s="178"/>
    </row>
    <row r="20" spans="1:15" s="15" customFormat="1" x14ac:dyDescent="0.3">
      <c r="A20" s="13" t="e">
        <f>A19+0.1</f>
        <v>#REF!</v>
      </c>
      <c r="B20" s="14"/>
      <c r="D20" s="37" t="s">
        <v>55</v>
      </c>
      <c r="E20" s="17"/>
      <c r="F20" s="17"/>
      <c r="G20" s="17"/>
      <c r="H20" s="17"/>
      <c r="I20" s="17"/>
      <c r="M20" s="18"/>
      <c r="N20" s="18"/>
      <c r="O20" s="17"/>
    </row>
    <row r="21" spans="1:15" ht="40.200000000000003" customHeight="1" x14ac:dyDescent="0.3">
      <c r="A21" s="19" t="e">
        <f t="shared" si="1"/>
        <v>#REF!</v>
      </c>
      <c r="B21" s="20">
        <f t="shared" si="2"/>
        <v>1</v>
      </c>
      <c r="C21" s="5" t="s">
        <v>16</v>
      </c>
      <c r="D21" s="22" t="s">
        <v>344</v>
      </c>
      <c r="E21" s="5"/>
      <c r="F21" s="113" t="s">
        <v>366</v>
      </c>
      <c r="G21" s="22" t="s">
        <v>17</v>
      </c>
      <c r="H21" s="22" t="s">
        <v>56</v>
      </c>
      <c r="I21" s="22" t="s">
        <v>19</v>
      </c>
      <c r="J21" s="22"/>
      <c r="K21" s="23">
        <f t="shared" ref="K21:K24" si="3">K$2-7</f>
        <v>44623</v>
      </c>
      <c r="L21" s="28"/>
      <c r="M21" s="28"/>
      <c r="N21" s="28"/>
      <c r="O21" s="38"/>
    </row>
    <row r="22" spans="1:15" ht="100.8" x14ac:dyDescent="0.3">
      <c r="A22" s="19" t="e">
        <f t="shared" si="1"/>
        <v>#REF!</v>
      </c>
      <c r="B22" s="20">
        <f t="shared" si="2"/>
        <v>2</v>
      </c>
      <c r="C22" s="5" t="s">
        <v>16</v>
      </c>
      <c r="D22" s="21" t="s">
        <v>57</v>
      </c>
      <c r="E22" s="22" t="s">
        <v>58</v>
      </c>
      <c r="G22" s="22" t="s">
        <v>17</v>
      </c>
      <c r="H22" s="22" t="s">
        <v>59</v>
      </c>
      <c r="I22" s="22" t="s">
        <v>19</v>
      </c>
      <c r="J22" s="22"/>
      <c r="K22" s="23">
        <f t="shared" si="3"/>
        <v>44623</v>
      </c>
      <c r="M22" s="28"/>
      <c r="N22" s="28"/>
    </row>
    <row r="23" spans="1:15" ht="43.2" x14ac:dyDescent="0.3">
      <c r="A23" s="19" t="e">
        <f t="shared" si="1"/>
        <v>#REF!</v>
      </c>
      <c r="B23" s="20">
        <f t="shared" si="2"/>
        <v>3</v>
      </c>
      <c r="C23" s="5" t="s">
        <v>16</v>
      </c>
      <c r="D23" s="21" t="s">
        <v>60</v>
      </c>
      <c r="E23" s="22" t="s">
        <v>61</v>
      </c>
      <c r="F23" s="113" t="s">
        <v>366</v>
      </c>
      <c r="G23" s="22" t="s">
        <v>17</v>
      </c>
      <c r="H23" s="114" t="s">
        <v>18</v>
      </c>
      <c r="I23" s="22" t="s">
        <v>19</v>
      </c>
      <c r="J23" s="22"/>
      <c r="K23" s="23">
        <f t="shared" si="3"/>
        <v>44623</v>
      </c>
      <c r="M23" s="28"/>
      <c r="N23" s="28"/>
    </row>
    <row r="24" spans="1:15" ht="71.400000000000006" customHeight="1" x14ac:dyDescent="0.3">
      <c r="A24" s="19" t="e">
        <f>A23</f>
        <v>#REF!</v>
      </c>
      <c r="B24" s="20">
        <f>B23+1</f>
        <v>4</v>
      </c>
      <c r="C24" s="5" t="s">
        <v>16</v>
      </c>
      <c r="D24" s="21" t="s">
        <v>62</v>
      </c>
      <c r="G24" s="22" t="s">
        <v>17</v>
      </c>
      <c r="H24" s="22" t="s">
        <v>289</v>
      </c>
      <c r="I24" s="22" t="s">
        <v>364</v>
      </c>
      <c r="K24" s="23">
        <f t="shared" si="3"/>
        <v>44623</v>
      </c>
    </row>
    <row r="25" spans="1:15" s="15" customFormat="1" x14ac:dyDescent="0.3">
      <c r="A25" s="13" t="e">
        <f>A24+0.1</f>
        <v>#REF!</v>
      </c>
      <c r="B25" s="14"/>
      <c r="D25" s="16" t="s">
        <v>63</v>
      </c>
      <c r="E25" s="17"/>
      <c r="F25" s="17"/>
      <c r="G25" s="17"/>
      <c r="H25" s="17"/>
      <c r="I25" s="17"/>
      <c r="M25" s="18"/>
      <c r="N25" s="18"/>
      <c r="O25" s="17"/>
    </row>
    <row r="26" spans="1:15" ht="122.4" customHeight="1" x14ac:dyDescent="0.3">
      <c r="A26" s="19" t="e">
        <f>A25</f>
        <v>#REF!</v>
      </c>
      <c r="B26" s="20">
        <v>1</v>
      </c>
      <c r="C26" s="5" t="s">
        <v>29</v>
      </c>
      <c r="D26" s="112" t="s">
        <v>474</v>
      </c>
      <c r="E26" s="109" t="s">
        <v>473</v>
      </c>
      <c r="F26" s="160"/>
      <c r="G26" s="22" t="s">
        <v>439</v>
      </c>
      <c r="H26" s="22" t="s">
        <v>291</v>
      </c>
      <c r="I26" s="22" t="s">
        <v>354</v>
      </c>
      <c r="J26" s="22"/>
      <c r="K26" s="23">
        <f>K$2</f>
        <v>44630</v>
      </c>
      <c r="L26" s="28"/>
      <c r="M26" s="28"/>
      <c r="N26" s="28"/>
      <c r="O26" s="130"/>
    </row>
    <row r="27" spans="1:15" s="15" customFormat="1" x14ac:dyDescent="0.3">
      <c r="A27" s="13" t="e">
        <f>A26+0.1</f>
        <v>#REF!</v>
      </c>
      <c r="B27" s="14"/>
      <c r="D27" s="16" t="s">
        <v>401</v>
      </c>
      <c r="E27" s="17"/>
      <c r="F27" s="17"/>
      <c r="G27" s="17"/>
      <c r="H27" s="17"/>
      <c r="I27" s="17"/>
      <c r="M27" s="18"/>
      <c r="N27" s="18"/>
      <c r="O27" s="17"/>
    </row>
    <row r="28" spans="1:15" ht="122.4" customHeight="1" x14ac:dyDescent="0.3">
      <c r="A28" s="19" t="e">
        <f>A27</f>
        <v>#REF!</v>
      </c>
      <c r="B28" s="20">
        <v>1</v>
      </c>
      <c r="C28" s="5" t="s">
        <v>29</v>
      </c>
      <c r="D28" s="112" t="s">
        <v>403</v>
      </c>
      <c r="E28" s="109" t="s">
        <v>404</v>
      </c>
      <c r="F28" s="29" t="s">
        <v>431</v>
      </c>
      <c r="G28" s="22" t="s">
        <v>17</v>
      </c>
      <c r="H28" s="22" t="s">
        <v>291</v>
      </c>
      <c r="I28" s="22" t="s">
        <v>405</v>
      </c>
      <c r="J28" s="22"/>
      <c r="K28" s="23">
        <f>K$2</f>
        <v>44630</v>
      </c>
      <c r="L28" s="28"/>
      <c r="M28" s="28"/>
      <c r="N28" s="28"/>
      <c r="O28" s="130"/>
    </row>
    <row r="29" spans="1:15" s="15" customFormat="1" x14ac:dyDescent="0.3">
      <c r="A29" s="13" t="e">
        <f>A26+0.1</f>
        <v>#REF!</v>
      </c>
      <c r="B29" s="14"/>
      <c r="D29" s="16" t="s">
        <v>65</v>
      </c>
      <c r="E29" s="17"/>
      <c r="F29" s="17"/>
      <c r="G29" s="17"/>
      <c r="H29" s="17"/>
      <c r="I29" s="17"/>
      <c r="M29" s="18"/>
      <c r="N29" s="18"/>
      <c r="O29" s="17"/>
    </row>
    <row r="30" spans="1:15" x14ac:dyDescent="0.3">
      <c r="A30" s="19" t="e">
        <f t="shared" si="1"/>
        <v>#REF!</v>
      </c>
      <c r="B30" s="20">
        <f t="shared" si="2"/>
        <v>1</v>
      </c>
      <c r="C30" s="5" t="s">
        <v>16</v>
      </c>
      <c r="D30" s="21" t="s">
        <v>66</v>
      </c>
      <c r="E30" t="s">
        <v>423</v>
      </c>
      <c r="G30" s="22" t="s">
        <v>17</v>
      </c>
      <c r="H30" s="22" t="s">
        <v>56</v>
      </c>
      <c r="I30" s="22" t="s">
        <v>19</v>
      </c>
      <c r="J30" s="22"/>
      <c r="K30" s="23">
        <f>K$2</f>
        <v>44630</v>
      </c>
      <c r="L30" s="24">
        <v>0.35416666666666669</v>
      </c>
      <c r="M30" s="28"/>
      <c r="N30" s="28"/>
    </row>
    <row r="31" spans="1:15" ht="43.2" x14ac:dyDescent="0.3">
      <c r="A31" s="19" t="e">
        <f t="shared" si="1"/>
        <v>#REF!</v>
      </c>
      <c r="B31" s="20">
        <f t="shared" si="2"/>
        <v>2</v>
      </c>
      <c r="C31" s="5" t="s">
        <v>16</v>
      </c>
      <c r="D31" s="21" t="s">
        <v>67</v>
      </c>
      <c r="E31" s="22" t="s">
        <v>68</v>
      </c>
      <c r="F31" s="22" t="s">
        <v>69</v>
      </c>
      <c r="G31" s="22" t="s">
        <v>17</v>
      </c>
      <c r="H31" s="22" t="s">
        <v>70</v>
      </c>
      <c r="I31" s="22" t="s">
        <v>332</v>
      </c>
      <c r="J31" s="22"/>
      <c r="K31" s="23">
        <f t="shared" ref="K31:K35" si="4">K$2</f>
        <v>44630</v>
      </c>
      <c r="M31" s="28"/>
      <c r="N31" s="28"/>
    </row>
    <row r="32" spans="1:15" x14ac:dyDescent="0.3">
      <c r="A32" s="19" t="e">
        <f>A31</f>
        <v>#REF!</v>
      </c>
      <c r="B32" s="20">
        <f>B31+1</f>
        <v>3</v>
      </c>
      <c r="C32" s="5" t="s">
        <v>16</v>
      </c>
      <c r="D32" s="21" t="s">
        <v>71</v>
      </c>
      <c r="E32" s="22" t="s">
        <v>72</v>
      </c>
      <c r="G32" s="22" t="s">
        <v>17</v>
      </c>
      <c r="H32" s="22" t="s">
        <v>70</v>
      </c>
      <c r="I32" s="22" t="s">
        <v>332</v>
      </c>
      <c r="K32" s="23">
        <f t="shared" si="4"/>
        <v>44630</v>
      </c>
      <c r="M32" s="53"/>
      <c r="N32" s="53"/>
    </row>
    <row r="33" spans="1:15" ht="43.2" x14ac:dyDescent="0.3">
      <c r="A33" s="19" t="e">
        <f>A32</f>
        <v>#REF!</v>
      </c>
      <c r="B33" s="20">
        <f>B32+1</f>
        <v>4</v>
      </c>
      <c r="C33" s="5" t="s">
        <v>16</v>
      </c>
      <c r="D33" s="21" t="s">
        <v>73</v>
      </c>
      <c r="E33" s="22" t="s">
        <v>433</v>
      </c>
      <c r="F33" s="22" t="s">
        <v>74</v>
      </c>
      <c r="G33" s="22" t="s">
        <v>17</v>
      </c>
      <c r="H33" s="22" t="s">
        <v>70</v>
      </c>
      <c r="I33" s="22" t="s">
        <v>19</v>
      </c>
      <c r="J33" s="22"/>
      <c r="K33" s="23">
        <f t="shared" si="4"/>
        <v>44630</v>
      </c>
      <c r="M33" s="28"/>
      <c r="N33" s="28"/>
    </row>
    <row r="34" spans="1:15" ht="57.6" x14ac:dyDescent="0.3">
      <c r="A34" s="19" t="e">
        <f>A33</f>
        <v>#REF!</v>
      </c>
      <c r="B34" s="20">
        <f>B33+1</f>
        <v>5</v>
      </c>
      <c r="C34" s="5" t="s">
        <v>29</v>
      </c>
      <c r="D34" s="21" t="s">
        <v>75</v>
      </c>
      <c r="E34" s="39" t="s">
        <v>76</v>
      </c>
      <c r="F34" s="39" t="s">
        <v>77</v>
      </c>
      <c r="G34" s="22" t="s">
        <v>439</v>
      </c>
      <c r="H34" s="22" t="s">
        <v>27</v>
      </c>
      <c r="I34" s="22" t="s">
        <v>28</v>
      </c>
      <c r="J34" s="22" t="s">
        <v>78</v>
      </c>
      <c r="K34" s="23">
        <f t="shared" si="4"/>
        <v>44630</v>
      </c>
      <c r="L34" s="24"/>
      <c r="M34" s="24"/>
      <c r="N34" s="24"/>
    </row>
    <row r="35" spans="1:15" ht="58.2" thickBot="1" x14ac:dyDescent="0.35">
      <c r="A35" s="19" t="e">
        <f t="shared" si="1"/>
        <v>#REF!</v>
      </c>
      <c r="B35" s="20">
        <f t="shared" si="2"/>
        <v>6</v>
      </c>
      <c r="C35" s="5" t="s">
        <v>29</v>
      </c>
      <c r="D35" s="21" t="s">
        <v>79</v>
      </c>
      <c r="E35" s="22" t="s">
        <v>345</v>
      </c>
      <c r="F35" s="22" t="s">
        <v>80</v>
      </c>
      <c r="G35" s="22" t="s">
        <v>439</v>
      </c>
      <c r="H35" s="22" t="s">
        <v>27</v>
      </c>
      <c r="I35" s="22" t="s">
        <v>28</v>
      </c>
      <c r="J35" s="22"/>
      <c r="K35" s="23">
        <f t="shared" si="4"/>
        <v>44630</v>
      </c>
      <c r="L35" s="24"/>
      <c r="M35" s="28"/>
      <c r="N35" s="28"/>
    </row>
    <row r="36" spans="1:15" s="12" customFormat="1" ht="24" thickBot="1" x14ac:dyDescent="0.35">
      <c r="A36" s="6">
        <v>2</v>
      </c>
      <c r="B36" s="44"/>
      <c r="C36" s="8" t="s">
        <v>81</v>
      </c>
      <c r="D36" s="9"/>
      <c r="E36" s="9"/>
      <c r="F36" s="9"/>
      <c r="G36" s="45"/>
      <c r="H36" s="9"/>
      <c r="I36" s="9"/>
      <c r="J36" s="46"/>
      <c r="K36" s="8"/>
      <c r="L36" s="8"/>
      <c r="M36" s="11"/>
      <c r="N36" s="11"/>
      <c r="O36" s="9"/>
    </row>
    <row r="37" spans="1:15" x14ac:dyDescent="0.3">
      <c r="A37" s="13">
        <f>A36+0.1</f>
        <v>2.1</v>
      </c>
      <c r="B37" s="14"/>
      <c r="C37" s="15"/>
      <c r="D37" s="16" t="s">
        <v>82</v>
      </c>
      <c r="E37" s="17"/>
      <c r="F37" s="17"/>
      <c r="G37" s="17"/>
      <c r="H37" s="17"/>
      <c r="I37" s="17"/>
      <c r="J37" s="47" t="s">
        <v>78</v>
      </c>
      <c r="K37" s="48"/>
      <c r="L37" s="48"/>
      <c r="M37" s="49"/>
      <c r="N37" s="49"/>
      <c r="O37" s="17"/>
    </row>
    <row r="38" spans="1:15" ht="108" customHeight="1" x14ac:dyDescent="0.3">
      <c r="A38" s="19">
        <f t="shared" ref="A38:A42" si="5">A37</f>
        <v>2.1</v>
      </c>
      <c r="B38" s="20">
        <f t="shared" ref="B38:B58" si="6">B37+1</f>
        <v>1</v>
      </c>
      <c r="C38" s="5" t="s">
        <v>29</v>
      </c>
      <c r="D38" s="21" t="s">
        <v>83</v>
      </c>
      <c r="E38" s="22" t="s">
        <v>388</v>
      </c>
      <c r="F38" s="50" t="s">
        <v>84</v>
      </c>
      <c r="G38" s="22" t="s">
        <v>439</v>
      </c>
      <c r="H38" s="22" t="s">
        <v>18</v>
      </c>
      <c r="I38" s="22" t="s">
        <v>19</v>
      </c>
      <c r="J38" s="5">
        <v>5</v>
      </c>
      <c r="K38" s="23">
        <f t="shared" ref="K38:K105" si="7">K$2</f>
        <v>44630</v>
      </c>
      <c r="L38" s="24">
        <v>0.35416666666666669</v>
      </c>
      <c r="M38" s="25"/>
      <c r="N38" s="25"/>
      <c r="O38" s="22" t="s">
        <v>510</v>
      </c>
    </row>
    <row r="39" spans="1:15" ht="86.4" x14ac:dyDescent="0.3">
      <c r="A39" s="19">
        <f t="shared" si="5"/>
        <v>2.1</v>
      </c>
      <c r="B39" s="20">
        <f t="shared" si="6"/>
        <v>2</v>
      </c>
      <c r="C39" s="5" t="s">
        <v>29</v>
      </c>
      <c r="D39" s="51" t="s">
        <v>85</v>
      </c>
      <c r="E39" s="51" t="s">
        <v>86</v>
      </c>
      <c r="F39" s="22" t="s">
        <v>443</v>
      </c>
      <c r="G39" s="22" t="s">
        <v>439</v>
      </c>
      <c r="H39" s="22" t="s">
        <v>18</v>
      </c>
      <c r="I39" s="22" t="s">
        <v>19</v>
      </c>
      <c r="J39" s="22">
        <v>5</v>
      </c>
      <c r="K39" s="23">
        <f t="shared" si="7"/>
        <v>44630</v>
      </c>
      <c r="L39" s="24">
        <v>0.3576388888888889</v>
      </c>
      <c r="M39" s="25"/>
      <c r="N39" s="25">
        <v>0.35972222222222222</v>
      </c>
    </row>
    <row r="40" spans="1:15" ht="28.8" x14ac:dyDescent="0.3">
      <c r="A40" s="19">
        <f t="shared" si="5"/>
        <v>2.1</v>
      </c>
      <c r="B40" s="20">
        <f t="shared" si="6"/>
        <v>3</v>
      </c>
      <c r="C40" s="5" t="s">
        <v>16</v>
      </c>
      <c r="D40" s="22" t="s">
        <v>87</v>
      </c>
      <c r="E40" s="27"/>
      <c r="F40" s="22" t="s">
        <v>88</v>
      </c>
      <c r="G40" s="22" t="s">
        <v>17</v>
      </c>
      <c r="H40" s="22" t="s">
        <v>18</v>
      </c>
      <c r="I40" s="22" t="s">
        <v>141</v>
      </c>
      <c r="J40" s="22">
        <v>5</v>
      </c>
      <c r="K40" s="23">
        <f t="shared" si="7"/>
        <v>44630</v>
      </c>
      <c r="L40" s="24"/>
      <c r="M40" s="28"/>
      <c r="N40" s="28"/>
      <c r="O40" s="31"/>
    </row>
    <row r="41" spans="1:15" ht="28.8" x14ac:dyDescent="0.3">
      <c r="A41" s="19">
        <f t="shared" si="5"/>
        <v>2.1</v>
      </c>
      <c r="B41" s="20">
        <f t="shared" si="6"/>
        <v>4</v>
      </c>
      <c r="C41" s="5" t="s">
        <v>16</v>
      </c>
      <c r="D41" s="21" t="s">
        <v>90</v>
      </c>
      <c r="E41" s="22" t="s">
        <v>91</v>
      </c>
      <c r="G41" s="22" t="s">
        <v>17</v>
      </c>
      <c r="H41" s="22" t="s">
        <v>27</v>
      </c>
      <c r="I41" s="22" t="s">
        <v>28</v>
      </c>
      <c r="J41" s="22">
        <v>1</v>
      </c>
      <c r="K41" s="23">
        <f t="shared" si="7"/>
        <v>44630</v>
      </c>
      <c r="L41" s="24"/>
      <c r="M41" s="25"/>
      <c r="N41" s="25"/>
    </row>
    <row r="42" spans="1:15" ht="28.8" x14ac:dyDescent="0.3">
      <c r="A42" s="19">
        <f t="shared" si="5"/>
        <v>2.1</v>
      </c>
      <c r="B42" s="20">
        <f t="shared" si="6"/>
        <v>5</v>
      </c>
      <c r="C42" s="5" t="s">
        <v>16</v>
      </c>
      <c r="D42" s="21" t="s">
        <v>92</v>
      </c>
      <c r="G42" s="22" t="s">
        <v>17</v>
      </c>
      <c r="H42" s="22" t="s">
        <v>93</v>
      </c>
      <c r="I42" s="22" t="s">
        <v>355</v>
      </c>
      <c r="J42" s="22">
        <v>1</v>
      </c>
      <c r="K42" s="23">
        <f t="shared" si="7"/>
        <v>44630</v>
      </c>
      <c r="L42" s="24"/>
      <c r="M42" s="25"/>
      <c r="N42" s="25"/>
    </row>
    <row r="43" spans="1:15" ht="28.8" x14ac:dyDescent="0.3">
      <c r="A43" s="19">
        <f>A40</f>
        <v>2.1</v>
      </c>
      <c r="B43" s="20">
        <f>B42+1</f>
        <v>6</v>
      </c>
      <c r="C43" s="5" t="s">
        <v>16</v>
      </c>
      <c r="D43" s="21" t="s">
        <v>346</v>
      </c>
      <c r="G43" s="22" t="s">
        <v>17</v>
      </c>
      <c r="H43" s="5" t="s">
        <v>27</v>
      </c>
      <c r="I43" s="5" t="s">
        <v>28</v>
      </c>
      <c r="J43" s="22"/>
      <c r="K43" s="23">
        <f t="shared" si="7"/>
        <v>44630</v>
      </c>
      <c r="L43" s="24"/>
      <c r="M43" s="25"/>
      <c r="N43" s="25"/>
    </row>
    <row r="44" spans="1:15" x14ac:dyDescent="0.3">
      <c r="A44" s="13">
        <f>A39+0.1</f>
        <v>2.2000000000000002</v>
      </c>
      <c r="B44" s="14"/>
      <c r="C44" s="15"/>
      <c r="D44" s="16" t="s">
        <v>89</v>
      </c>
      <c r="E44" s="17"/>
      <c r="F44" s="17"/>
      <c r="G44" s="17"/>
      <c r="H44" s="17"/>
      <c r="I44" s="17"/>
      <c r="J44" s="47" t="s">
        <v>78</v>
      </c>
      <c r="K44" s="48"/>
      <c r="L44" s="48"/>
      <c r="M44" s="49"/>
      <c r="N44" s="49"/>
      <c r="O44" s="17"/>
    </row>
    <row r="45" spans="1:15" ht="46.95" customHeight="1" x14ac:dyDescent="0.3">
      <c r="A45" s="19">
        <f>A44</f>
        <v>2.2000000000000002</v>
      </c>
      <c r="B45" s="20">
        <f>B44+1</f>
        <v>1</v>
      </c>
      <c r="C45" s="5" t="s">
        <v>16</v>
      </c>
      <c r="D45" s="21" t="s">
        <v>94</v>
      </c>
      <c r="E45" s="22" t="s">
        <v>95</v>
      </c>
      <c r="F45" s="22" t="s">
        <v>96</v>
      </c>
      <c r="G45" s="22" t="s">
        <v>17</v>
      </c>
      <c r="H45" s="22" t="s">
        <v>27</v>
      </c>
      <c r="I45" s="22" t="s">
        <v>28</v>
      </c>
      <c r="J45" s="22">
        <v>1</v>
      </c>
      <c r="K45" s="23">
        <f t="shared" si="7"/>
        <v>44630</v>
      </c>
      <c r="L45" s="24"/>
      <c r="M45" s="25"/>
      <c r="N45" s="25"/>
    </row>
    <row r="46" spans="1:15" ht="28.8" x14ac:dyDescent="0.3">
      <c r="A46" s="19">
        <f t="shared" ref="A46:A47" si="8">A45</f>
        <v>2.2000000000000002</v>
      </c>
      <c r="B46" s="20">
        <f t="shared" si="6"/>
        <v>2</v>
      </c>
      <c r="C46" s="5" t="s">
        <v>16</v>
      </c>
      <c r="D46" s="21" t="s">
        <v>97</v>
      </c>
      <c r="E46" s="52" t="s">
        <v>98</v>
      </c>
      <c r="G46" s="22" t="s">
        <v>17</v>
      </c>
      <c r="H46" s="22" t="s">
        <v>54</v>
      </c>
      <c r="I46" s="22" t="s">
        <v>99</v>
      </c>
      <c r="J46" s="22">
        <v>1</v>
      </c>
      <c r="K46" s="23">
        <f t="shared" si="7"/>
        <v>44630</v>
      </c>
      <c r="L46" s="24"/>
      <c r="M46" s="25"/>
      <c r="N46" s="25"/>
    </row>
    <row r="47" spans="1:15" s="43" customFormat="1" ht="91.2" customHeight="1" x14ac:dyDescent="0.3">
      <c r="A47" s="152">
        <f t="shared" si="8"/>
        <v>2.2000000000000002</v>
      </c>
      <c r="B47" s="153">
        <f t="shared" si="6"/>
        <v>3</v>
      </c>
      <c r="C47" s="43" t="s">
        <v>29</v>
      </c>
      <c r="D47" s="154" t="s">
        <v>283</v>
      </c>
      <c r="E47" s="155" t="s">
        <v>495</v>
      </c>
      <c r="F47" s="42"/>
      <c r="G47" s="22" t="s">
        <v>439</v>
      </c>
      <c r="H47" s="42" t="s">
        <v>70</v>
      </c>
      <c r="I47" s="42" t="s">
        <v>332</v>
      </c>
      <c r="J47" s="42">
        <v>2</v>
      </c>
      <c r="K47" s="156">
        <f t="shared" si="7"/>
        <v>44630</v>
      </c>
      <c r="L47" s="157">
        <v>0.36458333333333331</v>
      </c>
      <c r="M47" s="158">
        <v>0.35972222222222222</v>
      </c>
      <c r="N47" s="158">
        <v>0.36041666666666666</v>
      </c>
      <c r="O47" s="42"/>
    </row>
    <row r="48" spans="1:15" ht="409.6" x14ac:dyDescent="0.3">
      <c r="A48" s="19">
        <f>A46</f>
        <v>2.2000000000000002</v>
      </c>
      <c r="B48" s="20">
        <f t="shared" si="6"/>
        <v>4</v>
      </c>
      <c r="C48" s="5" t="s">
        <v>16</v>
      </c>
      <c r="D48" s="54" t="s">
        <v>101</v>
      </c>
      <c r="E48" s="29" t="s">
        <v>397</v>
      </c>
      <c r="F48" s="22" t="s">
        <v>103</v>
      </c>
      <c r="G48" s="22" t="s">
        <v>17</v>
      </c>
      <c r="H48" s="22" t="s">
        <v>294</v>
      </c>
      <c r="I48" s="22" t="s">
        <v>356</v>
      </c>
      <c r="J48" s="22">
        <v>8</v>
      </c>
      <c r="K48" s="23">
        <f t="shared" si="7"/>
        <v>44630</v>
      </c>
      <c r="L48" s="24"/>
      <c r="M48" s="28"/>
      <c r="N48" s="28"/>
      <c r="O48" s="52"/>
    </row>
    <row r="49" spans="1:15" x14ac:dyDescent="0.3">
      <c r="A49" s="13">
        <f>A48+0.1</f>
        <v>2.3000000000000003</v>
      </c>
      <c r="B49" s="14"/>
      <c r="C49" s="15"/>
      <c r="D49" s="55" t="s">
        <v>104</v>
      </c>
      <c r="E49" s="17"/>
      <c r="F49" s="17"/>
      <c r="G49" s="17"/>
      <c r="H49" s="17"/>
      <c r="I49" s="17"/>
      <c r="J49" s="47"/>
      <c r="K49" s="48"/>
      <c r="L49" s="48"/>
      <c r="M49" s="49"/>
      <c r="N49" s="49"/>
      <c r="O49" s="17"/>
    </row>
    <row r="50" spans="1:15" ht="28.8" x14ac:dyDescent="0.3">
      <c r="A50" s="19">
        <f t="shared" ref="A50:A56" si="9">A49</f>
        <v>2.3000000000000003</v>
      </c>
      <c r="B50" s="20">
        <f t="shared" si="6"/>
        <v>1</v>
      </c>
      <c r="C50" s="5" t="s">
        <v>29</v>
      </c>
      <c r="D50" s="21" t="s">
        <v>105</v>
      </c>
      <c r="E50" s="22" t="s">
        <v>106</v>
      </c>
      <c r="F50" s="22" t="s">
        <v>107</v>
      </c>
      <c r="G50" s="22" t="s">
        <v>439</v>
      </c>
      <c r="H50" s="22" t="s">
        <v>27</v>
      </c>
      <c r="I50" s="22" t="s">
        <v>28</v>
      </c>
      <c r="J50" s="22">
        <v>1</v>
      </c>
      <c r="K50" s="23">
        <f t="shared" si="7"/>
        <v>44630</v>
      </c>
      <c r="L50" s="24">
        <v>0.3659722222222222</v>
      </c>
      <c r="M50" s="24"/>
      <c r="N50" s="25"/>
    </row>
    <row r="51" spans="1:15" ht="43.2" x14ac:dyDescent="0.3">
      <c r="A51" s="19">
        <f t="shared" si="9"/>
        <v>2.3000000000000003</v>
      </c>
      <c r="B51" s="20">
        <f t="shared" si="6"/>
        <v>2</v>
      </c>
      <c r="C51" s="5" t="s">
        <v>29</v>
      </c>
      <c r="D51" s="21" t="s">
        <v>108</v>
      </c>
      <c r="E51" s="22" t="s">
        <v>109</v>
      </c>
      <c r="F51" s="22" t="s">
        <v>110</v>
      </c>
      <c r="G51" s="216" t="s">
        <v>439</v>
      </c>
      <c r="H51" s="22" t="s">
        <v>27</v>
      </c>
      <c r="I51" s="22" t="s">
        <v>295</v>
      </c>
      <c r="J51" s="22">
        <v>20</v>
      </c>
      <c r="K51" s="23">
        <f t="shared" si="7"/>
        <v>44630</v>
      </c>
      <c r="L51" s="24"/>
      <c r="M51" s="24">
        <v>0.3611111111111111</v>
      </c>
      <c r="N51" s="24">
        <v>0.37152777777777773</v>
      </c>
    </row>
    <row r="52" spans="1:15" ht="49.2" customHeight="1" x14ac:dyDescent="0.3">
      <c r="A52" s="19">
        <f t="shared" si="9"/>
        <v>2.3000000000000003</v>
      </c>
      <c r="B52" s="20">
        <f t="shared" si="6"/>
        <v>3</v>
      </c>
      <c r="C52" s="5" t="s">
        <v>111</v>
      </c>
      <c r="D52" s="56" t="s">
        <v>112</v>
      </c>
      <c r="E52" s="21" t="s">
        <v>113</v>
      </c>
      <c r="G52" s="22" t="s">
        <v>439</v>
      </c>
      <c r="H52" s="22" t="s">
        <v>27</v>
      </c>
      <c r="I52" s="22" t="s">
        <v>28</v>
      </c>
      <c r="J52" s="22"/>
      <c r="K52" s="23">
        <f t="shared" si="7"/>
        <v>44630</v>
      </c>
      <c r="L52" s="28"/>
      <c r="M52" s="28"/>
      <c r="N52" s="28"/>
    </row>
    <row r="53" spans="1:15" ht="28.8" x14ac:dyDescent="0.3">
      <c r="A53" s="19">
        <f t="shared" si="9"/>
        <v>2.3000000000000003</v>
      </c>
      <c r="B53" s="20">
        <f t="shared" si="6"/>
        <v>4</v>
      </c>
      <c r="C53" s="5" t="s">
        <v>111</v>
      </c>
      <c r="D53" s="56" t="s">
        <v>112</v>
      </c>
      <c r="E53" s="21" t="s">
        <v>114</v>
      </c>
      <c r="G53" s="22" t="s">
        <v>439</v>
      </c>
      <c r="H53" s="22" t="s">
        <v>27</v>
      </c>
      <c r="I53" s="22" t="s">
        <v>28</v>
      </c>
      <c r="J53" s="22"/>
      <c r="K53" s="23">
        <f t="shared" si="7"/>
        <v>44630</v>
      </c>
      <c r="M53" s="28"/>
      <c r="N53" s="28"/>
    </row>
    <row r="54" spans="1:15" ht="72" x14ac:dyDescent="0.3">
      <c r="A54" s="19">
        <f t="shared" si="9"/>
        <v>2.3000000000000003</v>
      </c>
      <c r="B54" s="20">
        <f t="shared" si="6"/>
        <v>5</v>
      </c>
      <c r="C54" s="5" t="s">
        <v>29</v>
      </c>
      <c r="D54" s="22" t="s">
        <v>115</v>
      </c>
      <c r="E54" s="22" t="s">
        <v>116</v>
      </c>
      <c r="F54" s="57" t="s">
        <v>117</v>
      </c>
      <c r="G54" s="22" t="s">
        <v>439</v>
      </c>
      <c r="H54" s="22" t="s">
        <v>27</v>
      </c>
      <c r="I54" s="22" t="s">
        <v>28</v>
      </c>
      <c r="J54" s="22">
        <v>10</v>
      </c>
      <c r="K54" s="23">
        <f t="shared" si="7"/>
        <v>44630</v>
      </c>
      <c r="L54" s="28"/>
      <c r="M54" s="28"/>
      <c r="N54" s="28"/>
      <c r="O54" s="29"/>
    </row>
    <row r="55" spans="1:15" x14ac:dyDescent="0.3">
      <c r="A55" s="19">
        <f t="shared" si="9"/>
        <v>2.3000000000000003</v>
      </c>
      <c r="B55" s="20">
        <f t="shared" si="6"/>
        <v>6</v>
      </c>
      <c r="C55" s="5" t="s">
        <v>29</v>
      </c>
      <c r="D55" s="22" t="s">
        <v>118</v>
      </c>
      <c r="E55" s="57" t="s">
        <v>349</v>
      </c>
      <c r="F55" s="140"/>
      <c r="G55" s="22" t="s">
        <v>439</v>
      </c>
      <c r="H55" s="22" t="s">
        <v>27</v>
      </c>
      <c r="I55" s="22" t="s">
        <v>28</v>
      </c>
      <c r="J55" s="22"/>
      <c r="K55" s="23">
        <f t="shared" si="7"/>
        <v>44630</v>
      </c>
      <c r="L55" s="24"/>
      <c r="M55" s="28"/>
      <c r="N55" s="28"/>
    </row>
    <row r="56" spans="1:15" ht="43.2" x14ac:dyDescent="0.3">
      <c r="A56" s="19">
        <f t="shared" si="9"/>
        <v>2.3000000000000003</v>
      </c>
      <c r="B56" s="20">
        <f t="shared" si="6"/>
        <v>7</v>
      </c>
      <c r="C56" s="5" t="s">
        <v>29</v>
      </c>
      <c r="D56" s="22" t="s">
        <v>119</v>
      </c>
      <c r="E56" s="22" t="s">
        <v>120</v>
      </c>
      <c r="F56" s="140"/>
      <c r="G56" s="22" t="s">
        <v>439</v>
      </c>
      <c r="H56" s="22" t="s">
        <v>70</v>
      </c>
      <c r="I56" s="22" t="s">
        <v>332</v>
      </c>
      <c r="J56" s="22">
        <v>1</v>
      </c>
      <c r="K56" s="23">
        <f t="shared" si="7"/>
        <v>44630</v>
      </c>
      <c r="L56" s="24"/>
      <c r="M56" s="25">
        <v>0.37083333333333335</v>
      </c>
      <c r="N56" s="25">
        <v>0.37083333333333335</v>
      </c>
    </row>
    <row r="57" spans="1:15" x14ac:dyDescent="0.3">
      <c r="A57" s="13">
        <f>A56+0.1</f>
        <v>2.4000000000000004</v>
      </c>
      <c r="B57" s="14"/>
      <c r="C57" s="15"/>
      <c r="D57" s="16" t="s">
        <v>347</v>
      </c>
      <c r="E57" s="17" t="s">
        <v>367</v>
      </c>
      <c r="F57" s="113" t="s">
        <v>362</v>
      </c>
      <c r="G57" s="17"/>
      <c r="H57" s="17"/>
      <c r="I57" s="17"/>
      <c r="J57" s="47"/>
      <c r="K57" s="48"/>
      <c r="L57" s="48"/>
      <c r="M57" s="49"/>
      <c r="N57" s="49"/>
      <c r="O57" s="17"/>
    </row>
    <row r="58" spans="1:15" s="143" customFormat="1" ht="28.8" x14ac:dyDescent="0.3">
      <c r="A58" s="141">
        <f>A57</f>
        <v>2.4000000000000004</v>
      </c>
      <c r="B58" s="142">
        <f t="shared" si="6"/>
        <v>1</v>
      </c>
      <c r="C58" s="143" t="s">
        <v>29</v>
      </c>
      <c r="D58" s="170" t="s">
        <v>407</v>
      </c>
      <c r="E58" s="144"/>
      <c r="F58" s="145"/>
      <c r="G58" s="22" t="s">
        <v>17</v>
      </c>
      <c r="H58" s="144" t="s">
        <v>70</v>
      </c>
      <c r="I58" s="144" t="s">
        <v>360</v>
      </c>
      <c r="J58" s="144">
        <v>6</v>
      </c>
      <c r="K58" s="146">
        <f t="shared" si="7"/>
        <v>44630</v>
      </c>
      <c r="L58" s="147"/>
      <c r="M58" s="148"/>
      <c r="N58" s="148"/>
      <c r="O58" s="149"/>
    </row>
    <row r="59" spans="1:15" s="15" customFormat="1" x14ac:dyDescent="0.3">
      <c r="A59" s="13" t="e">
        <f>#REF!+0.1</f>
        <v>#REF!</v>
      </c>
      <c r="B59" s="14"/>
      <c r="D59" s="16" t="s">
        <v>121</v>
      </c>
      <c r="E59" s="17"/>
      <c r="F59" s="17"/>
      <c r="G59" s="17"/>
      <c r="H59" s="17"/>
      <c r="I59" s="17"/>
      <c r="J59" s="47"/>
      <c r="K59" s="48"/>
      <c r="L59" s="48"/>
      <c r="M59" s="49"/>
      <c r="N59" s="49"/>
      <c r="O59" s="17"/>
    </row>
    <row r="60" spans="1:15" s="62" customFormat="1" ht="24" customHeight="1" x14ac:dyDescent="0.3">
      <c r="A60" s="19" t="e">
        <f t="shared" ref="A60:A65" si="10">A59</f>
        <v>#REF!</v>
      </c>
      <c r="B60" s="20">
        <v>1</v>
      </c>
      <c r="C60" s="62" t="s">
        <v>16</v>
      </c>
      <c r="D60" s="63" t="s">
        <v>122</v>
      </c>
      <c r="E60" s="64" t="s">
        <v>123</v>
      </c>
      <c r="F60" s="22"/>
      <c r="G60" s="22" t="s">
        <v>17</v>
      </c>
      <c r="H60" s="22" t="s">
        <v>27</v>
      </c>
      <c r="I60" s="22" t="s">
        <v>28</v>
      </c>
      <c r="J60" s="22">
        <v>3</v>
      </c>
      <c r="K60" s="23">
        <f t="shared" si="7"/>
        <v>44630</v>
      </c>
      <c r="L60" s="115"/>
      <c r="M60" s="116"/>
      <c r="N60" s="65"/>
      <c r="O60" s="64"/>
    </row>
    <row r="61" spans="1:15" ht="158.4" x14ac:dyDescent="0.3">
      <c r="A61" s="19" t="e">
        <f t="shared" si="10"/>
        <v>#REF!</v>
      </c>
      <c r="B61" s="20">
        <f t="shared" ref="B61:B67" si="11">B60+1</f>
        <v>2</v>
      </c>
      <c r="C61" s="5" t="s">
        <v>29</v>
      </c>
      <c r="D61" s="21" t="s">
        <v>124</v>
      </c>
      <c r="E61" s="22" t="s">
        <v>125</v>
      </c>
      <c r="F61" s="22" t="s">
        <v>126</v>
      </c>
      <c r="G61" s="216" t="s">
        <v>439</v>
      </c>
      <c r="H61" s="22" t="s">
        <v>27</v>
      </c>
      <c r="I61" s="22" t="s">
        <v>28</v>
      </c>
      <c r="J61" s="22">
        <v>10</v>
      </c>
      <c r="K61" s="139">
        <f t="shared" si="7"/>
        <v>44630</v>
      </c>
      <c r="L61" s="115">
        <v>0.37986111111111115</v>
      </c>
      <c r="M61" s="161">
        <v>0.37152777777777773</v>
      </c>
      <c r="N61" s="28">
        <v>0.38055555555555554</v>
      </c>
    </row>
    <row r="62" spans="1:15" ht="28.8" x14ac:dyDescent="0.3">
      <c r="A62" s="19" t="e">
        <f t="shared" si="10"/>
        <v>#REF!</v>
      </c>
      <c r="B62" s="20">
        <f t="shared" si="11"/>
        <v>3</v>
      </c>
      <c r="C62" s="5" t="s">
        <v>29</v>
      </c>
      <c r="D62" s="21" t="s">
        <v>127</v>
      </c>
      <c r="E62" s="22" t="s">
        <v>128</v>
      </c>
      <c r="F62" s="22" t="s">
        <v>129</v>
      </c>
      <c r="G62" s="216" t="s">
        <v>439</v>
      </c>
      <c r="H62" s="22" t="s">
        <v>27</v>
      </c>
      <c r="I62" s="22" t="s">
        <v>28</v>
      </c>
      <c r="J62" s="22"/>
      <c r="K62" s="23">
        <f t="shared" si="7"/>
        <v>44630</v>
      </c>
      <c r="L62" s="24"/>
      <c r="M62" s="28"/>
      <c r="N62" s="28"/>
    </row>
    <row r="63" spans="1:15" ht="33.6" customHeight="1" x14ac:dyDescent="0.3">
      <c r="A63" s="120" t="e">
        <f t="shared" si="10"/>
        <v>#REF!</v>
      </c>
      <c r="B63" s="20">
        <f t="shared" si="11"/>
        <v>4</v>
      </c>
      <c r="C63" s="5" t="s">
        <v>29</v>
      </c>
      <c r="D63" s="5" t="s">
        <v>392</v>
      </c>
      <c r="E63" s="22" t="s">
        <v>393</v>
      </c>
      <c r="G63" s="216" t="s">
        <v>439</v>
      </c>
      <c r="H63" s="22" t="s">
        <v>27</v>
      </c>
      <c r="I63" s="22" t="s">
        <v>28</v>
      </c>
      <c r="J63" s="22" t="s">
        <v>78</v>
      </c>
      <c r="K63" s="23">
        <f t="shared" ref="K63" si="12">K$2+2</f>
        <v>44632</v>
      </c>
      <c r="M63" s="28"/>
      <c r="N63" s="28"/>
    </row>
    <row r="64" spans="1:15" ht="28.8" x14ac:dyDescent="0.3">
      <c r="A64" s="19" t="e">
        <f>A62</f>
        <v>#REF!</v>
      </c>
      <c r="B64" s="20">
        <f>B62+1</f>
        <v>4</v>
      </c>
      <c r="C64" s="5" t="s">
        <v>29</v>
      </c>
      <c r="D64" s="22" t="s">
        <v>130</v>
      </c>
      <c r="E64" s="22" t="s">
        <v>131</v>
      </c>
      <c r="F64" s="29"/>
      <c r="G64" s="216" t="s">
        <v>439</v>
      </c>
      <c r="H64" s="22" t="s">
        <v>70</v>
      </c>
      <c r="I64" s="5" t="s">
        <v>332</v>
      </c>
      <c r="J64" s="22">
        <v>1</v>
      </c>
      <c r="K64" s="23">
        <f t="shared" si="7"/>
        <v>44630</v>
      </c>
      <c r="L64" s="24"/>
      <c r="M64" s="28">
        <v>0.38055555555555554</v>
      </c>
      <c r="N64" s="28">
        <v>0.38194444444444442</v>
      </c>
    </row>
    <row r="65" spans="1:15" ht="27" customHeight="1" x14ac:dyDescent="0.3">
      <c r="A65" s="19" t="e">
        <f t="shared" si="10"/>
        <v>#REF!</v>
      </c>
      <c r="B65" s="20">
        <f t="shared" si="11"/>
        <v>5</v>
      </c>
      <c r="C65" s="5" t="s">
        <v>29</v>
      </c>
      <c r="D65" s="21" t="s">
        <v>132</v>
      </c>
      <c r="E65" s="22" t="s">
        <v>133</v>
      </c>
      <c r="G65" s="216" t="s">
        <v>439</v>
      </c>
      <c r="H65" s="22" t="s">
        <v>70</v>
      </c>
      <c r="I65" s="5" t="s">
        <v>332</v>
      </c>
      <c r="J65" s="22">
        <v>1</v>
      </c>
      <c r="K65" s="23">
        <f t="shared" si="7"/>
        <v>44630</v>
      </c>
      <c r="L65" s="24"/>
      <c r="M65" s="28"/>
      <c r="N65" s="28"/>
    </row>
    <row r="66" spans="1:15" x14ac:dyDescent="0.3">
      <c r="A66" s="13" t="e">
        <f>A65+0.1</f>
        <v>#REF!</v>
      </c>
      <c r="B66" s="14"/>
      <c r="C66" s="15"/>
      <c r="D66" s="16" t="s">
        <v>134</v>
      </c>
      <c r="E66" s="17"/>
      <c r="F66" s="17"/>
      <c r="G66" s="17"/>
      <c r="H66" s="17"/>
      <c r="I66" s="17"/>
      <c r="J66" s="47"/>
      <c r="K66" s="48"/>
      <c r="L66" s="48"/>
      <c r="M66" s="49"/>
      <c r="N66" s="49"/>
      <c r="O66" s="17"/>
    </row>
    <row r="67" spans="1:15" s="34" customFormat="1" ht="57.6" x14ac:dyDescent="0.3">
      <c r="A67" s="32" t="e">
        <f t="shared" ref="A67" si="13">A66</f>
        <v>#REF!</v>
      </c>
      <c r="B67" s="33">
        <f t="shared" si="11"/>
        <v>1</v>
      </c>
      <c r="C67" s="34" t="s">
        <v>29</v>
      </c>
      <c r="D67" s="66" t="s">
        <v>434</v>
      </c>
      <c r="E67" s="36" t="s">
        <v>358</v>
      </c>
      <c r="F67" s="67" t="s">
        <v>135</v>
      </c>
      <c r="G67" s="22" t="s">
        <v>17</v>
      </c>
      <c r="H67" s="35" t="s">
        <v>136</v>
      </c>
      <c r="I67" s="35" t="s">
        <v>296</v>
      </c>
      <c r="J67" s="68"/>
      <c r="K67" s="23">
        <f t="shared" si="7"/>
        <v>44630</v>
      </c>
      <c r="L67" s="69"/>
      <c r="M67" s="70"/>
      <c r="N67" s="70"/>
      <c r="O67" s="35"/>
    </row>
    <row r="68" spans="1:15" s="73" customFormat="1" x14ac:dyDescent="0.3">
      <c r="A68" s="71" t="e">
        <f>A67+0.1</f>
        <v>#REF!</v>
      </c>
      <c r="B68" s="72"/>
      <c r="D68" s="74" t="s">
        <v>137</v>
      </c>
      <c r="E68" s="75"/>
      <c r="F68" s="76"/>
      <c r="G68" s="76"/>
      <c r="H68" s="76"/>
      <c r="I68" s="76"/>
      <c r="J68" s="77"/>
      <c r="K68" s="78"/>
      <c r="L68" s="78"/>
      <c r="M68" s="79"/>
      <c r="N68" s="79"/>
      <c r="O68" s="76"/>
    </row>
    <row r="69" spans="1:15" ht="28.8" x14ac:dyDescent="0.3">
      <c r="A69" s="19" t="e">
        <f t="shared" ref="A69" si="14">A68</f>
        <v>#REF!</v>
      </c>
      <c r="B69" s="20">
        <f t="shared" ref="B69:B106" si="15">B68+1</f>
        <v>1</v>
      </c>
      <c r="C69" s="5" t="s">
        <v>29</v>
      </c>
      <c r="D69" s="21" t="s">
        <v>138</v>
      </c>
      <c r="E69" s="22" t="s">
        <v>139</v>
      </c>
      <c r="F69" s="22" t="s">
        <v>140</v>
      </c>
      <c r="G69" s="22" t="s">
        <v>439</v>
      </c>
      <c r="H69" s="22" t="s">
        <v>54</v>
      </c>
      <c r="I69" s="22" t="s">
        <v>99</v>
      </c>
      <c r="J69" s="22">
        <v>1</v>
      </c>
      <c r="K69" s="23">
        <f t="shared" si="7"/>
        <v>44630</v>
      </c>
      <c r="L69" s="24">
        <v>0.38680555555555557</v>
      </c>
      <c r="M69" s="25"/>
      <c r="N69" s="25"/>
      <c r="O69" s="80"/>
    </row>
    <row r="70" spans="1:15" x14ac:dyDescent="0.3">
      <c r="A70" s="13" t="e">
        <f>A69+0.1</f>
        <v>#REF!</v>
      </c>
      <c r="B70" s="14"/>
      <c r="C70" s="15"/>
      <c r="D70" s="16" t="s">
        <v>142</v>
      </c>
      <c r="E70" s="17"/>
      <c r="F70" s="17"/>
      <c r="G70" s="17"/>
      <c r="H70" s="17"/>
      <c r="I70" s="17"/>
      <c r="J70" s="47"/>
      <c r="K70" s="48"/>
      <c r="L70" s="48"/>
      <c r="M70" s="49"/>
      <c r="N70" s="49"/>
      <c r="O70" s="17"/>
    </row>
    <row r="71" spans="1:15" ht="72" x14ac:dyDescent="0.3">
      <c r="A71" s="19" t="e">
        <f t="shared" ref="A71:A80" si="16">A70</f>
        <v>#REF!</v>
      </c>
      <c r="B71" s="20">
        <f t="shared" si="15"/>
        <v>1</v>
      </c>
      <c r="C71" s="81" t="s">
        <v>29</v>
      </c>
      <c r="D71" s="29" t="s">
        <v>143</v>
      </c>
      <c r="E71" s="27" t="s">
        <v>505</v>
      </c>
      <c r="F71" s="22" t="s">
        <v>494</v>
      </c>
      <c r="G71" s="22" t="s">
        <v>439</v>
      </c>
      <c r="H71" s="22" t="s">
        <v>70</v>
      </c>
      <c r="I71" s="22" t="s">
        <v>357</v>
      </c>
      <c r="J71" s="22">
        <v>1</v>
      </c>
      <c r="K71" s="23">
        <f t="shared" si="7"/>
        <v>44630</v>
      </c>
      <c r="L71" s="24">
        <v>0.38680555555555557</v>
      </c>
      <c r="M71" s="25">
        <v>0.38194444444444442</v>
      </c>
      <c r="N71" s="25">
        <v>0.38472222222222219</v>
      </c>
    </row>
    <row r="72" spans="1:15" ht="28.8" x14ac:dyDescent="0.3">
      <c r="A72" s="19" t="e">
        <f t="shared" si="16"/>
        <v>#REF!</v>
      </c>
      <c r="B72" s="20">
        <f t="shared" si="15"/>
        <v>2</v>
      </c>
      <c r="C72" s="5" t="s">
        <v>29</v>
      </c>
      <c r="D72" s="83"/>
      <c r="E72" s="21" t="s">
        <v>144</v>
      </c>
      <c r="G72" s="22" t="s">
        <v>439</v>
      </c>
      <c r="H72" s="22" t="s">
        <v>70</v>
      </c>
      <c r="I72" s="22" t="s">
        <v>357</v>
      </c>
      <c r="J72" s="22">
        <v>1</v>
      </c>
      <c r="K72" s="23">
        <f t="shared" si="7"/>
        <v>44630</v>
      </c>
      <c r="L72" s="24"/>
      <c r="M72" s="25"/>
      <c r="N72" s="25"/>
    </row>
    <row r="73" spans="1:15" ht="72" x14ac:dyDescent="0.3">
      <c r="A73" s="19" t="e">
        <f t="shared" si="16"/>
        <v>#REF!</v>
      </c>
      <c r="B73" s="20">
        <f t="shared" si="15"/>
        <v>3</v>
      </c>
      <c r="C73" s="5" t="s">
        <v>29</v>
      </c>
      <c r="D73" s="29" t="s">
        <v>371</v>
      </c>
      <c r="E73" s="22" t="s">
        <v>145</v>
      </c>
      <c r="F73" s="82" t="s">
        <v>146</v>
      </c>
      <c r="G73" s="22" t="s">
        <v>439</v>
      </c>
      <c r="H73" s="22" t="s">
        <v>70</v>
      </c>
      <c r="I73" s="22" t="s">
        <v>357</v>
      </c>
      <c r="J73" s="22">
        <v>30</v>
      </c>
      <c r="K73" s="23">
        <f t="shared" si="7"/>
        <v>44630</v>
      </c>
      <c r="L73" s="24"/>
      <c r="M73" s="24">
        <v>0.38472222222222219</v>
      </c>
      <c r="N73" s="25">
        <v>0.39374999999999999</v>
      </c>
      <c r="O73" s="127"/>
    </row>
    <row r="74" spans="1:15" ht="28.8" x14ac:dyDescent="0.3">
      <c r="A74" s="19" t="e">
        <f t="shared" si="16"/>
        <v>#REF!</v>
      </c>
      <c r="B74" s="20">
        <f t="shared" si="15"/>
        <v>4</v>
      </c>
      <c r="C74" s="5" t="s">
        <v>29</v>
      </c>
      <c r="D74" s="56"/>
      <c r="E74" s="22" t="s">
        <v>147</v>
      </c>
      <c r="F74" s="52"/>
      <c r="G74" s="22" t="s">
        <v>439</v>
      </c>
      <c r="H74" s="22" t="s">
        <v>70</v>
      </c>
      <c r="I74" s="22" t="s">
        <v>357</v>
      </c>
      <c r="J74" s="22">
        <v>1</v>
      </c>
      <c r="K74" s="23">
        <f t="shared" si="7"/>
        <v>44630</v>
      </c>
      <c r="L74" s="24">
        <v>0.40763888888888888</v>
      </c>
      <c r="M74" s="25">
        <v>0.39374999999999999</v>
      </c>
      <c r="N74" s="25">
        <v>0.39652777777777781</v>
      </c>
      <c r="O74" s="42"/>
    </row>
    <row r="75" spans="1:15" ht="15.6" x14ac:dyDescent="0.3">
      <c r="A75" s="19" t="e">
        <f t="shared" si="16"/>
        <v>#REF!</v>
      </c>
      <c r="B75" s="20">
        <f t="shared" si="15"/>
        <v>5</v>
      </c>
      <c r="C75" s="81" t="s">
        <v>29</v>
      </c>
      <c r="D75" s="56" t="s">
        <v>148</v>
      </c>
      <c r="F75" s="52"/>
      <c r="J75" s="22"/>
      <c r="K75" s="23">
        <f t="shared" si="7"/>
        <v>44630</v>
      </c>
      <c r="L75" s="24"/>
      <c r="M75" s="25"/>
      <c r="N75" s="25"/>
    </row>
    <row r="76" spans="1:15" ht="28.8" x14ac:dyDescent="0.3">
      <c r="A76" s="19" t="e">
        <f t="shared" si="16"/>
        <v>#REF!</v>
      </c>
      <c r="B76" s="20">
        <f t="shared" si="15"/>
        <v>6</v>
      </c>
      <c r="C76" s="5" t="s">
        <v>29</v>
      </c>
      <c r="D76" s="56"/>
      <c r="E76" s="22" t="s">
        <v>149</v>
      </c>
      <c r="F76" s="84" t="s">
        <v>150</v>
      </c>
      <c r="G76" s="22" t="s">
        <v>439</v>
      </c>
      <c r="H76" s="22" t="s">
        <v>70</v>
      </c>
      <c r="I76" s="22" t="s">
        <v>357</v>
      </c>
      <c r="J76" s="22">
        <v>1</v>
      </c>
      <c r="K76" s="23">
        <f t="shared" si="7"/>
        <v>44630</v>
      </c>
      <c r="L76" s="24"/>
      <c r="M76" s="25"/>
      <c r="N76" s="25"/>
    </row>
    <row r="77" spans="1:15" ht="28.8" x14ac:dyDescent="0.3">
      <c r="A77" s="19" t="e">
        <f t="shared" si="16"/>
        <v>#REF!</v>
      </c>
      <c r="B77" s="20">
        <f t="shared" si="15"/>
        <v>7</v>
      </c>
      <c r="C77" s="5" t="s">
        <v>29</v>
      </c>
      <c r="D77" s="56"/>
      <c r="E77" s="22" t="s">
        <v>151</v>
      </c>
      <c r="G77" s="22" t="s">
        <v>439</v>
      </c>
      <c r="H77" s="22" t="s">
        <v>70</v>
      </c>
      <c r="I77" s="22" t="s">
        <v>357</v>
      </c>
      <c r="J77" s="22"/>
      <c r="K77" s="23">
        <f t="shared" si="7"/>
        <v>44630</v>
      </c>
      <c r="L77" s="24"/>
      <c r="M77" s="25"/>
      <c r="N77" s="25"/>
    </row>
    <row r="78" spans="1:15" ht="78" customHeight="1" x14ac:dyDescent="0.3">
      <c r="A78" s="19" t="e">
        <f t="shared" si="16"/>
        <v>#REF!</v>
      </c>
      <c r="B78" s="20">
        <f t="shared" si="15"/>
        <v>8</v>
      </c>
      <c r="C78" s="5" t="s">
        <v>29</v>
      </c>
      <c r="D78" s="56" t="s">
        <v>152</v>
      </c>
      <c r="E78" s="22" t="s">
        <v>153</v>
      </c>
      <c r="G78" s="22" t="s">
        <v>439</v>
      </c>
      <c r="H78" s="22" t="s">
        <v>70</v>
      </c>
      <c r="I78" s="22" t="s">
        <v>357</v>
      </c>
      <c r="J78" s="22">
        <v>2</v>
      </c>
      <c r="K78" s="23">
        <f t="shared" si="7"/>
        <v>44630</v>
      </c>
      <c r="L78" s="24"/>
      <c r="M78" s="25"/>
      <c r="N78" s="25"/>
    </row>
    <row r="79" spans="1:15" ht="28.8" x14ac:dyDescent="0.3">
      <c r="A79" s="19" t="e">
        <f t="shared" si="16"/>
        <v>#REF!</v>
      </c>
      <c r="B79" s="20">
        <f t="shared" si="15"/>
        <v>9</v>
      </c>
      <c r="C79" s="5" t="s">
        <v>29</v>
      </c>
      <c r="D79" s="56" t="s">
        <v>154</v>
      </c>
      <c r="E79" s="21" t="s">
        <v>155</v>
      </c>
      <c r="G79" s="22" t="s">
        <v>439</v>
      </c>
      <c r="H79" s="22" t="s">
        <v>70</v>
      </c>
      <c r="I79" s="22" t="s">
        <v>357</v>
      </c>
      <c r="J79" s="22">
        <v>20</v>
      </c>
      <c r="K79" s="23">
        <f t="shared" si="7"/>
        <v>44630</v>
      </c>
      <c r="L79" s="24">
        <v>0.40972222222222227</v>
      </c>
      <c r="M79" s="25">
        <v>0.39652777777777781</v>
      </c>
      <c r="N79" s="25">
        <v>0.41666666666666669</v>
      </c>
      <c r="O79" s="126"/>
    </row>
    <row r="80" spans="1:15" ht="28.8" x14ac:dyDescent="0.3">
      <c r="A80" s="19" t="e">
        <f t="shared" si="16"/>
        <v>#REF!</v>
      </c>
      <c r="B80" s="20">
        <f t="shared" si="15"/>
        <v>10</v>
      </c>
      <c r="C80" s="5" t="s">
        <v>29</v>
      </c>
      <c r="D80" s="56" t="s">
        <v>156</v>
      </c>
      <c r="E80" s="21" t="s">
        <v>157</v>
      </c>
      <c r="F80" s="21" t="s">
        <v>158</v>
      </c>
      <c r="G80" s="22" t="s">
        <v>439</v>
      </c>
      <c r="H80" s="22" t="s">
        <v>70</v>
      </c>
      <c r="I80" s="22" t="s">
        <v>357</v>
      </c>
      <c r="J80" s="22"/>
      <c r="K80" s="23">
        <f t="shared" si="7"/>
        <v>44630</v>
      </c>
      <c r="L80" s="24"/>
      <c r="M80" s="25"/>
      <c r="N80" s="25"/>
      <c r="O80" s="85"/>
    </row>
    <row r="81" spans="1:15" x14ac:dyDescent="0.3">
      <c r="A81" s="13" t="e">
        <f>A80+0.1</f>
        <v>#REF!</v>
      </c>
      <c r="B81" s="14"/>
      <c r="C81" s="15"/>
      <c r="D81" s="16" t="s">
        <v>159</v>
      </c>
      <c r="E81" s="17"/>
      <c r="F81" s="17"/>
      <c r="G81" s="17"/>
      <c r="H81" s="17"/>
      <c r="I81" s="17"/>
      <c r="J81" s="47"/>
      <c r="K81" s="48"/>
      <c r="L81" s="48"/>
      <c r="M81" s="49"/>
      <c r="N81" s="49"/>
      <c r="O81" s="17"/>
    </row>
    <row r="82" spans="1:15" ht="28.8" x14ac:dyDescent="0.3">
      <c r="A82" s="19" t="e">
        <f t="shared" ref="A82:A87" si="17">A81</f>
        <v>#REF!</v>
      </c>
      <c r="B82" s="20">
        <f t="shared" ref="B82:B87" si="18">B81+1</f>
        <v>1</v>
      </c>
      <c r="C82" s="5" t="s">
        <v>29</v>
      </c>
      <c r="D82" s="86" t="s">
        <v>160</v>
      </c>
      <c r="E82" s="21" t="s">
        <v>161</v>
      </c>
      <c r="G82" s="22" t="s">
        <v>439</v>
      </c>
      <c r="H82" s="22" t="s">
        <v>70</v>
      </c>
      <c r="I82" s="22" t="s">
        <v>357</v>
      </c>
      <c r="J82" s="22">
        <v>2</v>
      </c>
      <c r="K82" s="23">
        <f t="shared" si="7"/>
        <v>44630</v>
      </c>
      <c r="L82" s="24">
        <v>0.4236111111111111</v>
      </c>
      <c r="M82" s="25">
        <v>0.41736111111111113</v>
      </c>
      <c r="N82" s="25">
        <v>0.42222222222222222</v>
      </c>
      <c r="O82" s="42"/>
    </row>
    <row r="83" spans="1:15" ht="28.8" x14ac:dyDescent="0.3">
      <c r="A83" s="19" t="e">
        <f t="shared" si="17"/>
        <v>#REF!</v>
      </c>
      <c r="B83" s="20">
        <f t="shared" si="18"/>
        <v>2</v>
      </c>
      <c r="C83" s="5" t="s">
        <v>29</v>
      </c>
      <c r="D83" s="83"/>
      <c r="E83" s="21" t="s">
        <v>162</v>
      </c>
      <c r="F83" s="22" t="s">
        <v>163</v>
      </c>
      <c r="G83" s="22" t="s">
        <v>439</v>
      </c>
      <c r="H83" s="22" t="s">
        <v>70</v>
      </c>
      <c r="I83" s="22" t="s">
        <v>357</v>
      </c>
      <c r="J83" s="22"/>
      <c r="K83" s="23">
        <f t="shared" si="7"/>
        <v>44630</v>
      </c>
      <c r="L83" s="24"/>
      <c r="M83" s="25"/>
      <c r="N83" s="25"/>
    </row>
    <row r="84" spans="1:15" ht="43.2" x14ac:dyDescent="0.3">
      <c r="A84" s="19" t="e">
        <f t="shared" si="17"/>
        <v>#REF!</v>
      </c>
      <c r="B84" s="20">
        <f t="shared" si="18"/>
        <v>3</v>
      </c>
      <c r="C84" s="5" t="s">
        <v>29</v>
      </c>
      <c r="D84" s="83"/>
      <c r="E84" s="21" t="s">
        <v>164</v>
      </c>
      <c r="G84" s="22" t="s">
        <v>439</v>
      </c>
      <c r="H84" s="22" t="s">
        <v>47</v>
      </c>
      <c r="I84" s="22" t="s">
        <v>261</v>
      </c>
      <c r="J84" s="22">
        <v>5</v>
      </c>
      <c r="K84" s="23">
        <f t="shared" si="7"/>
        <v>44630</v>
      </c>
      <c r="L84" s="24"/>
      <c r="M84" s="25"/>
      <c r="N84" s="25"/>
      <c r="O84" s="87" t="s">
        <v>511</v>
      </c>
    </row>
    <row r="85" spans="1:15" ht="28.8" x14ac:dyDescent="0.3">
      <c r="A85" s="19" t="e">
        <f t="shared" si="17"/>
        <v>#REF!</v>
      </c>
      <c r="B85" s="20">
        <f t="shared" si="18"/>
        <v>4</v>
      </c>
      <c r="C85" s="5" t="s">
        <v>29</v>
      </c>
      <c r="D85" s="83"/>
      <c r="E85" s="22" t="s">
        <v>165</v>
      </c>
      <c r="F85" s="57" t="s">
        <v>166</v>
      </c>
      <c r="G85" s="22" t="s">
        <v>439</v>
      </c>
      <c r="H85" s="22" t="s">
        <v>70</v>
      </c>
      <c r="I85" s="22" t="s">
        <v>357</v>
      </c>
      <c r="J85" s="22"/>
      <c r="K85" s="23">
        <f t="shared" si="7"/>
        <v>44630</v>
      </c>
      <c r="L85" s="24"/>
      <c r="M85" s="25"/>
      <c r="N85" s="25"/>
      <c r="O85" s="41"/>
    </row>
    <row r="86" spans="1:15" x14ac:dyDescent="0.3">
      <c r="A86" s="19" t="e">
        <f t="shared" si="17"/>
        <v>#REF!</v>
      </c>
      <c r="B86" s="20">
        <f t="shared" si="18"/>
        <v>5</v>
      </c>
      <c r="C86" s="5" t="s">
        <v>29</v>
      </c>
      <c r="D86" s="83"/>
      <c r="E86" s="21" t="s">
        <v>167</v>
      </c>
      <c r="F86" s="57"/>
      <c r="G86" s="22" t="s">
        <v>439</v>
      </c>
      <c r="H86" s="22" t="s">
        <v>47</v>
      </c>
      <c r="I86" s="22" t="s">
        <v>261</v>
      </c>
      <c r="J86" s="22"/>
      <c r="K86" s="23">
        <f t="shared" si="7"/>
        <v>44630</v>
      </c>
      <c r="L86" s="24"/>
      <c r="M86" s="25"/>
      <c r="N86" s="25"/>
    </row>
    <row r="87" spans="1:15" ht="28.8" x14ac:dyDescent="0.3">
      <c r="A87" s="19" t="e">
        <f t="shared" si="17"/>
        <v>#REF!</v>
      </c>
      <c r="B87" s="20">
        <f t="shared" si="18"/>
        <v>6</v>
      </c>
      <c r="C87" s="5" t="s">
        <v>29</v>
      </c>
      <c r="D87" s="83"/>
      <c r="E87" s="21" t="s">
        <v>168</v>
      </c>
      <c r="F87" s="22" t="s">
        <v>169</v>
      </c>
      <c r="G87" s="22" t="s">
        <v>439</v>
      </c>
      <c r="H87" s="22" t="s">
        <v>27</v>
      </c>
      <c r="I87" s="22" t="s">
        <v>297</v>
      </c>
      <c r="J87" s="22"/>
      <c r="K87" s="23">
        <f t="shared" si="7"/>
        <v>44630</v>
      </c>
      <c r="L87" s="24"/>
      <c r="M87" s="25"/>
      <c r="N87" s="25"/>
    </row>
    <row r="88" spans="1:15" s="15" customFormat="1" x14ac:dyDescent="0.3">
      <c r="A88" s="13"/>
      <c r="B88" s="14"/>
      <c r="D88" s="107" t="s">
        <v>496</v>
      </c>
      <c r="E88" s="110"/>
      <c r="F88" s="17"/>
      <c r="G88" s="17"/>
      <c r="H88" s="17"/>
      <c r="I88" s="17"/>
      <c r="J88" s="17"/>
      <c r="K88" s="94"/>
      <c r="L88" s="48"/>
      <c r="M88" s="49"/>
      <c r="N88" s="49"/>
      <c r="O88" s="17"/>
    </row>
    <row r="89" spans="1:15" ht="15.6" x14ac:dyDescent="0.3">
      <c r="A89" s="19" t="e">
        <f>A87</f>
        <v>#REF!</v>
      </c>
      <c r="B89" s="20">
        <f>B87+1</f>
        <v>7</v>
      </c>
      <c r="C89" s="81" t="s">
        <v>29</v>
      </c>
      <c r="D89" s="56" t="s">
        <v>148</v>
      </c>
      <c r="F89" s="52"/>
      <c r="J89" s="22"/>
      <c r="K89" s="23">
        <f t="shared" si="7"/>
        <v>44630</v>
      </c>
      <c r="L89" s="24"/>
      <c r="M89" s="25"/>
      <c r="N89" s="25"/>
    </row>
    <row r="90" spans="1:15" ht="28.8" x14ac:dyDescent="0.3">
      <c r="A90" s="19" t="e">
        <f>A89</f>
        <v>#REF!</v>
      </c>
      <c r="B90" s="20">
        <f>B89+1</f>
        <v>8</v>
      </c>
      <c r="C90" s="5" t="s">
        <v>29</v>
      </c>
      <c r="D90" s="56"/>
      <c r="E90" s="22" t="s">
        <v>149</v>
      </c>
      <c r="F90" s="84" t="s">
        <v>150</v>
      </c>
      <c r="G90" s="22" t="s">
        <v>439</v>
      </c>
      <c r="H90" s="22" t="s">
        <v>70</v>
      </c>
      <c r="I90" s="22" t="s">
        <v>357</v>
      </c>
      <c r="J90" s="22">
        <v>1</v>
      </c>
      <c r="K90" s="23">
        <f t="shared" si="7"/>
        <v>44630</v>
      </c>
      <c r="L90" s="24">
        <v>0.43055555555555558</v>
      </c>
      <c r="M90" s="25">
        <v>0.42222222222222222</v>
      </c>
      <c r="N90" s="25">
        <v>0.43541666666666662</v>
      </c>
    </row>
    <row r="91" spans="1:15" ht="28.8" x14ac:dyDescent="0.3">
      <c r="A91" s="19" t="e">
        <f>A90</f>
        <v>#REF!</v>
      </c>
      <c r="B91" s="20">
        <f>B90+1</f>
        <v>9</v>
      </c>
      <c r="C91" s="5" t="s">
        <v>29</v>
      </c>
      <c r="D91" s="56"/>
      <c r="E91" s="22" t="s">
        <v>151</v>
      </c>
      <c r="G91" s="22" t="s">
        <v>439</v>
      </c>
      <c r="H91" s="22" t="s">
        <v>70</v>
      </c>
      <c r="I91" s="22" t="s">
        <v>357</v>
      </c>
      <c r="J91" s="22"/>
      <c r="K91" s="23">
        <f t="shared" si="7"/>
        <v>44630</v>
      </c>
      <c r="L91" s="24"/>
      <c r="M91" s="25"/>
      <c r="N91" s="25"/>
    </row>
    <row r="92" spans="1:15" ht="78" customHeight="1" x14ac:dyDescent="0.3">
      <c r="A92" s="19" t="e">
        <f>A91</f>
        <v>#REF!</v>
      </c>
      <c r="B92" s="20">
        <f>B91+1</f>
        <v>10</v>
      </c>
      <c r="C92" s="5" t="s">
        <v>29</v>
      </c>
      <c r="D92" s="56" t="s">
        <v>152</v>
      </c>
      <c r="E92" s="22" t="s">
        <v>153</v>
      </c>
      <c r="G92" s="22" t="s">
        <v>439</v>
      </c>
      <c r="H92" s="22" t="s">
        <v>70</v>
      </c>
      <c r="I92" s="22" t="s">
        <v>357</v>
      </c>
      <c r="J92" s="22">
        <v>2</v>
      </c>
      <c r="K92" s="23">
        <f t="shared" si="7"/>
        <v>44630</v>
      </c>
      <c r="L92" s="24"/>
      <c r="M92" s="25"/>
      <c r="N92" s="25"/>
    </row>
    <row r="93" spans="1:15" ht="28.8" x14ac:dyDescent="0.3">
      <c r="A93" s="19" t="e">
        <f>A92</f>
        <v>#REF!</v>
      </c>
      <c r="B93" s="20">
        <f>B92+1</f>
        <v>11</v>
      </c>
      <c r="C93" s="5" t="s">
        <v>29</v>
      </c>
      <c r="D93" s="56" t="s">
        <v>154</v>
      </c>
      <c r="E93" s="21" t="s">
        <v>155</v>
      </c>
      <c r="G93" s="22" t="s">
        <v>439</v>
      </c>
      <c r="H93" s="22" t="s">
        <v>70</v>
      </c>
      <c r="I93" s="22" t="s">
        <v>357</v>
      </c>
      <c r="J93" s="22">
        <v>30</v>
      </c>
      <c r="K93" s="23">
        <f t="shared" si="7"/>
        <v>44630</v>
      </c>
      <c r="L93" s="24"/>
      <c r="M93" s="25"/>
      <c r="N93" s="25"/>
      <c r="O93" s="126"/>
    </row>
    <row r="94" spans="1:15" ht="28.8" x14ac:dyDescent="0.3">
      <c r="A94" s="19" t="e">
        <f>A93</f>
        <v>#REF!</v>
      </c>
      <c r="B94" s="20">
        <f>B93+1</f>
        <v>12</v>
      </c>
      <c r="C94" s="5" t="s">
        <v>29</v>
      </c>
      <c r="D94" s="56" t="s">
        <v>156</v>
      </c>
      <c r="E94" s="21" t="s">
        <v>157</v>
      </c>
      <c r="F94" s="21" t="s">
        <v>158</v>
      </c>
      <c r="G94" s="22" t="s">
        <v>439</v>
      </c>
      <c r="H94" s="22" t="s">
        <v>70</v>
      </c>
      <c r="I94" s="22" t="s">
        <v>357</v>
      </c>
      <c r="J94" s="22"/>
      <c r="K94" s="23">
        <f t="shared" si="7"/>
        <v>44630</v>
      </c>
      <c r="L94" s="24"/>
      <c r="M94" s="25"/>
      <c r="N94" s="25"/>
      <c r="O94" s="85"/>
    </row>
    <row r="95" spans="1:15" x14ac:dyDescent="0.3">
      <c r="A95" s="13" t="e">
        <f>A94+0.1</f>
        <v>#REF!</v>
      </c>
      <c r="B95" s="14"/>
      <c r="C95" s="15"/>
      <c r="D95" s="16" t="s">
        <v>497</v>
      </c>
      <c r="E95" s="17"/>
      <c r="F95" s="17"/>
      <c r="G95" s="17"/>
      <c r="H95" s="17"/>
      <c r="I95" s="17"/>
      <c r="J95" s="47"/>
      <c r="K95" s="48"/>
      <c r="L95" s="48"/>
      <c r="M95" s="49"/>
      <c r="N95" s="49"/>
      <c r="O95" s="17"/>
    </row>
    <row r="96" spans="1:15" ht="28.8" x14ac:dyDescent="0.3">
      <c r="A96" s="19" t="e">
        <f t="shared" ref="A96:A101" si="19">A95</f>
        <v>#REF!</v>
      </c>
      <c r="B96" s="20">
        <f t="shared" ref="B96:B101" si="20">B95+1</f>
        <v>1</v>
      </c>
      <c r="C96" s="5" t="s">
        <v>29</v>
      </c>
      <c r="D96" s="86" t="s">
        <v>160</v>
      </c>
      <c r="E96" s="21" t="s">
        <v>161</v>
      </c>
      <c r="G96" s="22" t="s">
        <v>439</v>
      </c>
      <c r="H96" s="22" t="s">
        <v>70</v>
      </c>
      <c r="I96" s="22" t="s">
        <v>357</v>
      </c>
      <c r="J96" s="22">
        <v>2</v>
      </c>
      <c r="K96" s="23">
        <f t="shared" si="7"/>
        <v>44630</v>
      </c>
      <c r="L96" s="24">
        <v>0.4375</v>
      </c>
      <c r="M96" s="25"/>
      <c r="N96" s="25"/>
      <c r="O96" s="42"/>
    </row>
    <row r="97" spans="1:20" ht="28.8" x14ac:dyDescent="0.3">
      <c r="A97" s="19" t="e">
        <f t="shared" si="19"/>
        <v>#REF!</v>
      </c>
      <c r="B97" s="20">
        <f t="shared" si="20"/>
        <v>2</v>
      </c>
      <c r="C97" s="5" t="s">
        <v>29</v>
      </c>
      <c r="D97" s="83"/>
      <c r="E97" s="21" t="s">
        <v>162</v>
      </c>
      <c r="F97" s="22" t="s">
        <v>163</v>
      </c>
      <c r="G97" s="22" t="s">
        <v>439</v>
      </c>
      <c r="H97" s="22" t="s">
        <v>70</v>
      </c>
      <c r="I97" s="22" t="s">
        <v>357</v>
      </c>
      <c r="J97" s="22"/>
      <c r="K97" s="23">
        <f t="shared" si="7"/>
        <v>44630</v>
      </c>
      <c r="L97" s="24"/>
      <c r="M97" s="25"/>
      <c r="N97" s="25"/>
    </row>
    <row r="98" spans="1:20" ht="28.8" x14ac:dyDescent="0.3">
      <c r="A98" s="19" t="e">
        <f t="shared" si="19"/>
        <v>#REF!</v>
      </c>
      <c r="B98" s="20">
        <f t="shared" si="20"/>
        <v>3</v>
      </c>
      <c r="C98" s="5" t="s">
        <v>29</v>
      </c>
      <c r="D98" s="83"/>
      <c r="E98" s="21" t="s">
        <v>164</v>
      </c>
      <c r="G98" s="22" t="s">
        <v>439</v>
      </c>
      <c r="H98" s="22" t="s">
        <v>47</v>
      </c>
      <c r="I98" s="22" t="s">
        <v>261</v>
      </c>
      <c r="J98" s="22">
        <v>5</v>
      </c>
      <c r="K98" s="23">
        <f t="shared" si="7"/>
        <v>44630</v>
      </c>
      <c r="L98" s="24"/>
      <c r="M98" s="25"/>
      <c r="N98" s="25"/>
      <c r="O98" s="87" t="s">
        <v>512</v>
      </c>
    </row>
    <row r="99" spans="1:20" ht="28.8" x14ac:dyDescent="0.3">
      <c r="A99" s="19" t="e">
        <f t="shared" si="19"/>
        <v>#REF!</v>
      </c>
      <c r="B99" s="20">
        <f t="shared" si="20"/>
        <v>4</v>
      </c>
      <c r="C99" s="5" t="s">
        <v>29</v>
      </c>
      <c r="D99" s="83"/>
      <c r="E99" s="22" t="s">
        <v>165</v>
      </c>
      <c r="F99" s="57" t="s">
        <v>166</v>
      </c>
      <c r="G99" s="22" t="s">
        <v>439</v>
      </c>
      <c r="H99" s="22" t="s">
        <v>70</v>
      </c>
      <c r="I99" s="22" t="s">
        <v>357</v>
      </c>
      <c r="J99" s="22"/>
      <c r="K99" s="23">
        <f t="shared" si="7"/>
        <v>44630</v>
      </c>
      <c r="L99" s="24"/>
      <c r="M99" s="25"/>
      <c r="N99" s="25"/>
      <c r="O99" s="41"/>
    </row>
    <row r="100" spans="1:20" x14ac:dyDescent="0.3">
      <c r="A100" s="19" t="e">
        <f t="shared" si="19"/>
        <v>#REF!</v>
      </c>
      <c r="B100" s="20">
        <f t="shared" si="20"/>
        <v>5</v>
      </c>
      <c r="C100" s="5" t="s">
        <v>29</v>
      </c>
      <c r="D100" s="83"/>
      <c r="E100" s="21" t="s">
        <v>167</v>
      </c>
      <c r="F100" s="57"/>
      <c r="G100" s="22" t="s">
        <v>439</v>
      </c>
      <c r="H100" s="22" t="s">
        <v>47</v>
      </c>
      <c r="I100" s="22" t="s">
        <v>261</v>
      </c>
      <c r="J100" s="22"/>
      <c r="K100" s="23">
        <f t="shared" si="7"/>
        <v>44630</v>
      </c>
      <c r="L100" s="24"/>
      <c r="M100" s="25"/>
      <c r="N100" s="25"/>
    </row>
    <row r="101" spans="1:20" ht="28.8" x14ac:dyDescent="0.3">
      <c r="A101" s="19" t="e">
        <f t="shared" si="19"/>
        <v>#REF!</v>
      </c>
      <c r="B101" s="20">
        <f t="shared" si="20"/>
        <v>6</v>
      </c>
      <c r="C101" s="5" t="s">
        <v>29</v>
      </c>
      <c r="D101" s="83"/>
      <c r="E101" s="21" t="s">
        <v>168</v>
      </c>
      <c r="F101" s="22" t="s">
        <v>169</v>
      </c>
      <c r="G101" s="22" t="s">
        <v>439</v>
      </c>
      <c r="H101" s="22" t="s">
        <v>27</v>
      </c>
      <c r="I101" s="22" t="s">
        <v>297</v>
      </c>
      <c r="J101" s="22"/>
      <c r="K101" s="23">
        <f t="shared" si="7"/>
        <v>44630</v>
      </c>
      <c r="L101" s="24"/>
      <c r="M101" s="25"/>
      <c r="N101" s="25"/>
    </row>
    <row r="102" spans="1:20" s="81" customFormat="1" ht="57.6" x14ac:dyDescent="0.3">
      <c r="A102" s="19" t="e">
        <f>A87</f>
        <v>#REF!</v>
      </c>
      <c r="B102" s="20">
        <f>B87+1</f>
        <v>7</v>
      </c>
      <c r="C102" s="81" t="s">
        <v>29</v>
      </c>
      <c r="D102" s="86" t="s">
        <v>170</v>
      </c>
      <c r="E102" s="22" t="s">
        <v>171</v>
      </c>
      <c r="F102" s="22" t="s">
        <v>172</v>
      </c>
      <c r="G102" s="22" t="s">
        <v>439</v>
      </c>
      <c r="H102" s="22" t="s">
        <v>70</v>
      </c>
      <c r="I102" s="22" t="s">
        <v>332</v>
      </c>
      <c r="J102" s="22">
        <v>1</v>
      </c>
      <c r="K102" s="23">
        <f t="shared" si="7"/>
        <v>44630</v>
      </c>
      <c r="L102" s="24"/>
      <c r="M102" s="25"/>
      <c r="N102" s="25"/>
      <c r="O102" s="85"/>
      <c r="P102" s="5"/>
      <c r="Q102" s="5"/>
    </row>
    <row r="103" spans="1:20" ht="28.8" x14ac:dyDescent="0.3">
      <c r="A103" s="19" t="e">
        <f t="shared" ref="A103:A106" si="21">A102</f>
        <v>#REF!</v>
      </c>
      <c r="B103" s="20">
        <f t="shared" si="15"/>
        <v>8</v>
      </c>
      <c r="C103" s="81" t="s">
        <v>16</v>
      </c>
      <c r="D103" s="56" t="s">
        <v>173</v>
      </c>
      <c r="E103" s="22" t="s">
        <v>174</v>
      </c>
      <c r="F103" s="42" t="s">
        <v>175</v>
      </c>
      <c r="G103" s="22" t="s">
        <v>17</v>
      </c>
      <c r="H103" s="22" t="s">
        <v>70</v>
      </c>
      <c r="I103" s="22" t="s">
        <v>332</v>
      </c>
      <c r="J103" s="22"/>
      <c r="K103" s="23">
        <f t="shared" si="7"/>
        <v>44630</v>
      </c>
      <c r="L103" s="24"/>
      <c r="M103" s="25"/>
      <c r="N103" s="25"/>
    </row>
    <row r="104" spans="1:20" s="175" customFormat="1" ht="55.95" customHeight="1" x14ac:dyDescent="0.3">
      <c r="A104" s="173" t="e">
        <f t="shared" si="21"/>
        <v>#REF!</v>
      </c>
      <c r="B104" s="174">
        <f t="shared" si="15"/>
        <v>9</v>
      </c>
      <c r="C104" s="209" t="s">
        <v>29</v>
      </c>
      <c r="D104" s="210" t="s">
        <v>281</v>
      </c>
      <c r="E104" s="211" t="s">
        <v>282</v>
      </c>
      <c r="F104" s="212" t="s">
        <v>176</v>
      </c>
      <c r="G104" s="114" t="s">
        <v>17</v>
      </c>
      <c r="H104" s="114" t="s">
        <v>70</v>
      </c>
      <c r="I104" s="114" t="s">
        <v>357</v>
      </c>
      <c r="J104" s="114">
        <v>1</v>
      </c>
      <c r="K104" s="139">
        <f t="shared" si="7"/>
        <v>44630</v>
      </c>
      <c r="L104" s="115"/>
      <c r="M104" s="116"/>
      <c r="N104" s="116"/>
      <c r="O104" s="114"/>
    </row>
    <row r="105" spans="1:20" s="175" customFormat="1" ht="204.6" customHeight="1" x14ac:dyDescent="0.3">
      <c r="A105" s="173" t="e">
        <f t="shared" si="21"/>
        <v>#REF!</v>
      </c>
      <c r="B105" s="174">
        <f t="shared" si="15"/>
        <v>10</v>
      </c>
      <c r="C105" s="209" t="s">
        <v>29</v>
      </c>
      <c r="D105" s="213" t="s">
        <v>177</v>
      </c>
      <c r="E105" s="114" t="s">
        <v>178</v>
      </c>
      <c r="F105" s="214" t="s">
        <v>179</v>
      </c>
      <c r="G105" s="114" t="s">
        <v>17</v>
      </c>
      <c r="H105" s="114" t="s">
        <v>70</v>
      </c>
      <c r="I105" s="114" t="s">
        <v>180</v>
      </c>
      <c r="J105" s="114"/>
      <c r="K105" s="139">
        <f t="shared" si="7"/>
        <v>44630</v>
      </c>
      <c r="L105" s="115"/>
      <c r="M105" s="116"/>
      <c r="N105" s="116"/>
      <c r="O105" s="114" t="s">
        <v>462</v>
      </c>
    </row>
    <row r="106" spans="1:20" s="15" customFormat="1" ht="15.6" x14ac:dyDescent="0.3">
      <c r="A106" s="13" t="e">
        <f t="shared" si="21"/>
        <v>#REF!</v>
      </c>
      <c r="B106" s="14">
        <f t="shared" si="15"/>
        <v>11</v>
      </c>
      <c r="C106" s="166" t="s">
        <v>29</v>
      </c>
      <c r="D106" s="37" t="s">
        <v>181</v>
      </c>
      <c r="E106" s="167"/>
      <c r="F106" s="168"/>
      <c r="G106" s="17"/>
      <c r="H106" s="17"/>
      <c r="I106" s="17"/>
      <c r="J106" s="17"/>
      <c r="K106" s="94"/>
      <c r="L106" s="169"/>
      <c r="M106" s="49"/>
      <c r="N106" s="49"/>
      <c r="O106" s="104"/>
    </row>
    <row r="107" spans="1:20" ht="280.95" customHeight="1" x14ac:dyDescent="0.3">
      <c r="A107" s="19"/>
      <c r="B107" s="20"/>
      <c r="C107" s="81"/>
      <c r="D107" s="183" t="s">
        <v>513</v>
      </c>
      <c r="E107" s="159" t="s">
        <v>457</v>
      </c>
      <c r="F107" s="165"/>
      <c r="G107" s="22" t="s">
        <v>439</v>
      </c>
      <c r="H107" s="22" t="s">
        <v>70</v>
      </c>
      <c r="I107" s="22" t="s">
        <v>357</v>
      </c>
      <c r="J107" s="22">
        <v>10</v>
      </c>
      <c r="K107" s="23"/>
      <c r="L107" s="215">
        <v>0.44097222222222227</v>
      </c>
      <c r="M107" s="91">
        <v>0.42777777777777781</v>
      </c>
      <c r="N107" s="25">
        <v>0.43263888888888885</v>
      </c>
      <c r="O107" s="92"/>
    </row>
    <row r="108" spans="1:20" s="15" customFormat="1" x14ac:dyDescent="0.3">
      <c r="A108" s="93">
        <v>2.1</v>
      </c>
      <c r="B108" s="14"/>
      <c r="D108" s="37" t="s">
        <v>182</v>
      </c>
      <c r="E108" s="17"/>
      <c r="F108" s="17"/>
      <c r="G108" s="17"/>
      <c r="H108" s="17"/>
      <c r="I108" s="17"/>
      <c r="J108" s="17"/>
      <c r="K108" s="94"/>
      <c r="L108" s="48"/>
      <c r="M108" s="49"/>
      <c r="N108" s="49"/>
      <c r="O108" s="17"/>
    </row>
    <row r="109" spans="1:20" ht="115.2" x14ac:dyDescent="0.3">
      <c r="A109" s="95">
        <f>A108</f>
        <v>2.1</v>
      </c>
      <c r="B109" s="20">
        <v>1</v>
      </c>
      <c r="C109" s="81" t="s">
        <v>29</v>
      </c>
      <c r="D109" s="29" t="s">
        <v>183</v>
      </c>
      <c r="E109" s="29" t="s">
        <v>184</v>
      </c>
      <c r="F109" s="172" t="s">
        <v>460</v>
      </c>
      <c r="G109" s="22" t="s">
        <v>439</v>
      </c>
      <c r="H109" s="22" t="s">
        <v>70</v>
      </c>
      <c r="I109" s="22" t="s">
        <v>357</v>
      </c>
      <c r="J109" s="22">
        <v>5</v>
      </c>
      <c r="K109" s="23">
        <f t="shared" ref="K109:K122" si="22">K$2</f>
        <v>44630</v>
      </c>
      <c r="L109" s="24">
        <v>0.44791666666666669</v>
      </c>
      <c r="M109" s="25">
        <v>0.4381944444444445</v>
      </c>
      <c r="N109" s="25">
        <v>0.44236111111111115</v>
      </c>
      <c r="S109" s="83" t="s">
        <v>185</v>
      </c>
      <c r="T109" s="83" t="s">
        <v>186</v>
      </c>
    </row>
    <row r="110" spans="1:20" ht="144" x14ac:dyDescent="0.3">
      <c r="A110" s="95">
        <f>A109</f>
        <v>2.1</v>
      </c>
      <c r="B110" s="20">
        <f>B109+1</f>
        <v>2</v>
      </c>
      <c r="C110" s="81" t="s">
        <v>29</v>
      </c>
      <c r="D110" s="29" t="s">
        <v>187</v>
      </c>
      <c r="E110" s="29" t="s">
        <v>272</v>
      </c>
      <c r="F110" s="172" t="s">
        <v>461</v>
      </c>
      <c r="G110" s="22" t="s">
        <v>439</v>
      </c>
      <c r="H110" s="22" t="s">
        <v>70</v>
      </c>
      <c r="I110" s="22" t="s">
        <v>357</v>
      </c>
      <c r="J110" s="22">
        <v>6</v>
      </c>
      <c r="K110" s="23">
        <f t="shared" si="22"/>
        <v>44630</v>
      </c>
      <c r="L110" s="24"/>
      <c r="M110" s="25">
        <v>0.44236111111111115</v>
      </c>
      <c r="N110" s="25">
        <v>0.44375000000000003</v>
      </c>
      <c r="S110" s="83" t="s">
        <v>185</v>
      </c>
      <c r="T110" s="83" t="s">
        <v>186</v>
      </c>
    </row>
    <row r="111" spans="1:20" ht="86.4" x14ac:dyDescent="0.3">
      <c r="A111" s="95"/>
      <c r="B111" s="20"/>
      <c r="C111" s="81" t="s">
        <v>16</v>
      </c>
      <c r="D111" s="180" t="s">
        <v>389</v>
      </c>
      <c r="E111" s="180" t="s">
        <v>459</v>
      </c>
      <c r="F111" s="181"/>
      <c r="G111" s="22" t="s">
        <v>17</v>
      </c>
      <c r="H111" s="22" t="s">
        <v>70</v>
      </c>
      <c r="I111" s="22" t="s">
        <v>357</v>
      </c>
      <c r="J111" s="22"/>
      <c r="K111" s="23"/>
      <c r="L111" s="24"/>
      <c r="M111" s="25"/>
      <c r="N111" s="25"/>
      <c r="S111" s="83"/>
      <c r="T111" s="83"/>
    </row>
    <row r="112" spans="1:20" ht="47.4" customHeight="1" x14ac:dyDescent="0.3">
      <c r="A112" s="95">
        <f>A110</f>
        <v>2.1</v>
      </c>
      <c r="B112" s="20">
        <f>B110+1</f>
        <v>3</v>
      </c>
      <c r="C112" s="5" t="s">
        <v>29</v>
      </c>
      <c r="D112" s="29" t="s">
        <v>188</v>
      </c>
      <c r="E112" s="22" t="s">
        <v>189</v>
      </c>
      <c r="F112" s="160" t="s">
        <v>492</v>
      </c>
      <c r="G112" s="22" t="s">
        <v>439</v>
      </c>
      <c r="H112" s="22" t="s">
        <v>70</v>
      </c>
      <c r="I112" s="22" t="s">
        <v>357</v>
      </c>
      <c r="J112" s="22">
        <v>45</v>
      </c>
      <c r="K112" s="23">
        <f t="shared" si="22"/>
        <v>44630</v>
      </c>
      <c r="L112" s="24">
        <v>0.45833333333333331</v>
      </c>
      <c r="M112" s="24">
        <v>0.44375000000000003</v>
      </c>
      <c r="N112" s="25">
        <v>0.5229166666666667</v>
      </c>
      <c r="O112" s="87"/>
      <c r="S112" s="5">
        <f>90+130</f>
        <v>220</v>
      </c>
      <c r="T112" s="5">
        <f>S112/60</f>
        <v>3.6666666666666665</v>
      </c>
    </row>
    <row r="113" spans="1:15" ht="28.8" x14ac:dyDescent="0.3">
      <c r="A113" s="95">
        <f t="shared" ref="A113:A118" si="23">A112</f>
        <v>2.1</v>
      </c>
      <c r="B113" s="20">
        <f t="shared" ref="B113:B118" si="24">B112+1</f>
        <v>4</v>
      </c>
      <c r="C113" s="5" t="s">
        <v>29</v>
      </c>
      <c r="D113" s="29" t="s">
        <v>190</v>
      </c>
      <c r="E113" s="22" t="s">
        <v>191</v>
      </c>
      <c r="F113" s="97"/>
      <c r="G113" s="22" t="s">
        <v>439</v>
      </c>
      <c r="H113" s="22" t="s">
        <v>47</v>
      </c>
      <c r="I113" s="22" t="s">
        <v>261</v>
      </c>
      <c r="J113" s="22"/>
      <c r="K113" s="23">
        <f t="shared" si="22"/>
        <v>44630</v>
      </c>
      <c r="L113" s="24"/>
      <c r="M113" s="24"/>
      <c r="N113" s="25"/>
    </row>
    <row r="114" spans="1:15" ht="198.6" customHeight="1" x14ac:dyDescent="0.3">
      <c r="A114" s="95">
        <f t="shared" si="23"/>
        <v>2.1</v>
      </c>
      <c r="B114" s="20">
        <f t="shared" si="24"/>
        <v>5</v>
      </c>
      <c r="C114" s="81" t="s">
        <v>16</v>
      </c>
      <c r="D114" s="56" t="s">
        <v>192</v>
      </c>
      <c r="E114" s="22" t="s">
        <v>193</v>
      </c>
      <c r="F114" s="52" t="s">
        <v>194</v>
      </c>
      <c r="G114" s="22" t="s">
        <v>17</v>
      </c>
      <c r="H114" s="22" t="s">
        <v>70</v>
      </c>
      <c r="I114" s="22" t="s">
        <v>357</v>
      </c>
      <c r="J114" s="22"/>
      <c r="K114" s="23">
        <f t="shared" si="22"/>
        <v>44630</v>
      </c>
      <c r="L114" s="24"/>
      <c r="M114" s="25"/>
      <c r="N114" s="25"/>
    </row>
    <row r="115" spans="1:15" ht="72" x14ac:dyDescent="0.3">
      <c r="A115" s="95">
        <f t="shared" si="23"/>
        <v>2.1</v>
      </c>
      <c r="B115" s="20">
        <f t="shared" si="24"/>
        <v>6</v>
      </c>
      <c r="C115" s="81" t="s">
        <v>16</v>
      </c>
      <c r="D115" s="56" t="s">
        <v>195</v>
      </c>
      <c r="E115" s="22" t="s">
        <v>196</v>
      </c>
      <c r="F115" s="182" t="s">
        <v>424</v>
      </c>
      <c r="G115" s="22" t="s">
        <v>17</v>
      </c>
      <c r="H115" s="22" t="s">
        <v>298</v>
      </c>
      <c r="I115" s="22" t="s">
        <v>359</v>
      </c>
      <c r="J115" s="22">
        <v>3</v>
      </c>
      <c r="K115" s="23">
        <f t="shared" si="22"/>
        <v>44630</v>
      </c>
      <c r="L115" s="24"/>
      <c r="M115" s="25"/>
      <c r="N115" s="25"/>
    </row>
    <row r="116" spans="1:15" ht="43.2" x14ac:dyDescent="0.3">
      <c r="A116" s="95">
        <f t="shared" si="23"/>
        <v>2.1</v>
      </c>
      <c r="B116" s="20">
        <f t="shared" si="24"/>
        <v>7</v>
      </c>
      <c r="C116" s="5" t="s">
        <v>29</v>
      </c>
      <c r="D116" s="56" t="s">
        <v>279</v>
      </c>
      <c r="E116" s="21" t="s">
        <v>342</v>
      </c>
      <c r="F116" s="22" t="s">
        <v>285</v>
      </c>
      <c r="G116" s="22" t="s">
        <v>17</v>
      </c>
      <c r="H116" s="22" t="s">
        <v>70</v>
      </c>
      <c r="I116" s="22" t="s">
        <v>357</v>
      </c>
      <c r="J116" s="5">
        <v>10</v>
      </c>
      <c r="K116" s="23">
        <f t="shared" si="22"/>
        <v>44630</v>
      </c>
      <c r="L116" s="24"/>
      <c r="M116" s="25"/>
      <c r="N116" s="25"/>
    </row>
    <row r="117" spans="1:15" ht="92.4" customHeight="1" x14ac:dyDescent="0.3">
      <c r="A117" s="95">
        <f t="shared" si="23"/>
        <v>2.1</v>
      </c>
      <c r="B117" s="20">
        <f t="shared" si="24"/>
        <v>8</v>
      </c>
      <c r="C117" s="5" t="s">
        <v>29</v>
      </c>
      <c r="D117" s="56" t="s">
        <v>278</v>
      </c>
      <c r="E117" s="21" t="s">
        <v>197</v>
      </c>
      <c r="F117" s="22" t="s">
        <v>280</v>
      </c>
      <c r="G117" s="22" t="s">
        <v>17</v>
      </c>
      <c r="H117" s="22" t="s">
        <v>70</v>
      </c>
      <c r="I117" s="22" t="s">
        <v>357</v>
      </c>
      <c r="K117" s="23">
        <f t="shared" si="22"/>
        <v>44630</v>
      </c>
      <c r="L117" s="24"/>
      <c r="M117" s="25"/>
      <c r="N117" s="25"/>
    </row>
    <row r="118" spans="1:15" s="194" customFormat="1" ht="187.2" x14ac:dyDescent="0.3">
      <c r="A118" s="198">
        <f t="shared" si="23"/>
        <v>2.1</v>
      </c>
      <c r="B118" s="185">
        <f t="shared" si="24"/>
        <v>9</v>
      </c>
      <c r="C118" s="194" t="s">
        <v>29</v>
      </c>
      <c r="D118" s="199" t="s">
        <v>198</v>
      </c>
      <c r="E118" s="199" t="s">
        <v>199</v>
      </c>
      <c r="F118" s="199" t="s">
        <v>284</v>
      </c>
      <c r="G118" s="190" t="s">
        <v>17</v>
      </c>
      <c r="H118" s="190" t="s">
        <v>100</v>
      </c>
      <c r="I118" s="190" t="s">
        <v>357</v>
      </c>
      <c r="J118" s="194">
        <v>5</v>
      </c>
      <c r="K118" s="191">
        <f t="shared" si="22"/>
        <v>44630</v>
      </c>
      <c r="L118" s="192"/>
      <c r="M118" s="193"/>
      <c r="N118" s="193"/>
      <c r="O118" s="190" t="s">
        <v>463</v>
      </c>
    </row>
    <row r="119" spans="1:15" s="15" customFormat="1" x14ac:dyDescent="0.3">
      <c r="A119" s="93">
        <f>A118+0.01</f>
        <v>2.11</v>
      </c>
      <c r="B119" s="14"/>
      <c r="D119" s="55" t="s">
        <v>276</v>
      </c>
      <c r="E119" s="110"/>
      <c r="F119" s="110"/>
      <c r="G119" s="17"/>
      <c r="H119" s="17"/>
      <c r="I119" s="17"/>
      <c r="K119" s="94"/>
      <c r="L119" s="48"/>
      <c r="M119" s="49"/>
      <c r="N119" s="49"/>
      <c r="O119" s="17"/>
    </row>
    <row r="120" spans="1:15" s="58" customFormat="1" ht="202.95" customHeight="1" x14ac:dyDescent="0.3">
      <c r="A120" s="95">
        <f>A119</f>
        <v>2.11</v>
      </c>
      <c r="B120" s="20">
        <f>B119+1</f>
        <v>1</v>
      </c>
      <c r="C120" s="58" t="s">
        <v>29</v>
      </c>
      <c r="D120" s="22" t="s">
        <v>406</v>
      </c>
      <c r="E120" s="59"/>
      <c r="F120" s="117" t="s">
        <v>277</v>
      </c>
      <c r="G120" s="22" t="s">
        <v>17</v>
      </c>
      <c r="H120" s="22" t="s">
        <v>100</v>
      </c>
      <c r="I120" s="22" t="s">
        <v>360</v>
      </c>
      <c r="J120" s="41">
        <v>3</v>
      </c>
      <c r="K120" s="23">
        <f t="shared" si="22"/>
        <v>44630</v>
      </c>
      <c r="L120" s="60"/>
      <c r="M120" s="61"/>
      <c r="N120" s="61"/>
      <c r="O120" s="50"/>
    </row>
    <row r="121" spans="1:15" s="15" customFormat="1" x14ac:dyDescent="0.3">
      <c r="A121" s="93" t="e">
        <f>#REF!+0.01</f>
        <v>#REF!</v>
      </c>
      <c r="B121" s="14"/>
      <c r="D121" s="16" t="s">
        <v>200</v>
      </c>
      <c r="E121" s="17"/>
      <c r="F121" s="17"/>
      <c r="G121" s="17"/>
      <c r="H121" s="17"/>
      <c r="I121" s="17"/>
      <c r="M121" s="18"/>
      <c r="N121" s="18"/>
      <c r="O121" s="17"/>
    </row>
    <row r="122" spans="1:15" ht="43.8" thickBot="1" x14ac:dyDescent="0.35">
      <c r="A122" s="95" t="e">
        <f t="shared" ref="A122" si="25">A121</f>
        <v>#REF!</v>
      </c>
      <c r="B122" s="20">
        <v>1</v>
      </c>
      <c r="C122" s="5" t="s">
        <v>29</v>
      </c>
      <c r="D122" s="96" t="s">
        <v>108</v>
      </c>
      <c r="E122" s="22" t="s">
        <v>109</v>
      </c>
      <c r="F122" s="29" t="s">
        <v>350</v>
      </c>
      <c r="G122" s="22" t="s">
        <v>439</v>
      </c>
      <c r="H122" s="22" t="s">
        <v>27</v>
      </c>
      <c r="I122" s="22" t="s">
        <v>299</v>
      </c>
      <c r="J122" s="22">
        <v>30</v>
      </c>
      <c r="K122" s="23">
        <f t="shared" si="22"/>
        <v>44630</v>
      </c>
      <c r="L122" s="24">
        <v>0.48958333333333331</v>
      </c>
      <c r="M122" s="24">
        <v>0.52430555555555558</v>
      </c>
      <c r="N122" s="24">
        <v>0.5805555555555556</v>
      </c>
    </row>
    <row r="123" spans="1:15" s="12" customFormat="1" ht="24" thickBot="1" x14ac:dyDescent="0.35">
      <c r="A123" s="71">
        <v>3</v>
      </c>
      <c r="B123" s="72"/>
      <c r="C123" s="8" t="s">
        <v>202</v>
      </c>
      <c r="D123" s="9"/>
      <c r="E123" s="9"/>
      <c r="F123" s="9"/>
      <c r="G123" s="45"/>
      <c r="H123" s="9"/>
      <c r="I123" s="9"/>
      <c r="J123" s="46"/>
      <c r="K123" s="8"/>
      <c r="L123" s="8"/>
      <c r="M123" s="11"/>
      <c r="N123" s="11"/>
      <c r="O123" s="9"/>
    </row>
    <row r="124" spans="1:15" x14ac:dyDescent="0.3">
      <c r="A124" s="13">
        <f>A123+0.1</f>
        <v>3.1</v>
      </c>
      <c r="B124" s="14"/>
      <c r="C124" s="15" t="s">
        <v>29</v>
      </c>
      <c r="D124" s="16" t="s">
        <v>444</v>
      </c>
      <c r="E124" s="17"/>
      <c r="F124" s="17"/>
      <c r="G124" s="17"/>
      <c r="H124" s="17"/>
      <c r="I124" s="17"/>
      <c r="J124" s="47"/>
      <c r="K124" s="48"/>
      <c r="L124" s="48"/>
      <c r="M124" s="49"/>
      <c r="N124" s="49"/>
      <c r="O124" s="17"/>
    </row>
    <row r="125" spans="1:15" s="175" customFormat="1" ht="72" x14ac:dyDescent="0.3">
      <c r="A125" s="173"/>
      <c r="B125" s="174"/>
      <c r="D125" s="217" t="s">
        <v>515</v>
      </c>
      <c r="E125" s="114"/>
      <c r="F125" s="114"/>
      <c r="G125" s="22" t="s">
        <v>439</v>
      </c>
      <c r="H125" s="22" t="s">
        <v>70</v>
      </c>
      <c r="I125" s="22" t="s">
        <v>361</v>
      </c>
      <c r="J125" s="22">
        <v>5</v>
      </c>
      <c r="K125" s="23">
        <f t="shared" ref="K125:K176" si="26">K$2+1</f>
        <v>44631</v>
      </c>
      <c r="L125" s="115"/>
      <c r="M125" s="116">
        <v>0.65347222222222223</v>
      </c>
      <c r="N125" s="116">
        <v>0.65555555555555556</v>
      </c>
      <c r="O125" s="114"/>
    </row>
    <row r="126" spans="1:15" ht="184.95" customHeight="1" x14ac:dyDescent="0.3">
      <c r="A126" s="19">
        <f>A124</f>
        <v>3.1</v>
      </c>
      <c r="B126" s="20" t="e">
        <f>#REF!+1</f>
        <v>#REF!</v>
      </c>
      <c r="C126" s="5" t="s">
        <v>29</v>
      </c>
      <c r="D126" s="96" t="s">
        <v>445</v>
      </c>
      <c r="E126" s="41" t="s">
        <v>476</v>
      </c>
      <c r="F126" s="111" t="s">
        <v>479</v>
      </c>
      <c r="G126" s="22" t="s">
        <v>439</v>
      </c>
      <c r="H126" s="22" t="s">
        <v>70</v>
      </c>
      <c r="I126" s="22" t="s">
        <v>361</v>
      </c>
      <c r="J126" s="22">
        <v>60</v>
      </c>
      <c r="K126" s="23">
        <f t="shared" si="26"/>
        <v>44631</v>
      </c>
      <c r="L126" s="24">
        <v>0.51041666666666663</v>
      </c>
      <c r="M126" s="25">
        <v>0.65555555555555556</v>
      </c>
      <c r="N126" s="25">
        <v>0.67499999999999993</v>
      </c>
      <c r="O126" s="92" t="s">
        <v>516</v>
      </c>
    </row>
    <row r="127" spans="1:15" ht="216" x14ac:dyDescent="0.3">
      <c r="A127" s="19">
        <f>A126</f>
        <v>3.1</v>
      </c>
      <c r="B127" s="20" t="e">
        <f>B126+1</f>
        <v>#REF!</v>
      </c>
      <c r="C127" s="5" t="s">
        <v>29</v>
      </c>
      <c r="D127" s="150" t="s">
        <v>203</v>
      </c>
      <c r="E127" s="151" t="s">
        <v>475</v>
      </c>
      <c r="F127" s="111"/>
      <c r="G127" s="22" t="s">
        <v>439</v>
      </c>
      <c r="H127" s="22" t="s">
        <v>70</v>
      </c>
      <c r="I127" s="22" t="s">
        <v>361</v>
      </c>
      <c r="J127" s="22">
        <v>5</v>
      </c>
      <c r="K127" s="23">
        <f t="shared" si="26"/>
        <v>44631</v>
      </c>
      <c r="L127" s="24">
        <v>0.55208333333333337</v>
      </c>
      <c r="M127" s="25">
        <v>0.67569444444444438</v>
      </c>
      <c r="N127" s="25">
        <v>0.67986111111111114</v>
      </c>
      <c r="O127" s="50"/>
    </row>
    <row r="128" spans="1:15" x14ac:dyDescent="0.3">
      <c r="A128" s="13" t="e">
        <f>#REF!+0.1</f>
        <v>#REF!</v>
      </c>
      <c r="B128" s="14"/>
      <c r="C128" s="15" t="s">
        <v>29</v>
      </c>
      <c r="D128" s="55" t="s">
        <v>446</v>
      </c>
      <c r="E128" s="17"/>
      <c r="F128" s="17"/>
      <c r="G128" s="17"/>
      <c r="H128" s="17"/>
      <c r="I128" s="17"/>
      <c r="J128" s="47"/>
      <c r="K128" s="48"/>
      <c r="L128" s="48"/>
      <c r="M128" s="49"/>
      <c r="N128" s="49"/>
      <c r="O128" s="17"/>
    </row>
    <row r="129" spans="1:54" ht="184.95" customHeight="1" x14ac:dyDescent="0.3">
      <c r="A129" s="19" t="e">
        <f>A128</f>
        <v>#REF!</v>
      </c>
      <c r="B129" s="20">
        <f>B128+1</f>
        <v>1</v>
      </c>
      <c r="C129" s="5" t="s">
        <v>29</v>
      </c>
      <c r="D129" s="96" t="s">
        <v>447</v>
      </c>
      <c r="E129" s="41" t="s">
        <v>448</v>
      </c>
      <c r="F129" s="111" t="s">
        <v>479</v>
      </c>
      <c r="G129" s="22" t="s">
        <v>439</v>
      </c>
      <c r="H129" s="22" t="s">
        <v>70</v>
      </c>
      <c r="I129" s="22" t="s">
        <v>361</v>
      </c>
      <c r="J129" s="22">
        <v>10</v>
      </c>
      <c r="K129" s="23">
        <f t="shared" si="26"/>
        <v>44631</v>
      </c>
      <c r="L129" s="24">
        <v>0.55555555555555558</v>
      </c>
      <c r="M129" s="25">
        <v>0.67986111111111114</v>
      </c>
      <c r="N129" s="25">
        <v>0.68194444444444446</v>
      </c>
      <c r="O129" s="92"/>
    </row>
    <row r="130" spans="1:54" ht="201.6" x14ac:dyDescent="0.3">
      <c r="A130" s="19" t="e">
        <f>A129</f>
        <v>#REF!</v>
      </c>
      <c r="B130" s="20">
        <f t="shared" ref="B130" si="27">B129+1</f>
        <v>2</v>
      </c>
      <c r="C130" s="5" t="s">
        <v>29</v>
      </c>
      <c r="D130" s="150" t="s">
        <v>203</v>
      </c>
      <c r="E130" s="151" t="s">
        <v>449</v>
      </c>
      <c r="F130" s="111"/>
      <c r="G130" s="22" t="s">
        <v>439</v>
      </c>
      <c r="H130" s="22" t="s">
        <v>70</v>
      </c>
      <c r="I130" s="22" t="s">
        <v>361</v>
      </c>
      <c r="J130" s="22">
        <v>5</v>
      </c>
      <c r="K130" s="23">
        <f t="shared" si="26"/>
        <v>44631</v>
      </c>
      <c r="L130" s="24">
        <v>0.56597222222222221</v>
      </c>
      <c r="M130" s="25">
        <v>0.68194444444444446</v>
      </c>
      <c r="N130" s="25">
        <v>0.68333333333333324</v>
      </c>
      <c r="O130" s="50"/>
    </row>
    <row r="131" spans="1:54" x14ac:dyDescent="0.3">
      <c r="A131" s="13" t="e">
        <f>#REF!+0.1</f>
        <v>#REF!</v>
      </c>
      <c r="B131" s="14"/>
      <c r="C131" s="15" t="s">
        <v>29</v>
      </c>
      <c r="D131" s="55" t="s">
        <v>450</v>
      </c>
      <c r="E131" s="17"/>
      <c r="F131" s="17"/>
      <c r="G131" s="17"/>
      <c r="H131" s="17"/>
      <c r="I131" s="17"/>
      <c r="J131" s="47"/>
      <c r="K131" s="48"/>
      <c r="L131" s="48"/>
      <c r="M131" s="49"/>
      <c r="N131" s="49"/>
      <c r="O131" s="17"/>
    </row>
    <row r="132" spans="1:54" ht="144" x14ac:dyDescent="0.3">
      <c r="A132" s="19" t="e">
        <f>A131</f>
        <v>#REF!</v>
      </c>
      <c r="B132" s="20">
        <f>B131+1</f>
        <v>1</v>
      </c>
      <c r="C132" s="5" t="s">
        <v>29</v>
      </c>
      <c r="D132" s="96" t="s">
        <v>478</v>
      </c>
      <c r="E132" s="41" t="s">
        <v>477</v>
      </c>
      <c r="F132" s="111" t="s">
        <v>479</v>
      </c>
      <c r="G132" s="22" t="s">
        <v>439</v>
      </c>
      <c r="H132" s="22" t="s">
        <v>70</v>
      </c>
      <c r="I132" s="22" t="s">
        <v>361</v>
      </c>
      <c r="J132" s="22">
        <v>10</v>
      </c>
      <c r="K132" s="23">
        <v>44495</v>
      </c>
      <c r="L132" s="24">
        <v>0.56944444444444442</v>
      </c>
      <c r="M132" s="25">
        <v>0.68333333333333324</v>
      </c>
      <c r="N132" s="25">
        <v>0.68541666666666667</v>
      </c>
      <c r="O132" s="92"/>
    </row>
    <row r="133" spans="1:54" ht="201.6" x14ac:dyDescent="0.3">
      <c r="A133" s="19" t="e">
        <f>A132</f>
        <v>#REF!</v>
      </c>
      <c r="B133" s="20">
        <f t="shared" ref="B133" si="28">B132+1</f>
        <v>2</v>
      </c>
      <c r="C133" s="5" t="s">
        <v>29</v>
      </c>
      <c r="D133" s="150" t="s">
        <v>203</v>
      </c>
      <c r="E133" s="151" t="s">
        <v>480</v>
      </c>
      <c r="F133" s="111"/>
      <c r="G133" s="22" t="s">
        <v>439</v>
      </c>
      <c r="H133" s="22" t="s">
        <v>70</v>
      </c>
      <c r="I133" s="22" t="s">
        <v>361</v>
      </c>
      <c r="J133" s="22">
        <v>5</v>
      </c>
      <c r="K133" s="23">
        <v>44495</v>
      </c>
      <c r="L133" s="24">
        <v>0.57638888888888895</v>
      </c>
      <c r="M133" s="25">
        <v>0.68541666666666667</v>
      </c>
      <c r="N133" s="25">
        <v>0.6875</v>
      </c>
      <c r="O133" s="50"/>
    </row>
    <row r="134" spans="1:54" x14ac:dyDescent="0.3">
      <c r="A134" s="13" t="e">
        <f>#REF!+0.1</f>
        <v>#REF!</v>
      </c>
      <c r="B134" s="14"/>
      <c r="C134" s="15" t="s">
        <v>29</v>
      </c>
      <c r="D134" s="55" t="s">
        <v>411</v>
      </c>
      <c r="E134" s="17"/>
      <c r="F134" s="17"/>
      <c r="G134" s="17"/>
      <c r="H134" s="17"/>
      <c r="I134" s="17"/>
      <c r="J134" s="47"/>
      <c r="K134" s="48"/>
      <c r="L134" s="48"/>
      <c r="M134" s="49"/>
      <c r="N134" s="49"/>
      <c r="O134" s="17"/>
    </row>
    <row r="135" spans="1:54" ht="184.95" customHeight="1" x14ac:dyDescent="0.3">
      <c r="A135" s="19" t="e">
        <f>A134</f>
        <v>#REF!</v>
      </c>
      <c r="B135" s="20">
        <f>B134+1</f>
        <v>1</v>
      </c>
      <c r="C135" s="5" t="s">
        <v>29</v>
      </c>
      <c r="D135" s="96" t="s">
        <v>417</v>
      </c>
      <c r="E135" s="41" t="s">
        <v>453</v>
      </c>
      <c r="F135" s="111" t="s">
        <v>479</v>
      </c>
      <c r="G135" s="22" t="s">
        <v>439</v>
      </c>
      <c r="H135" s="22" t="s">
        <v>70</v>
      </c>
      <c r="I135" s="22" t="s">
        <v>361</v>
      </c>
      <c r="J135" s="22">
        <v>10</v>
      </c>
      <c r="K135" s="23">
        <v>44495</v>
      </c>
      <c r="L135" s="24">
        <v>0.57986111111111105</v>
      </c>
      <c r="M135" s="25">
        <v>0.6875</v>
      </c>
      <c r="N135" s="25">
        <v>0.68958333333333333</v>
      </c>
      <c r="O135" s="92"/>
    </row>
    <row r="136" spans="1:54" ht="230.4" x14ac:dyDescent="0.3">
      <c r="A136" s="19" t="e">
        <f>A135</f>
        <v>#REF!</v>
      </c>
      <c r="B136" s="20">
        <f t="shared" ref="B136" si="29">B135+1</f>
        <v>2</v>
      </c>
      <c r="C136" s="5" t="s">
        <v>29</v>
      </c>
      <c r="D136" s="150" t="s">
        <v>203</v>
      </c>
      <c r="E136" s="151" t="s">
        <v>430</v>
      </c>
      <c r="F136" s="111"/>
      <c r="G136" s="22" t="s">
        <v>439</v>
      </c>
      <c r="H136" s="22" t="s">
        <v>70</v>
      </c>
      <c r="I136" s="22" t="s">
        <v>361</v>
      </c>
      <c r="J136" s="22">
        <v>5</v>
      </c>
      <c r="K136" s="23">
        <v>44495</v>
      </c>
      <c r="L136" s="24">
        <v>0.58680555555555558</v>
      </c>
      <c r="M136" s="25">
        <v>0.68958333333333333</v>
      </c>
      <c r="N136" s="25">
        <v>0.69236111111111109</v>
      </c>
      <c r="O136" s="50"/>
    </row>
    <row r="137" spans="1:54" x14ac:dyDescent="0.3">
      <c r="A137" s="13" t="e">
        <f>#REF!+0.1</f>
        <v>#REF!</v>
      </c>
      <c r="B137" s="14"/>
      <c r="C137" s="15" t="s">
        <v>29</v>
      </c>
      <c r="D137" s="55" t="s">
        <v>506</v>
      </c>
      <c r="E137" s="17"/>
      <c r="F137" s="17"/>
      <c r="G137" s="17"/>
      <c r="H137" s="17"/>
      <c r="I137" s="17"/>
      <c r="J137" s="47"/>
      <c r="K137" s="48"/>
      <c r="L137" s="48"/>
      <c r="M137" s="49"/>
      <c r="N137" s="49"/>
      <c r="O137" s="17"/>
    </row>
    <row r="138" spans="1:54" s="175" customFormat="1" ht="72" x14ac:dyDescent="0.3">
      <c r="A138" s="173"/>
      <c r="B138" s="174"/>
      <c r="D138" s="217" t="s">
        <v>514</v>
      </c>
      <c r="E138" s="114"/>
      <c r="F138" s="114"/>
      <c r="G138" s="22" t="s">
        <v>439</v>
      </c>
      <c r="H138" s="22" t="s">
        <v>70</v>
      </c>
      <c r="I138" s="22" t="s">
        <v>361</v>
      </c>
      <c r="J138" s="22">
        <v>5</v>
      </c>
      <c r="K138" s="23">
        <f t="shared" si="26"/>
        <v>44631</v>
      </c>
      <c r="L138" s="115"/>
      <c r="M138" s="116">
        <v>0.6972222222222223</v>
      </c>
      <c r="N138" s="116">
        <v>0.69861111111111107</v>
      </c>
      <c r="O138" s="114"/>
    </row>
    <row r="139" spans="1:54" s="175" customFormat="1" x14ac:dyDescent="0.3">
      <c r="A139" s="173"/>
      <c r="B139" s="174"/>
      <c r="D139" s="217" t="s">
        <v>517</v>
      </c>
      <c r="E139" s="114"/>
      <c r="F139" s="114"/>
      <c r="G139" s="22" t="s">
        <v>439</v>
      </c>
      <c r="H139" s="22"/>
      <c r="I139" s="22"/>
      <c r="J139" s="22"/>
      <c r="K139" s="23"/>
      <c r="L139" s="115"/>
      <c r="M139" s="116">
        <v>0.69861111111111107</v>
      </c>
      <c r="N139" s="116"/>
      <c r="O139" s="114"/>
    </row>
    <row r="140" spans="1:54" s="175" customFormat="1" ht="185.4" customHeight="1" x14ac:dyDescent="0.3">
      <c r="A140" s="173"/>
      <c r="B140" s="174"/>
      <c r="D140" s="217" t="s">
        <v>519</v>
      </c>
      <c r="E140" s="114" t="s">
        <v>518</v>
      </c>
      <c r="F140" s="114"/>
      <c r="G140" s="22" t="s">
        <v>439</v>
      </c>
      <c r="H140" s="22"/>
      <c r="I140" s="22"/>
      <c r="J140" s="22"/>
      <c r="K140" s="23"/>
      <c r="L140" s="115"/>
      <c r="M140" s="116">
        <v>0.3611111111111111</v>
      </c>
      <c r="N140" s="116">
        <v>0.36388888888888887</v>
      </c>
      <c r="O140" s="114"/>
    </row>
    <row r="141" spans="1:54" s="62" customFormat="1" ht="72" x14ac:dyDescent="0.3">
      <c r="A141" s="141"/>
      <c r="B141" s="142"/>
      <c r="C141" s="202"/>
      <c r="D141" s="200" t="s">
        <v>520</v>
      </c>
      <c r="E141" s="200"/>
      <c r="F141" s="203" t="s">
        <v>479</v>
      </c>
      <c r="G141" s="22" t="s">
        <v>439</v>
      </c>
      <c r="H141" s="22" t="s">
        <v>70</v>
      </c>
      <c r="I141" s="114" t="s">
        <v>464</v>
      </c>
      <c r="J141" s="114">
        <v>60</v>
      </c>
      <c r="K141" s="139">
        <v>44495</v>
      </c>
      <c r="L141" s="115">
        <v>0.59027777777777779</v>
      </c>
      <c r="M141" s="116">
        <v>0.46458333333333335</v>
      </c>
      <c r="N141" s="116">
        <v>0.46597222222222223</v>
      </c>
      <c r="O141" s="114"/>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row>
    <row r="142" spans="1:54" s="62" customFormat="1" ht="172.8" x14ac:dyDescent="0.3">
      <c r="A142" s="141"/>
      <c r="B142" s="142"/>
      <c r="C142" s="202"/>
      <c r="D142" s="201" t="s">
        <v>468</v>
      </c>
      <c r="E142" s="204" t="s">
        <v>508</v>
      </c>
      <c r="F142" s="205"/>
      <c r="G142" s="22" t="s">
        <v>439</v>
      </c>
      <c r="H142" s="22" t="s">
        <v>70</v>
      </c>
      <c r="I142" s="114" t="s">
        <v>361</v>
      </c>
      <c r="J142" s="114">
        <v>5</v>
      </c>
      <c r="K142" s="139">
        <v>44495</v>
      </c>
      <c r="L142" s="115"/>
      <c r="M142" s="116">
        <v>0.46597222222222223</v>
      </c>
      <c r="N142" s="116">
        <v>0.46736111111111112</v>
      </c>
      <c r="O142" s="114" t="s">
        <v>523</v>
      </c>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row>
    <row r="143" spans="1:54" s="62" customFormat="1" ht="72" x14ac:dyDescent="0.3">
      <c r="A143" s="141"/>
      <c r="B143" s="142"/>
      <c r="C143" s="202"/>
      <c r="D143" s="200" t="s">
        <v>521</v>
      </c>
      <c r="E143" s="200"/>
      <c r="F143" s="203" t="s">
        <v>479</v>
      </c>
      <c r="G143" s="22" t="s">
        <v>439</v>
      </c>
      <c r="H143" s="22" t="s">
        <v>70</v>
      </c>
      <c r="I143" s="114" t="s">
        <v>464</v>
      </c>
      <c r="J143" s="114">
        <v>60</v>
      </c>
      <c r="K143" s="139">
        <v>44495</v>
      </c>
      <c r="L143" s="115">
        <v>0.59027777777777779</v>
      </c>
      <c r="M143" s="116">
        <v>0.47083333333333338</v>
      </c>
      <c r="N143" s="116">
        <v>0.55208333333333337</v>
      </c>
      <c r="O143" s="114"/>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row>
    <row r="144" spans="1:54" s="62" customFormat="1" ht="172.8" x14ac:dyDescent="0.3">
      <c r="A144" s="141"/>
      <c r="B144" s="142"/>
      <c r="C144" s="202"/>
      <c r="D144" s="201" t="s">
        <v>470</v>
      </c>
      <c r="E144" s="204" t="s">
        <v>509</v>
      </c>
      <c r="F144" s="205"/>
      <c r="G144" s="22" t="s">
        <v>439</v>
      </c>
      <c r="H144" s="22" t="s">
        <v>70</v>
      </c>
      <c r="I144" s="114" t="s">
        <v>361</v>
      </c>
      <c r="J144" s="114">
        <v>5</v>
      </c>
      <c r="K144" s="139">
        <v>44495</v>
      </c>
      <c r="L144" s="115"/>
      <c r="M144" s="116">
        <v>0.60763888888888895</v>
      </c>
      <c r="N144" s="116">
        <v>0.60902777777777783</v>
      </c>
      <c r="O144" s="114"/>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row>
    <row r="145" spans="1:54" s="62" customFormat="1" ht="72" x14ac:dyDescent="0.3">
      <c r="A145" s="141"/>
      <c r="B145" s="142"/>
      <c r="C145" s="202"/>
      <c r="D145" s="200" t="s">
        <v>522</v>
      </c>
      <c r="E145" s="200"/>
      <c r="F145" s="203" t="s">
        <v>479</v>
      </c>
      <c r="G145" s="22" t="s">
        <v>439</v>
      </c>
      <c r="H145" s="22" t="s">
        <v>70</v>
      </c>
      <c r="I145" s="114" t="s">
        <v>464</v>
      </c>
      <c r="J145" s="114">
        <v>60</v>
      </c>
      <c r="K145" s="139">
        <v>44495</v>
      </c>
      <c r="L145" s="115">
        <v>0.59027777777777779</v>
      </c>
      <c r="M145" s="116">
        <v>0.46736111111111112</v>
      </c>
      <c r="N145" s="116">
        <v>0.4694444444444445</v>
      </c>
      <c r="O145" s="114"/>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row>
    <row r="146" spans="1:54" s="62" customFormat="1" ht="187.2" x14ac:dyDescent="0.3">
      <c r="A146" s="141"/>
      <c r="B146" s="142"/>
      <c r="C146" s="202"/>
      <c r="D146" s="201" t="s">
        <v>469</v>
      </c>
      <c r="E146" s="204" t="s">
        <v>507</v>
      </c>
      <c r="F146" s="205"/>
      <c r="G146" s="22" t="s">
        <v>439</v>
      </c>
      <c r="H146" s="22" t="s">
        <v>70</v>
      </c>
      <c r="I146" s="114" t="s">
        <v>361</v>
      </c>
      <c r="J146" s="114">
        <v>5</v>
      </c>
      <c r="K146" s="139">
        <v>44495</v>
      </c>
      <c r="L146" s="115"/>
      <c r="M146" s="116">
        <v>0.4694444444444445</v>
      </c>
      <c r="N146" s="116">
        <v>0.47083333333333338</v>
      </c>
      <c r="O146" s="114"/>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row>
    <row r="147" spans="1:54" x14ac:dyDescent="0.3">
      <c r="A147" s="13" t="e">
        <f>#REF!+0.1</f>
        <v>#REF!</v>
      </c>
      <c r="B147" s="14"/>
      <c r="C147" s="15" t="s">
        <v>29</v>
      </c>
      <c r="D147" s="55" t="s">
        <v>451</v>
      </c>
      <c r="E147" s="17"/>
      <c r="F147" s="17"/>
      <c r="G147" s="17"/>
      <c r="H147" s="17"/>
      <c r="I147" s="17"/>
      <c r="J147" s="47"/>
      <c r="K147" s="48"/>
      <c r="L147" s="48"/>
      <c r="M147" s="49"/>
      <c r="N147" s="49"/>
      <c r="O147" s="17"/>
    </row>
    <row r="148" spans="1:54" s="62" customFormat="1" x14ac:dyDescent="0.3">
      <c r="A148" s="141"/>
      <c r="B148" s="142"/>
      <c r="C148" s="202"/>
      <c r="D148" s="201" t="s">
        <v>471</v>
      </c>
      <c r="E148" s="204" t="s">
        <v>471</v>
      </c>
      <c r="F148" s="205"/>
      <c r="G148" s="22" t="s">
        <v>17</v>
      </c>
      <c r="H148" s="22" t="s">
        <v>472</v>
      </c>
      <c r="I148" s="114"/>
      <c r="J148" s="114"/>
      <c r="K148" s="139"/>
      <c r="L148" s="115"/>
      <c r="M148" s="116"/>
      <c r="N148" s="116"/>
      <c r="O148" s="114"/>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row>
    <row r="149" spans="1:54" ht="184.95" customHeight="1" x14ac:dyDescent="0.3">
      <c r="A149" s="141" t="e">
        <f>A137</f>
        <v>#REF!</v>
      </c>
      <c r="B149" s="142">
        <f>B137+1</f>
        <v>1</v>
      </c>
      <c r="C149" s="202" t="s">
        <v>29</v>
      </c>
      <c r="D149" s="206" t="s">
        <v>487</v>
      </c>
      <c r="E149" s="144" t="s">
        <v>452</v>
      </c>
      <c r="F149" s="203"/>
      <c r="G149" s="22" t="s">
        <v>17</v>
      </c>
      <c r="H149" s="22" t="s">
        <v>70</v>
      </c>
      <c r="I149" s="114" t="s">
        <v>361</v>
      </c>
      <c r="J149" s="114">
        <v>10</v>
      </c>
      <c r="K149" s="139">
        <v>44495</v>
      </c>
      <c r="L149" s="115"/>
      <c r="M149" s="116"/>
      <c r="N149" s="116"/>
      <c r="O149" s="208"/>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row>
    <row r="150" spans="1:54" ht="230.4" x14ac:dyDescent="0.3">
      <c r="A150" s="141" t="e">
        <f>A149</f>
        <v>#REF!</v>
      </c>
      <c r="B150" s="142">
        <f t="shared" ref="B150" si="30">B149+1</f>
        <v>2</v>
      </c>
      <c r="C150" s="202" t="s">
        <v>29</v>
      </c>
      <c r="D150" s="207" t="s">
        <v>203</v>
      </c>
      <c r="E150" s="204" t="s">
        <v>488</v>
      </c>
      <c r="F150" s="203"/>
      <c r="G150" s="22" t="s">
        <v>17</v>
      </c>
      <c r="H150" s="22" t="s">
        <v>70</v>
      </c>
      <c r="I150" s="22" t="s">
        <v>361</v>
      </c>
      <c r="J150" s="22">
        <v>5</v>
      </c>
      <c r="K150" s="23">
        <v>44495</v>
      </c>
      <c r="L150" s="24"/>
      <c r="M150" s="25"/>
      <c r="N150" s="25"/>
      <c r="O150" s="50"/>
    </row>
    <row r="151" spans="1:54" x14ac:dyDescent="0.3">
      <c r="A151" s="13" t="e">
        <f>#REF!+0.1</f>
        <v>#REF!</v>
      </c>
      <c r="B151" s="14"/>
      <c r="C151" s="15" t="s">
        <v>29</v>
      </c>
      <c r="D151" s="55" t="s">
        <v>465</v>
      </c>
      <c r="E151" s="17"/>
      <c r="F151" s="17"/>
      <c r="G151" s="17"/>
      <c r="H151" s="17"/>
      <c r="I151" s="17"/>
      <c r="J151" s="47"/>
      <c r="K151" s="48"/>
      <c r="L151" s="48"/>
      <c r="M151" s="49"/>
      <c r="N151" s="49"/>
      <c r="O151" s="17"/>
    </row>
    <row r="152" spans="1:54" ht="184.95" customHeight="1" x14ac:dyDescent="0.3">
      <c r="A152" s="19" t="e">
        <f>A151</f>
        <v>#REF!</v>
      </c>
      <c r="B152" s="20">
        <f>B151+1</f>
        <v>1</v>
      </c>
      <c r="C152" s="5" t="s">
        <v>29</v>
      </c>
      <c r="D152" s="96" t="s">
        <v>467</v>
      </c>
      <c r="E152" s="41" t="s">
        <v>466</v>
      </c>
      <c r="F152" s="111" t="s">
        <v>479</v>
      </c>
      <c r="G152" s="22" t="s">
        <v>439</v>
      </c>
      <c r="H152" s="22" t="s">
        <v>70</v>
      </c>
      <c r="I152" s="22" t="s">
        <v>361</v>
      </c>
      <c r="J152" s="22">
        <v>10</v>
      </c>
      <c r="K152" s="23">
        <v>44495</v>
      </c>
      <c r="L152" s="24">
        <v>0.64583333333333337</v>
      </c>
      <c r="M152" s="25">
        <v>0.69236111111111109</v>
      </c>
      <c r="N152" s="25">
        <v>0.6958333333333333</v>
      </c>
      <c r="O152" s="92"/>
    </row>
    <row r="153" spans="1:54" ht="259.2" x14ac:dyDescent="0.3">
      <c r="A153" s="19" t="e">
        <f>A152</f>
        <v>#REF!</v>
      </c>
      <c r="B153" s="20">
        <f t="shared" ref="B153" si="31">B152+1</f>
        <v>2</v>
      </c>
      <c r="C153" s="5" t="s">
        <v>29</v>
      </c>
      <c r="D153" s="150" t="s">
        <v>203</v>
      </c>
      <c r="E153" s="151" t="s">
        <v>486</v>
      </c>
      <c r="F153" s="111"/>
      <c r="G153" s="22" t="s">
        <v>439</v>
      </c>
      <c r="H153" s="22" t="s">
        <v>70</v>
      </c>
      <c r="I153" s="22" t="s">
        <v>361</v>
      </c>
      <c r="J153" s="22">
        <v>5</v>
      </c>
      <c r="K153" s="23">
        <v>44495</v>
      </c>
      <c r="L153" s="24">
        <v>0.65277777777777779</v>
      </c>
      <c r="M153" s="25">
        <v>0.6958333333333333</v>
      </c>
      <c r="N153" s="25">
        <v>0.69930555555555562</v>
      </c>
      <c r="O153" s="50"/>
    </row>
    <row r="154" spans="1:54" s="15" customFormat="1" x14ac:dyDescent="0.3">
      <c r="A154" s="13">
        <v>4.1699999999999982</v>
      </c>
      <c r="B154" s="14"/>
      <c r="D154" s="98" t="s">
        <v>369</v>
      </c>
      <c r="E154" s="162"/>
      <c r="F154" s="163"/>
      <c r="G154" s="17"/>
      <c r="H154" s="17"/>
      <c r="I154" s="17"/>
      <c r="J154" s="17"/>
      <c r="K154" s="94"/>
      <c r="L154" s="48"/>
      <c r="M154" s="49"/>
      <c r="N154" s="49"/>
      <c r="O154" s="164"/>
    </row>
    <row r="155" spans="1:54" ht="57.6" x14ac:dyDescent="0.3">
      <c r="A155" s="19">
        <v>4.1699999999999982</v>
      </c>
      <c r="B155" s="20">
        <v>1</v>
      </c>
      <c r="C155" s="5" t="s">
        <v>29</v>
      </c>
      <c r="D155" s="150" t="s">
        <v>370</v>
      </c>
      <c r="E155" s="151" t="s">
        <v>504</v>
      </c>
      <c r="F155" s="111"/>
      <c r="G155" s="22" t="s">
        <v>439</v>
      </c>
      <c r="H155" s="22" t="s">
        <v>100</v>
      </c>
      <c r="I155" s="22" t="s">
        <v>357</v>
      </c>
      <c r="J155" s="22">
        <v>3</v>
      </c>
      <c r="K155" s="23">
        <v>44295</v>
      </c>
      <c r="L155" s="24">
        <v>0.65625</v>
      </c>
      <c r="M155" s="25">
        <v>0.47569444444444442</v>
      </c>
      <c r="N155" s="25">
        <v>0.4770833333333333</v>
      </c>
      <c r="O155" s="50"/>
    </row>
    <row r="156" spans="1:54" x14ac:dyDescent="0.3">
      <c r="A156" s="121" t="e">
        <f>#REF!+0.1</f>
        <v>#REF!</v>
      </c>
      <c r="B156" s="14"/>
      <c r="C156" s="15"/>
      <c r="D156" s="98" t="s">
        <v>273</v>
      </c>
      <c r="E156" s="17"/>
      <c r="F156" s="17"/>
      <c r="G156" s="17"/>
      <c r="H156" s="17"/>
      <c r="I156" s="17"/>
      <c r="J156" s="47"/>
      <c r="K156" s="48"/>
      <c r="L156" s="48"/>
      <c r="M156" s="49"/>
      <c r="N156" s="49"/>
      <c r="O156" s="17"/>
    </row>
    <row r="157" spans="1:54" ht="43.2" x14ac:dyDescent="0.3">
      <c r="A157" s="120" t="e">
        <f t="shared" ref="A157" si="32">A156</f>
        <v>#REF!</v>
      </c>
      <c r="B157" s="20">
        <f t="shared" ref="B157" si="33">B156+1</f>
        <v>1</v>
      </c>
      <c r="C157" s="5" t="s">
        <v>29</v>
      </c>
      <c r="D157" s="96" t="s">
        <v>108</v>
      </c>
      <c r="E157" s="22" t="s">
        <v>109</v>
      </c>
      <c r="F157" s="29" t="s">
        <v>201</v>
      </c>
      <c r="G157" s="22" t="s">
        <v>439</v>
      </c>
      <c r="H157" s="22" t="s">
        <v>27</v>
      </c>
      <c r="I157" s="22" t="s">
        <v>299</v>
      </c>
      <c r="J157" s="22">
        <v>20</v>
      </c>
      <c r="K157" s="23">
        <f t="shared" si="26"/>
        <v>44631</v>
      </c>
      <c r="L157" s="24">
        <v>0.65972222222222221</v>
      </c>
      <c r="M157" s="24">
        <v>0.62152777777777779</v>
      </c>
      <c r="N157" s="24"/>
    </row>
    <row r="158" spans="1:54" s="133" customFormat="1" x14ac:dyDescent="0.3">
      <c r="A158" s="131"/>
      <c r="B158" s="132"/>
      <c r="D158" s="138" t="s">
        <v>348</v>
      </c>
      <c r="E158" s="134"/>
      <c r="F158" s="135"/>
      <c r="G158" s="134"/>
      <c r="H158" s="134"/>
      <c r="I158" s="134"/>
      <c r="J158" s="134"/>
      <c r="K158" s="136"/>
      <c r="L158" s="137"/>
      <c r="M158" s="137"/>
      <c r="N158" s="137"/>
      <c r="O158" s="134"/>
    </row>
    <row r="159" spans="1:54" x14ac:dyDescent="0.3">
      <c r="A159" s="121" t="e">
        <f>A157+0.1</f>
        <v>#REF!</v>
      </c>
      <c r="B159" s="14"/>
      <c r="C159" s="15"/>
      <c r="D159" s="16" t="s">
        <v>204</v>
      </c>
      <c r="E159" s="17"/>
      <c r="F159" s="17"/>
      <c r="G159" s="17"/>
      <c r="H159" s="17"/>
      <c r="I159" s="17"/>
      <c r="J159" s="47"/>
      <c r="K159" s="48"/>
      <c r="L159" s="48"/>
      <c r="M159" s="49"/>
      <c r="N159" s="49"/>
      <c r="O159" s="17"/>
    </row>
    <row r="160" spans="1:54" ht="57.6" x14ac:dyDescent="0.3">
      <c r="A160" s="120" t="e">
        <f>A159</f>
        <v>#REF!</v>
      </c>
      <c r="B160" s="20">
        <f>B159+1</f>
        <v>1</v>
      </c>
      <c r="C160" s="5" t="s">
        <v>29</v>
      </c>
      <c r="D160" s="21" t="s">
        <v>420</v>
      </c>
      <c r="E160" s="113" t="s">
        <v>391</v>
      </c>
      <c r="F160" s="50"/>
      <c r="G160" s="22" t="s">
        <v>439</v>
      </c>
      <c r="H160" s="22" t="s">
        <v>300</v>
      </c>
      <c r="I160" s="22" t="s">
        <v>373</v>
      </c>
      <c r="J160" s="5">
        <v>30</v>
      </c>
      <c r="K160" s="23">
        <f t="shared" si="26"/>
        <v>44631</v>
      </c>
      <c r="L160" s="24">
        <v>0.67361111111111116</v>
      </c>
      <c r="M160" s="53"/>
      <c r="N160" s="53"/>
    </row>
    <row r="161" spans="1:15" x14ac:dyDescent="0.3">
      <c r="A161" s="121" t="e">
        <f>A160+0.1</f>
        <v>#REF!</v>
      </c>
      <c r="B161" s="14"/>
      <c r="C161" s="15"/>
      <c r="D161" s="55" t="s">
        <v>206</v>
      </c>
      <c r="E161" s="17"/>
      <c r="F161" s="17"/>
      <c r="G161" s="17"/>
      <c r="H161" s="17"/>
      <c r="I161" s="17"/>
      <c r="J161" s="47"/>
      <c r="K161" s="48"/>
      <c r="L161" s="48"/>
      <c r="M161" s="49"/>
      <c r="N161" s="49"/>
      <c r="O161" s="17"/>
    </row>
    <row r="162" spans="1:15" ht="35.4" customHeight="1" x14ac:dyDescent="0.3">
      <c r="A162" s="120" t="e">
        <f t="shared" ref="A162:A163" si="34">A161</f>
        <v>#REF!</v>
      </c>
      <c r="B162" s="20">
        <f t="shared" ref="B162:B163" si="35">B161+1</f>
        <v>1</v>
      </c>
      <c r="C162" s="5" t="s">
        <v>29</v>
      </c>
      <c r="D162" s="56" t="s">
        <v>207</v>
      </c>
      <c r="F162" s="50"/>
      <c r="G162" s="22" t="s">
        <v>439</v>
      </c>
      <c r="H162" s="22" t="s">
        <v>301</v>
      </c>
      <c r="I162" s="22" t="s">
        <v>99</v>
      </c>
      <c r="J162" s="22">
        <v>1</v>
      </c>
      <c r="K162" s="23">
        <f t="shared" si="26"/>
        <v>44631</v>
      </c>
      <c r="L162" s="24">
        <v>0.69444444444444453</v>
      </c>
      <c r="M162" s="24"/>
      <c r="N162" s="25"/>
    </row>
    <row r="163" spans="1:15" ht="28.8" x14ac:dyDescent="0.3">
      <c r="A163" s="120" t="e">
        <f t="shared" si="34"/>
        <v>#REF!</v>
      </c>
      <c r="B163" s="20">
        <f t="shared" si="35"/>
        <v>2</v>
      </c>
      <c r="C163" s="81" t="s">
        <v>29</v>
      </c>
      <c r="D163" s="22" t="s">
        <v>208</v>
      </c>
      <c r="F163" s="96"/>
      <c r="G163" s="22" t="s">
        <v>439</v>
      </c>
      <c r="H163" s="22" t="s">
        <v>274</v>
      </c>
      <c r="I163" s="22" t="s">
        <v>99</v>
      </c>
      <c r="J163" s="22">
        <v>1</v>
      </c>
      <c r="K163" s="23">
        <f t="shared" si="26"/>
        <v>44631</v>
      </c>
      <c r="L163" s="24"/>
      <c r="M163" s="25"/>
      <c r="N163" s="25"/>
    </row>
    <row r="164" spans="1:15" x14ac:dyDescent="0.3">
      <c r="A164" s="121" t="e">
        <f>A163+0.1</f>
        <v>#REF!</v>
      </c>
      <c r="B164" s="14"/>
      <c r="C164" s="15"/>
      <c r="D164" s="16" t="s">
        <v>209</v>
      </c>
      <c r="E164" s="17"/>
      <c r="F164" s="17"/>
      <c r="G164" s="17"/>
      <c r="H164" s="17"/>
      <c r="I164" s="17"/>
      <c r="J164" s="47"/>
      <c r="K164" s="48"/>
      <c r="L164" s="48"/>
      <c r="M164" s="49"/>
      <c r="N164" s="49"/>
      <c r="O164" s="17"/>
    </row>
    <row r="165" spans="1:15" ht="28.8" x14ac:dyDescent="0.3">
      <c r="A165" s="120" t="e">
        <f t="shared" ref="A165:A171" si="36">A164</f>
        <v>#REF!</v>
      </c>
      <c r="B165" s="20">
        <f t="shared" ref="B165:B171" si="37">B164+1</f>
        <v>1</v>
      </c>
      <c r="C165" s="22" t="s">
        <v>16</v>
      </c>
      <c r="D165" s="56" t="s">
        <v>210</v>
      </c>
      <c r="E165" s="82" t="s">
        <v>211</v>
      </c>
      <c r="F165" s="42" t="s">
        <v>212</v>
      </c>
      <c r="G165" s="22" t="s">
        <v>17</v>
      </c>
      <c r="H165" s="22" t="s">
        <v>27</v>
      </c>
      <c r="I165" s="22" t="s">
        <v>28</v>
      </c>
      <c r="J165" s="22">
        <v>2</v>
      </c>
      <c r="K165" s="23">
        <f t="shared" si="26"/>
        <v>44631</v>
      </c>
      <c r="L165" s="24"/>
      <c r="M165" s="25"/>
      <c r="N165" s="25"/>
    </row>
    <row r="166" spans="1:15" ht="15.6" x14ac:dyDescent="0.3">
      <c r="A166" s="120" t="e">
        <f t="shared" si="36"/>
        <v>#REF!</v>
      </c>
      <c r="B166" s="20">
        <f t="shared" si="37"/>
        <v>2</v>
      </c>
      <c r="C166" s="81" t="s">
        <v>29</v>
      </c>
      <c r="D166" s="56" t="s">
        <v>213</v>
      </c>
      <c r="G166" s="22" t="s">
        <v>439</v>
      </c>
      <c r="H166" s="22" t="s">
        <v>70</v>
      </c>
      <c r="I166" s="22" t="s">
        <v>332</v>
      </c>
      <c r="J166" s="22">
        <v>2</v>
      </c>
      <c r="K166" s="23">
        <f t="shared" si="26"/>
        <v>44631</v>
      </c>
      <c r="L166" s="24">
        <v>0.69791666666666663</v>
      </c>
      <c r="M166" s="25"/>
      <c r="N166" s="25"/>
    </row>
    <row r="167" spans="1:15" ht="158.4" x14ac:dyDescent="0.3">
      <c r="A167" s="120" t="e">
        <f t="shared" si="36"/>
        <v>#REF!</v>
      </c>
      <c r="B167" s="20">
        <f t="shared" si="37"/>
        <v>3</v>
      </c>
      <c r="C167" s="5" t="s">
        <v>29</v>
      </c>
      <c r="D167" s="56" t="s">
        <v>214</v>
      </c>
      <c r="E167" s="22" t="s">
        <v>78</v>
      </c>
      <c r="F167" s="22" t="s">
        <v>126</v>
      </c>
      <c r="G167" s="22" t="s">
        <v>439</v>
      </c>
      <c r="H167" s="22" t="s">
        <v>27</v>
      </c>
      <c r="I167" s="22" t="s">
        <v>28</v>
      </c>
      <c r="J167" s="22">
        <v>10</v>
      </c>
      <c r="K167" s="23">
        <f t="shared" si="26"/>
        <v>44631</v>
      </c>
      <c r="L167" s="24"/>
      <c r="M167" s="25"/>
      <c r="N167" s="25"/>
    </row>
    <row r="168" spans="1:15" ht="43.2" x14ac:dyDescent="0.3">
      <c r="A168" s="120" t="e">
        <f t="shared" si="36"/>
        <v>#REF!</v>
      </c>
      <c r="B168" s="20">
        <f t="shared" si="37"/>
        <v>4</v>
      </c>
      <c r="C168" s="5" t="s">
        <v>29</v>
      </c>
      <c r="D168" s="56" t="s">
        <v>215</v>
      </c>
      <c r="E168" s="22" t="s">
        <v>216</v>
      </c>
      <c r="F168" s="22" t="s">
        <v>217</v>
      </c>
      <c r="G168" s="22" t="s">
        <v>439</v>
      </c>
      <c r="H168" s="22" t="s">
        <v>27</v>
      </c>
      <c r="I168" s="22" t="s">
        <v>28</v>
      </c>
      <c r="J168" s="22" t="s">
        <v>78</v>
      </c>
      <c r="K168" s="23">
        <f t="shared" si="26"/>
        <v>44631</v>
      </c>
      <c r="M168" s="25"/>
      <c r="N168" s="25"/>
    </row>
    <row r="169" spans="1:15" ht="28.8" x14ac:dyDescent="0.3">
      <c r="A169" s="120" t="e">
        <f t="shared" si="36"/>
        <v>#REF!</v>
      </c>
      <c r="B169" s="20">
        <f t="shared" si="37"/>
        <v>5</v>
      </c>
      <c r="C169" s="5" t="s">
        <v>29</v>
      </c>
      <c r="D169" s="5" t="s">
        <v>392</v>
      </c>
      <c r="E169" s="22" t="s">
        <v>393</v>
      </c>
      <c r="G169" s="22" t="s">
        <v>271</v>
      </c>
      <c r="H169" s="22" t="s">
        <v>27</v>
      </c>
      <c r="I169" s="22" t="s">
        <v>28</v>
      </c>
      <c r="J169" s="22" t="s">
        <v>78</v>
      </c>
      <c r="K169" s="23">
        <f t="shared" ref="K169" si="38">K$2+2</f>
        <v>44632</v>
      </c>
      <c r="M169" s="28"/>
      <c r="N169" s="28"/>
    </row>
    <row r="170" spans="1:15" ht="28.8" x14ac:dyDescent="0.3">
      <c r="A170" s="120" t="e">
        <f>A168</f>
        <v>#REF!</v>
      </c>
      <c r="B170" s="20">
        <f>B168+1</f>
        <v>5</v>
      </c>
      <c r="C170" s="5" t="s">
        <v>29</v>
      </c>
      <c r="D170" s="22" t="s">
        <v>130</v>
      </c>
      <c r="E170" s="22" t="s">
        <v>131</v>
      </c>
      <c r="F170" s="29"/>
      <c r="G170" s="22" t="s">
        <v>271</v>
      </c>
      <c r="H170" s="22" t="s">
        <v>70</v>
      </c>
      <c r="I170" s="22" t="s">
        <v>332</v>
      </c>
      <c r="J170" s="22">
        <v>1</v>
      </c>
      <c r="K170" s="23">
        <f t="shared" si="26"/>
        <v>44631</v>
      </c>
      <c r="L170" s="24"/>
      <c r="M170" s="28"/>
      <c r="N170" s="28"/>
    </row>
    <row r="171" spans="1:15" x14ac:dyDescent="0.3">
      <c r="A171" s="120" t="e">
        <f t="shared" si="36"/>
        <v>#REF!</v>
      </c>
      <c r="B171" s="20">
        <f t="shared" si="37"/>
        <v>6</v>
      </c>
      <c r="C171" s="5" t="s">
        <v>29</v>
      </c>
      <c r="D171" s="21" t="s">
        <v>132</v>
      </c>
      <c r="E171" s="22" t="s">
        <v>133</v>
      </c>
      <c r="G171" s="22" t="s">
        <v>271</v>
      </c>
      <c r="H171" s="22" t="s">
        <v>70</v>
      </c>
      <c r="I171" s="22" t="s">
        <v>332</v>
      </c>
      <c r="J171" s="22">
        <v>1</v>
      </c>
      <c r="K171" s="23">
        <f t="shared" si="26"/>
        <v>44631</v>
      </c>
      <c r="L171" s="24">
        <v>0.70486111111111116</v>
      </c>
      <c r="M171" s="28"/>
      <c r="N171" s="28"/>
    </row>
    <row r="172" spans="1:15" x14ac:dyDescent="0.3">
      <c r="A172" s="121" t="e">
        <f>A171+0.1</f>
        <v>#REF!</v>
      </c>
      <c r="B172" s="14"/>
      <c r="C172" s="15"/>
      <c r="D172" s="16" t="s">
        <v>275</v>
      </c>
      <c r="E172" s="17"/>
      <c r="F172" s="17"/>
      <c r="G172" s="17"/>
      <c r="H172" s="17"/>
      <c r="I172" s="17"/>
      <c r="J172" s="47" t="s">
        <v>78</v>
      </c>
      <c r="K172" s="48"/>
      <c r="L172" s="48"/>
      <c r="M172" s="49"/>
      <c r="N172" s="49"/>
      <c r="O172" s="17"/>
    </row>
    <row r="173" spans="1:15" ht="30" customHeight="1" x14ac:dyDescent="0.3">
      <c r="A173" s="120" t="e">
        <f>A172</f>
        <v>#REF!</v>
      </c>
      <c r="B173" s="20">
        <f>B172+1</f>
        <v>1</v>
      </c>
      <c r="C173" s="5" t="s">
        <v>16</v>
      </c>
      <c r="D173" s="41" t="s">
        <v>421</v>
      </c>
      <c r="G173" s="22" t="s">
        <v>17</v>
      </c>
      <c r="H173" s="22" t="s">
        <v>70</v>
      </c>
      <c r="I173" s="22" t="s">
        <v>332</v>
      </c>
      <c r="J173" s="22"/>
      <c r="K173" s="23">
        <f t="shared" si="26"/>
        <v>44631</v>
      </c>
      <c r="L173" s="24"/>
      <c r="M173" s="28"/>
      <c r="N173" s="28"/>
    </row>
    <row r="174" spans="1:15" x14ac:dyDescent="0.3">
      <c r="A174" s="93">
        <v>3.1</v>
      </c>
      <c r="B174" s="14"/>
      <c r="C174" s="15"/>
      <c r="D174" s="16" t="s">
        <v>218</v>
      </c>
      <c r="E174" s="17"/>
      <c r="F174" s="17"/>
      <c r="G174" s="17"/>
      <c r="H174" s="17"/>
      <c r="I174" s="17"/>
      <c r="J174" s="47"/>
      <c r="K174" s="48"/>
      <c r="L174" s="48"/>
      <c r="M174" s="49"/>
      <c r="N174" s="49"/>
      <c r="O174" s="17"/>
    </row>
    <row r="175" spans="1:15" ht="43.2" x14ac:dyDescent="0.3">
      <c r="A175" s="95">
        <f t="shared" ref="A175:A176" si="39">A174</f>
        <v>3.1</v>
      </c>
      <c r="B175" s="20">
        <f t="shared" ref="B175:B176" si="40">B174+1</f>
        <v>1</v>
      </c>
      <c r="C175" s="81" t="s">
        <v>16</v>
      </c>
      <c r="D175" s="56" t="s">
        <v>219</v>
      </c>
      <c r="E175" s="22" t="s">
        <v>95</v>
      </c>
      <c r="F175" s="22" t="s">
        <v>220</v>
      </c>
      <c r="G175" s="22" t="s">
        <v>17</v>
      </c>
      <c r="H175" s="22" t="s">
        <v>27</v>
      </c>
      <c r="I175" s="22" t="s">
        <v>28</v>
      </c>
      <c r="J175" s="22">
        <v>5</v>
      </c>
      <c r="K175" s="23">
        <f t="shared" si="26"/>
        <v>44631</v>
      </c>
      <c r="L175" s="24">
        <v>0.53125</v>
      </c>
      <c r="M175" s="24"/>
      <c r="N175" s="25"/>
    </row>
    <row r="176" spans="1:15" ht="90.6" customHeight="1" thickBot="1" x14ac:dyDescent="0.35">
      <c r="A176" s="95">
        <f t="shared" si="39"/>
        <v>3.1</v>
      </c>
      <c r="B176" s="20">
        <f t="shared" si="40"/>
        <v>2</v>
      </c>
      <c r="C176" s="81" t="s">
        <v>16</v>
      </c>
      <c r="D176" s="56" t="s">
        <v>221</v>
      </c>
      <c r="E176" s="52" t="s">
        <v>98</v>
      </c>
      <c r="F176" s="22" t="s">
        <v>222</v>
      </c>
      <c r="G176" s="22" t="s">
        <v>17</v>
      </c>
      <c r="H176" s="22" t="s">
        <v>70</v>
      </c>
      <c r="I176" s="22" t="s">
        <v>332</v>
      </c>
      <c r="J176" s="22">
        <v>1</v>
      </c>
      <c r="K176" s="23">
        <f t="shared" si="26"/>
        <v>44631</v>
      </c>
      <c r="L176" s="24"/>
      <c r="M176" s="25"/>
      <c r="N176" s="25"/>
    </row>
    <row r="177" spans="1:15" s="12" customFormat="1" ht="24" thickBot="1" x14ac:dyDescent="0.35">
      <c r="A177" s="122">
        <v>4</v>
      </c>
      <c r="B177" s="72"/>
      <c r="C177" s="8" t="s">
        <v>422</v>
      </c>
      <c r="D177" s="9"/>
      <c r="E177" s="9"/>
      <c r="F177" s="9"/>
      <c r="G177" s="45"/>
      <c r="H177" s="9"/>
      <c r="I177" s="9"/>
      <c r="J177" s="46"/>
      <c r="K177" s="8"/>
      <c r="L177" s="8"/>
      <c r="M177" s="11"/>
      <c r="N177" s="11"/>
      <c r="O177" s="9"/>
    </row>
    <row r="178" spans="1:15" x14ac:dyDescent="0.3">
      <c r="A178" s="121">
        <f>A177+0.1</f>
        <v>4.0999999999999996</v>
      </c>
      <c r="B178" s="14"/>
      <c r="C178" s="15"/>
      <c r="D178" s="16" t="s">
        <v>223</v>
      </c>
      <c r="E178" s="17"/>
      <c r="F178" s="17"/>
      <c r="G178" s="17"/>
      <c r="H178" s="17"/>
      <c r="I178" s="17"/>
      <c r="J178" s="47"/>
      <c r="K178" s="48"/>
      <c r="L178" s="48"/>
      <c r="M178" s="49"/>
      <c r="N178" s="49"/>
      <c r="O178" s="17"/>
    </row>
    <row r="179" spans="1:15" ht="43.2" x14ac:dyDescent="0.3">
      <c r="A179" s="120">
        <f>A178</f>
        <v>4.0999999999999996</v>
      </c>
      <c r="B179" s="20">
        <f t="shared" ref="B179:B182" si="41">B178+1</f>
        <v>1</v>
      </c>
      <c r="C179" s="81" t="s">
        <v>29</v>
      </c>
      <c r="D179" s="56" t="s">
        <v>224</v>
      </c>
      <c r="E179" s="22" t="s">
        <v>225</v>
      </c>
      <c r="G179" s="22" t="s">
        <v>271</v>
      </c>
      <c r="H179" s="22" t="s">
        <v>18</v>
      </c>
      <c r="I179" s="22" t="s">
        <v>141</v>
      </c>
      <c r="J179" s="22">
        <v>1</v>
      </c>
      <c r="K179" s="23">
        <f t="shared" ref="K179:K183" si="42">K$2+1</f>
        <v>44631</v>
      </c>
      <c r="L179" s="24">
        <v>0.54166666666666663</v>
      </c>
      <c r="M179" s="25"/>
      <c r="N179" s="25"/>
    </row>
    <row r="180" spans="1:15" ht="43.2" x14ac:dyDescent="0.3">
      <c r="A180" s="120">
        <f t="shared" ref="A180:A182" si="43">A179</f>
        <v>4.0999999999999996</v>
      </c>
      <c r="B180" s="20">
        <f t="shared" si="41"/>
        <v>2</v>
      </c>
      <c r="C180" s="81" t="s">
        <v>29</v>
      </c>
      <c r="D180" s="119" t="s">
        <v>302</v>
      </c>
      <c r="E180" s="29" t="s">
        <v>383</v>
      </c>
      <c r="F180" s="99" t="s">
        <v>380</v>
      </c>
      <c r="G180" s="22" t="s">
        <v>271</v>
      </c>
      <c r="H180" s="22" t="s">
        <v>303</v>
      </c>
      <c r="I180" s="99" t="s">
        <v>387</v>
      </c>
      <c r="J180" s="22">
        <v>60</v>
      </c>
      <c r="K180" s="23">
        <f t="shared" si="42"/>
        <v>44631</v>
      </c>
      <c r="L180" s="24">
        <v>0.54166666666666663</v>
      </c>
      <c r="M180" s="24"/>
      <c r="N180" s="25"/>
    </row>
    <row r="181" spans="1:15" ht="15.6" x14ac:dyDescent="0.3">
      <c r="A181" s="120">
        <f t="shared" si="43"/>
        <v>4.0999999999999996</v>
      </c>
      <c r="B181" s="20">
        <f t="shared" si="41"/>
        <v>3</v>
      </c>
      <c r="C181" s="81" t="s">
        <v>29</v>
      </c>
      <c r="D181" s="108"/>
      <c r="E181" s="29" t="s">
        <v>384</v>
      </c>
      <c r="F181" s="22" t="s">
        <v>377</v>
      </c>
      <c r="G181" s="22" t="s">
        <v>271</v>
      </c>
      <c r="H181" s="22" t="s">
        <v>303</v>
      </c>
      <c r="I181" s="22" t="s">
        <v>227</v>
      </c>
      <c r="J181" s="22"/>
      <c r="K181" s="23">
        <f t="shared" si="42"/>
        <v>44631</v>
      </c>
      <c r="L181" s="24"/>
      <c r="M181" s="24"/>
      <c r="N181" s="25"/>
    </row>
    <row r="182" spans="1:15" ht="15.6" x14ac:dyDescent="0.3">
      <c r="A182" s="120">
        <f t="shared" si="43"/>
        <v>4.0999999999999996</v>
      </c>
      <c r="B182" s="20">
        <f t="shared" si="41"/>
        <v>4</v>
      </c>
      <c r="C182" s="81" t="s">
        <v>29</v>
      </c>
      <c r="D182" s="108"/>
      <c r="E182" s="29" t="s">
        <v>385</v>
      </c>
      <c r="F182" s="22" t="s">
        <v>378</v>
      </c>
      <c r="G182" s="22" t="s">
        <v>271</v>
      </c>
      <c r="H182" s="22" t="s">
        <v>303</v>
      </c>
      <c r="I182" s="22" t="s">
        <v>379</v>
      </c>
      <c r="J182" s="22"/>
      <c r="K182" s="23">
        <f t="shared" si="42"/>
        <v>44631</v>
      </c>
      <c r="L182" s="24"/>
      <c r="M182" s="24"/>
      <c r="N182" s="25"/>
    </row>
    <row r="183" spans="1:15" ht="15.6" x14ac:dyDescent="0.3">
      <c r="A183" s="120">
        <f>A181</f>
        <v>4.0999999999999996</v>
      </c>
      <c r="B183" s="20">
        <f>B181+1</f>
        <v>4</v>
      </c>
      <c r="C183" s="81" t="s">
        <v>29</v>
      </c>
      <c r="D183" s="108"/>
      <c r="E183" s="29" t="s">
        <v>386</v>
      </c>
      <c r="F183" s="22" t="s">
        <v>381</v>
      </c>
      <c r="G183" s="22" t="s">
        <v>271</v>
      </c>
      <c r="H183" s="22" t="s">
        <v>303</v>
      </c>
      <c r="I183" s="22" t="s">
        <v>382</v>
      </c>
      <c r="J183" s="22"/>
      <c r="K183" s="23">
        <f t="shared" si="42"/>
        <v>44631</v>
      </c>
      <c r="L183" s="24"/>
      <c r="M183" s="24"/>
      <c r="N183" s="25"/>
    </row>
    <row r="184" spans="1:15" x14ac:dyDescent="0.3">
      <c r="A184" s="121">
        <f>A183+0.1</f>
        <v>4.1999999999999993</v>
      </c>
      <c r="B184" s="14"/>
      <c r="C184" s="15"/>
      <c r="D184" s="55" t="s">
        <v>228</v>
      </c>
      <c r="E184" s="17"/>
      <c r="F184" s="17"/>
      <c r="G184" s="17"/>
      <c r="H184" s="17"/>
      <c r="I184" s="17"/>
      <c r="J184" s="47"/>
      <c r="K184" s="48"/>
      <c r="L184" s="48"/>
      <c r="M184" s="49"/>
      <c r="N184" s="49"/>
      <c r="O184" s="17"/>
    </row>
    <row r="185" spans="1:15" x14ac:dyDescent="0.3">
      <c r="A185" s="120">
        <f t="shared" ref="A185" si="44">A184</f>
        <v>4.1999999999999993</v>
      </c>
      <c r="B185" s="20">
        <f t="shared" ref="B185" si="45">B184+1</f>
        <v>1</v>
      </c>
      <c r="C185" s="5" t="s">
        <v>29</v>
      </c>
      <c r="D185" s="56" t="s">
        <v>229</v>
      </c>
      <c r="E185" s="41"/>
      <c r="G185" s="22" t="s">
        <v>271</v>
      </c>
      <c r="H185" s="22" t="s">
        <v>18</v>
      </c>
      <c r="I185" s="22" t="s">
        <v>141</v>
      </c>
      <c r="J185" s="22">
        <v>1</v>
      </c>
      <c r="K185" s="23">
        <f t="shared" ref="K185" si="46">K$2+1</f>
        <v>44631</v>
      </c>
      <c r="L185" s="24">
        <v>0.58333333333333337</v>
      </c>
      <c r="M185" s="25"/>
      <c r="N185" s="25"/>
      <c r="O185" s="40"/>
    </row>
    <row r="186" spans="1:15" x14ac:dyDescent="0.3">
      <c r="A186" s="121">
        <f>A185+0.1</f>
        <v>4.2999999999999989</v>
      </c>
      <c r="B186" s="14"/>
      <c r="C186" s="15"/>
      <c r="D186" s="16" t="s">
        <v>89</v>
      </c>
      <c r="E186" s="17"/>
      <c r="F186" s="17"/>
      <c r="G186" s="17"/>
      <c r="H186" s="17"/>
      <c r="I186" s="17"/>
      <c r="J186" s="47" t="s">
        <v>78</v>
      </c>
      <c r="K186" s="48"/>
      <c r="L186" s="48"/>
      <c r="M186" s="49"/>
      <c r="N186" s="49"/>
      <c r="O186" s="17"/>
    </row>
    <row r="187" spans="1:15" ht="28.8" x14ac:dyDescent="0.3">
      <c r="A187" s="120">
        <f t="shared" ref="A187:A191" si="47">A186</f>
        <v>4.2999999999999989</v>
      </c>
      <c r="B187" s="20">
        <f t="shared" ref="B187:B191" si="48">B186+1</f>
        <v>1</v>
      </c>
      <c r="C187" s="5" t="s">
        <v>16</v>
      </c>
      <c r="D187" s="21" t="s">
        <v>90</v>
      </c>
      <c r="E187" s="22" t="s">
        <v>91</v>
      </c>
      <c r="G187" s="22" t="s">
        <v>17</v>
      </c>
      <c r="H187" s="22" t="s">
        <v>27</v>
      </c>
      <c r="I187" s="22" t="s">
        <v>293</v>
      </c>
      <c r="J187" s="22">
        <v>1</v>
      </c>
      <c r="K187" s="23">
        <f t="shared" ref="K187:K191" si="49">K$2+1</f>
        <v>44631</v>
      </c>
      <c r="L187" s="24">
        <v>0.58333333333333337</v>
      </c>
      <c r="M187" s="25"/>
      <c r="N187" s="25"/>
    </row>
    <row r="188" spans="1:15" ht="28.8" x14ac:dyDescent="0.3">
      <c r="A188" s="120">
        <f t="shared" si="47"/>
        <v>4.2999999999999989</v>
      </c>
      <c r="B188" s="20">
        <f t="shared" si="48"/>
        <v>2</v>
      </c>
      <c r="C188" s="5" t="s">
        <v>16</v>
      </c>
      <c r="D188" s="21" t="s">
        <v>92</v>
      </c>
      <c r="G188" s="22" t="s">
        <v>17</v>
      </c>
      <c r="H188" s="22" t="s">
        <v>93</v>
      </c>
      <c r="I188" s="22" t="s">
        <v>375</v>
      </c>
      <c r="J188" s="22">
        <v>1</v>
      </c>
      <c r="K188" s="23">
        <f t="shared" si="49"/>
        <v>44631</v>
      </c>
      <c r="L188" s="24"/>
      <c r="M188" s="25"/>
      <c r="N188" s="25"/>
    </row>
    <row r="189" spans="1:15" ht="28.8" x14ac:dyDescent="0.3">
      <c r="A189" s="120">
        <f t="shared" si="47"/>
        <v>4.2999999999999989</v>
      </c>
      <c r="B189" s="20">
        <f t="shared" si="48"/>
        <v>3</v>
      </c>
      <c r="C189" s="5" t="s">
        <v>16</v>
      </c>
      <c r="D189" s="21" t="s">
        <v>94</v>
      </c>
      <c r="E189" s="22" t="s">
        <v>95</v>
      </c>
      <c r="F189" s="22" t="s">
        <v>96</v>
      </c>
      <c r="G189" s="22" t="s">
        <v>17</v>
      </c>
      <c r="H189" s="22" t="s">
        <v>27</v>
      </c>
      <c r="I189" s="22" t="s">
        <v>28</v>
      </c>
      <c r="J189" s="22">
        <v>5</v>
      </c>
      <c r="K189" s="23">
        <f t="shared" si="49"/>
        <v>44631</v>
      </c>
      <c r="L189" s="24"/>
      <c r="M189" s="25"/>
      <c r="N189" s="25"/>
    </row>
    <row r="190" spans="1:15" ht="28.8" x14ac:dyDescent="0.3">
      <c r="A190" s="120">
        <f t="shared" si="47"/>
        <v>4.2999999999999989</v>
      </c>
      <c r="B190" s="20">
        <f t="shared" si="48"/>
        <v>4</v>
      </c>
      <c r="C190" s="5" t="s">
        <v>16</v>
      </c>
      <c r="D190" s="21" t="s">
        <v>97</v>
      </c>
      <c r="E190" s="50" t="s">
        <v>230</v>
      </c>
      <c r="G190" s="22" t="s">
        <v>17</v>
      </c>
      <c r="H190" s="22" t="s">
        <v>54</v>
      </c>
      <c r="I190" s="22" t="s">
        <v>141</v>
      </c>
      <c r="J190" s="22">
        <v>1</v>
      </c>
      <c r="K190" s="23">
        <f t="shared" si="49"/>
        <v>44631</v>
      </c>
      <c r="L190" s="24"/>
      <c r="M190" s="25"/>
      <c r="N190" s="25"/>
    </row>
    <row r="191" spans="1:15" s="62" customFormat="1" ht="71.400000000000006" customHeight="1" x14ac:dyDescent="0.3">
      <c r="A191" s="120">
        <f t="shared" si="47"/>
        <v>4.2999999999999989</v>
      </c>
      <c r="B191" s="20">
        <f t="shared" si="48"/>
        <v>5</v>
      </c>
      <c r="C191" s="62" t="s">
        <v>16</v>
      </c>
      <c r="D191" s="100" t="s">
        <v>231</v>
      </c>
      <c r="E191" s="101" t="s">
        <v>102</v>
      </c>
      <c r="F191" s="64" t="s">
        <v>103</v>
      </c>
      <c r="G191" s="22" t="s">
        <v>17</v>
      </c>
      <c r="H191" s="22" t="s">
        <v>70</v>
      </c>
      <c r="I191" s="22" t="s">
        <v>332</v>
      </c>
      <c r="J191" s="22">
        <v>1</v>
      </c>
      <c r="K191" s="23">
        <f t="shared" si="49"/>
        <v>44631</v>
      </c>
      <c r="L191" s="24"/>
      <c r="M191" s="28"/>
      <c r="N191" s="28"/>
      <c r="O191" s="102"/>
    </row>
    <row r="192" spans="1:15" s="15" customFormat="1" x14ac:dyDescent="0.3">
      <c r="A192" s="121">
        <f>A191+0.1</f>
        <v>4.3999999999999986</v>
      </c>
      <c r="B192" s="14"/>
      <c r="D192" s="16" t="s">
        <v>232</v>
      </c>
      <c r="E192" s="103"/>
      <c r="F192" s="17"/>
      <c r="G192" s="17"/>
      <c r="H192" s="17"/>
      <c r="I192" s="17"/>
      <c r="J192" s="17"/>
      <c r="K192" s="94"/>
      <c r="L192" s="48"/>
      <c r="M192" s="49"/>
      <c r="N192" s="49"/>
      <c r="O192" s="104"/>
    </row>
    <row r="193" spans="1:15" ht="86.4" x14ac:dyDescent="0.3">
      <c r="A193" s="120">
        <f t="shared" ref="A193:A194" si="50">A192</f>
        <v>4.3999999999999986</v>
      </c>
      <c r="B193" s="20">
        <f t="shared" ref="B193:B194" si="51">B192+1</f>
        <v>1</v>
      </c>
      <c r="C193" s="5" t="s">
        <v>16</v>
      </c>
      <c r="D193" s="56" t="s">
        <v>233</v>
      </c>
      <c r="F193" s="50" t="s">
        <v>205</v>
      </c>
      <c r="G193" s="22" t="s">
        <v>271</v>
      </c>
      <c r="H193" s="22" t="s">
        <v>234</v>
      </c>
      <c r="I193" s="22" t="s">
        <v>376</v>
      </c>
      <c r="J193" s="22">
        <v>60</v>
      </c>
      <c r="K193" s="23">
        <f>K$2+2</f>
        <v>44632</v>
      </c>
      <c r="L193" s="24">
        <v>0.375</v>
      </c>
      <c r="M193" s="24"/>
      <c r="N193" s="25"/>
    </row>
    <row r="194" spans="1:15" ht="28.8" x14ac:dyDescent="0.3">
      <c r="A194" s="120">
        <f t="shared" si="50"/>
        <v>4.3999999999999986</v>
      </c>
      <c r="B194" s="20">
        <f t="shared" si="51"/>
        <v>2</v>
      </c>
      <c r="C194" s="5" t="s">
        <v>16</v>
      </c>
      <c r="D194" s="21" t="s">
        <v>235</v>
      </c>
      <c r="G194" s="22" t="s">
        <v>271</v>
      </c>
      <c r="H194" s="22" t="s">
        <v>274</v>
      </c>
      <c r="I194" s="22" t="s">
        <v>99</v>
      </c>
      <c r="K194" s="23">
        <f>K$2+2</f>
        <v>44632</v>
      </c>
    </row>
    <row r="195" spans="1:15" x14ac:dyDescent="0.3">
      <c r="A195" s="121">
        <f>A194+0.1</f>
        <v>4.4999999999999982</v>
      </c>
      <c r="B195" s="14"/>
      <c r="C195" s="15"/>
      <c r="D195" s="16" t="s">
        <v>209</v>
      </c>
      <c r="E195" s="17"/>
      <c r="F195" s="17"/>
      <c r="G195" s="17"/>
      <c r="H195" s="17"/>
      <c r="I195" s="17"/>
      <c r="J195" s="47"/>
      <c r="K195" s="48"/>
      <c r="L195" s="48"/>
      <c r="M195" s="49"/>
      <c r="N195" s="49"/>
      <c r="O195" s="17"/>
    </row>
    <row r="196" spans="1:15" ht="43.2" x14ac:dyDescent="0.3">
      <c r="A196" s="120">
        <f t="shared" ref="A196:A201" si="52">A195</f>
        <v>4.4999999999999982</v>
      </c>
      <c r="B196" s="20">
        <f t="shared" ref="B196:B201" si="53">B195+1</f>
        <v>1</v>
      </c>
      <c r="C196" s="5" t="s">
        <v>16</v>
      </c>
      <c r="D196" s="56" t="s">
        <v>236</v>
      </c>
      <c r="E196" s="22" t="s">
        <v>237</v>
      </c>
      <c r="G196" s="22" t="s">
        <v>271</v>
      </c>
      <c r="H196" s="22" t="s">
        <v>54</v>
      </c>
      <c r="I196" s="22" t="s">
        <v>141</v>
      </c>
      <c r="J196" s="5">
        <v>1</v>
      </c>
      <c r="K196" s="23">
        <f>K$2+2</f>
        <v>44632</v>
      </c>
      <c r="L196" s="24">
        <v>0.41666666666666669</v>
      </c>
      <c r="M196" s="53"/>
      <c r="N196" s="53"/>
    </row>
    <row r="197" spans="1:15" ht="28.8" x14ac:dyDescent="0.3">
      <c r="A197" s="120">
        <f t="shared" si="52"/>
        <v>4.4999999999999982</v>
      </c>
      <c r="B197" s="20">
        <f t="shared" si="53"/>
        <v>2</v>
      </c>
      <c r="C197" s="22" t="s">
        <v>16</v>
      </c>
      <c r="D197" s="56" t="s">
        <v>210</v>
      </c>
      <c r="E197" s="99" t="s">
        <v>211</v>
      </c>
      <c r="F197" s="42" t="s">
        <v>212</v>
      </c>
      <c r="G197" s="22" t="s">
        <v>271</v>
      </c>
      <c r="H197" s="22" t="s">
        <v>27</v>
      </c>
      <c r="I197" s="22" t="s">
        <v>28</v>
      </c>
      <c r="J197" s="22">
        <v>2</v>
      </c>
      <c r="K197" s="23">
        <f t="shared" ref="K197:K220" si="54">K$2+2</f>
        <v>44632</v>
      </c>
      <c r="L197" s="24"/>
      <c r="M197" s="25"/>
      <c r="N197" s="25"/>
    </row>
    <row r="198" spans="1:15" ht="15.6" x14ac:dyDescent="0.3">
      <c r="A198" s="120">
        <f t="shared" si="52"/>
        <v>4.4999999999999982</v>
      </c>
      <c r="B198" s="20">
        <f t="shared" si="53"/>
        <v>3</v>
      </c>
      <c r="C198" s="81" t="s">
        <v>29</v>
      </c>
      <c r="D198" s="56" t="s">
        <v>213</v>
      </c>
      <c r="G198" s="22" t="s">
        <v>271</v>
      </c>
      <c r="H198" s="22" t="s">
        <v>70</v>
      </c>
      <c r="I198" s="22" t="s">
        <v>332</v>
      </c>
      <c r="J198" s="22">
        <v>1</v>
      </c>
      <c r="K198" s="23">
        <f t="shared" si="54"/>
        <v>44632</v>
      </c>
      <c r="L198" s="24"/>
      <c r="M198" s="25"/>
      <c r="N198" s="25"/>
    </row>
    <row r="199" spans="1:15" ht="158.4" x14ac:dyDescent="0.3">
      <c r="A199" s="120">
        <f t="shared" si="52"/>
        <v>4.4999999999999982</v>
      </c>
      <c r="B199" s="20">
        <f t="shared" si="53"/>
        <v>4</v>
      </c>
      <c r="C199" s="5" t="s">
        <v>29</v>
      </c>
      <c r="D199" s="56" t="s">
        <v>238</v>
      </c>
      <c r="F199" s="22" t="s">
        <v>126</v>
      </c>
      <c r="G199" s="22" t="s">
        <v>271</v>
      </c>
      <c r="H199" s="22" t="s">
        <v>27</v>
      </c>
      <c r="I199" s="22" t="s">
        <v>28</v>
      </c>
      <c r="J199" s="22">
        <v>10</v>
      </c>
      <c r="K199" s="23">
        <f t="shared" si="54"/>
        <v>44632</v>
      </c>
      <c r="L199" s="24"/>
      <c r="M199" s="25"/>
      <c r="N199" s="25"/>
    </row>
    <row r="200" spans="1:15" ht="43.2" x14ac:dyDescent="0.3">
      <c r="A200" s="120">
        <f t="shared" si="52"/>
        <v>4.4999999999999982</v>
      </c>
      <c r="B200" s="20">
        <f t="shared" si="53"/>
        <v>5</v>
      </c>
      <c r="C200" s="5" t="s">
        <v>29</v>
      </c>
      <c r="D200" s="56" t="s">
        <v>215</v>
      </c>
      <c r="E200" s="22" t="s">
        <v>216</v>
      </c>
      <c r="F200" s="22" t="s">
        <v>217</v>
      </c>
      <c r="G200" s="22" t="s">
        <v>271</v>
      </c>
      <c r="H200" s="22" t="s">
        <v>27</v>
      </c>
      <c r="I200" s="22" t="s">
        <v>28</v>
      </c>
      <c r="J200" s="22" t="s">
        <v>78</v>
      </c>
      <c r="K200" s="23">
        <f t="shared" si="54"/>
        <v>44632</v>
      </c>
      <c r="M200" s="28"/>
      <c r="N200" s="28"/>
    </row>
    <row r="201" spans="1:15" ht="28.8" x14ac:dyDescent="0.3">
      <c r="A201" s="120">
        <f t="shared" si="52"/>
        <v>4.4999999999999982</v>
      </c>
      <c r="B201" s="20">
        <f t="shared" si="53"/>
        <v>6</v>
      </c>
      <c r="C201" s="5" t="s">
        <v>29</v>
      </c>
      <c r="D201" s="5" t="s">
        <v>392</v>
      </c>
      <c r="E201" s="22" t="s">
        <v>393</v>
      </c>
      <c r="G201" s="22" t="s">
        <v>271</v>
      </c>
      <c r="H201" s="22" t="s">
        <v>27</v>
      </c>
      <c r="I201" s="22" t="s">
        <v>28</v>
      </c>
      <c r="J201" s="22" t="s">
        <v>78</v>
      </c>
      <c r="K201" s="23">
        <f t="shared" si="54"/>
        <v>44632</v>
      </c>
      <c r="M201" s="28"/>
      <c r="N201" s="28"/>
    </row>
    <row r="202" spans="1:15" ht="28.8" x14ac:dyDescent="0.3">
      <c r="A202" s="120">
        <f>A200</f>
        <v>4.4999999999999982</v>
      </c>
      <c r="B202" s="20">
        <f>B200+1</f>
        <v>6</v>
      </c>
      <c r="C202" s="5" t="s">
        <v>29</v>
      </c>
      <c r="D202" s="22" t="s">
        <v>130</v>
      </c>
      <c r="E202" s="22" t="s">
        <v>131</v>
      </c>
      <c r="F202" s="29"/>
      <c r="G202" s="22" t="s">
        <v>271</v>
      </c>
      <c r="H202" s="22" t="s">
        <v>70</v>
      </c>
      <c r="I202" s="22" t="s">
        <v>332</v>
      </c>
      <c r="J202" s="22">
        <v>1</v>
      </c>
      <c r="K202" s="23">
        <f t="shared" si="54"/>
        <v>44632</v>
      </c>
      <c r="L202" s="24"/>
      <c r="M202" s="28"/>
      <c r="N202" s="28"/>
    </row>
    <row r="203" spans="1:15" x14ac:dyDescent="0.3">
      <c r="A203" s="120">
        <f>A202</f>
        <v>4.4999999999999982</v>
      </c>
      <c r="B203" s="20">
        <f>B202+1</f>
        <v>7</v>
      </c>
      <c r="C203" s="5" t="s">
        <v>29</v>
      </c>
      <c r="D203" s="21" t="s">
        <v>132</v>
      </c>
      <c r="E203" s="22" t="s">
        <v>133</v>
      </c>
      <c r="G203" s="22" t="s">
        <v>271</v>
      </c>
      <c r="H203" s="22" t="s">
        <v>70</v>
      </c>
      <c r="I203" s="22" t="s">
        <v>332</v>
      </c>
      <c r="J203" s="22">
        <v>1</v>
      </c>
      <c r="K203" s="23">
        <f t="shared" si="54"/>
        <v>44632</v>
      </c>
      <c r="L203" s="24"/>
      <c r="M203" s="28"/>
      <c r="N203" s="28"/>
    </row>
    <row r="204" spans="1:15" ht="28.8" x14ac:dyDescent="0.3">
      <c r="A204" s="120">
        <f>A203</f>
        <v>4.4999999999999982</v>
      </c>
      <c r="B204" s="20">
        <f>B203+1</f>
        <v>8</v>
      </c>
      <c r="C204" s="5" t="s">
        <v>64</v>
      </c>
      <c r="D204" s="21" t="s">
        <v>239</v>
      </c>
      <c r="G204" s="22" t="s">
        <v>271</v>
      </c>
      <c r="H204" s="22" t="s">
        <v>240</v>
      </c>
      <c r="I204" s="22" t="s">
        <v>293</v>
      </c>
      <c r="J204" s="22">
        <v>5</v>
      </c>
      <c r="K204" s="23">
        <f t="shared" si="54"/>
        <v>44632</v>
      </c>
      <c r="L204" s="24"/>
      <c r="M204" s="28"/>
      <c r="N204" s="28"/>
    </row>
    <row r="205" spans="1:15" s="15" customFormat="1" x14ac:dyDescent="0.3">
      <c r="A205" s="121">
        <f>A204+0.1</f>
        <v>4.5999999999999979</v>
      </c>
      <c r="B205" s="14"/>
      <c r="D205" s="16" t="s">
        <v>241</v>
      </c>
      <c r="E205" s="17"/>
      <c r="F205" s="17"/>
      <c r="G205" s="17"/>
      <c r="H205" s="17"/>
      <c r="I205" s="17"/>
      <c r="J205" s="17"/>
      <c r="K205" s="94"/>
      <c r="L205" s="48"/>
      <c r="M205" s="105"/>
      <c r="N205" s="105"/>
      <c r="O205" s="17"/>
    </row>
    <row r="206" spans="1:15" ht="28.8" x14ac:dyDescent="0.3">
      <c r="A206" s="120">
        <f t="shared" ref="A206:A207" si="55">A205</f>
        <v>4.5999999999999979</v>
      </c>
      <c r="B206" s="20">
        <f t="shared" ref="B206:B207" si="56">B205+1</f>
        <v>1</v>
      </c>
      <c r="C206" s="81" t="s">
        <v>16</v>
      </c>
      <c r="D206" s="56" t="s">
        <v>219</v>
      </c>
      <c r="E206" s="22" t="s">
        <v>95</v>
      </c>
      <c r="F206" s="22" t="s">
        <v>242</v>
      </c>
      <c r="G206" s="22" t="s">
        <v>271</v>
      </c>
      <c r="H206" s="22" t="s">
        <v>27</v>
      </c>
      <c r="I206" s="22" t="s">
        <v>28</v>
      </c>
      <c r="J206" s="22">
        <v>2</v>
      </c>
      <c r="K206" s="23">
        <f t="shared" si="54"/>
        <v>44632</v>
      </c>
      <c r="L206" s="24">
        <v>0.43124999999999997</v>
      </c>
      <c r="M206" s="25"/>
      <c r="N206" s="25"/>
    </row>
    <row r="207" spans="1:15" ht="28.8" x14ac:dyDescent="0.3">
      <c r="A207" s="120">
        <f t="shared" si="55"/>
        <v>4.5999999999999979</v>
      </c>
      <c r="B207" s="20">
        <f t="shared" si="56"/>
        <v>2</v>
      </c>
      <c r="C207" s="81" t="s">
        <v>16</v>
      </c>
      <c r="D207" s="56" t="s">
        <v>221</v>
      </c>
      <c r="E207" s="52" t="s">
        <v>98</v>
      </c>
      <c r="F207" s="22" t="s">
        <v>222</v>
      </c>
      <c r="G207" s="22" t="s">
        <v>271</v>
      </c>
      <c r="H207" s="22" t="s">
        <v>70</v>
      </c>
      <c r="I207" s="22" t="s">
        <v>332</v>
      </c>
      <c r="J207" s="22">
        <v>1</v>
      </c>
      <c r="K207" s="23">
        <f t="shared" si="54"/>
        <v>44632</v>
      </c>
      <c r="L207" s="24"/>
      <c r="M207" s="25"/>
      <c r="N207" s="25"/>
    </row>
    <row r="208" spans="1:15" x14ac:dyDescent="0.3">
      <c r="A208" s="121">
        <f>A207+0.1</f>
        <v>4.6999999999999975</v>
      </c>
      <c r="B208" s="14"/>
      <c r="C208" s="15"/>
      <c r="D208" s="16" t="s">
        <v>243</v>
      </c>
      <c r="E208" s="17"/>
      <c r="F208" s="17"/>
      <c r="G208" s="17"/>
      <c r="H208" s="17"/>
      <c r="I208" s="17"/>
      <c r="J208" s="47"/>
      <c r="K208" s="48"/>
      <c r="L208" s="48"/>
      <c r="M208" s="49"/>
      <c r="N208" s="49"/>
      <c r="O208" s="17"/>
    </row>
    <row r="209" spans="1:17" ht="409.6" x14ac:dyDescent="0.3">
      <c r="A209" s="120">
        <f t="shared" ref="A209" si="57">A208</f>
        <v>4.6999999999999975</v>
      </c>
      <c r="B209" s="20">
        <f t="shared" ref="B209" si="58">B208+1</f>
        <v>1</v>
      </c>
      <c r="C209" s="81" t="s">
        <v>16</v>
      </c>
      <c r="D209" s="56" t="s">
        <v>244</v>
      </c>
      <c r="E209" s="22" t="s">
        <v>438</v>
      </c>
      <c r="F209" s="22" t="s">
        <v>245</v>
      </c>
      <c r="G209" s="22" t="s">
        <v>271</v>
      </c>
      <c r="H209" s="22" t="s">
        <v>304</v>
      </c>
      <c r="I209" s="22" t="s">
        <v>356</v>
      </c>
      <c r="J209" s="22">
        <v>10</v>
      </c>
      <c r="K209" s="23">
        <f t="shared" si="54"/>
        <v>44632</v>
      </c>
      <c r="L209" s="24">
        <v>0.43333333333333335</v>
      </c>
      <c r="M209" s="28"/>
      <c r="N209" s="28"/>
      <c r="O209" s="106"/>
    </row>
    <row r="210" spans="1:17" x14ac:dyDescent="0.3">
      <c r="A210" s="121">
        <f>A209+0.1</f>
        <v>4.7999999999999972</v>
      </c>
      <c r="B210" s="14"/>
      <c r="C210" s="15"/>
      <c r="D210" s="107" t="s">
        <v>246</v>
      </c>
      <c r="E210" s="37"/>
      <c r="F210" s="17"/>
      <c r="G210" s="17"/>
      <c r="H210" s="17"/>
      <c r="I210" s="17"/>
      <c r="J210" s="47"/>
      <c r="K210" s="48"/>
      <c r="L210" s="48"/>
      <c r="M210" s="49"/>
      <c r="N210" s="49"/>
      <c r="O210" s="17"/>
    </row>
    <row r="211" spans="1:17" ht="30" customHeight="1" x14ac:dyDescent="0.3">
      <c r="A211" s="120">
        <f t="shared" ref="A211:A212" si="59">A210</f>
        <v>4.7999999999999972</v>
      </c>
      <c r="B211" s="20">
        <f t="shared" ref="B211:B212" si="60">B210+1</f>
        <v>1</v>
      </c>
      <c r="C211" s="5" t="s">
        <v>16</v>
      </c>
      <c r="D211" s="21" t="s">
        <v>247</v>
      </c>
      <c r="E211" s="21"/>
      <c r="G211" s="22" t="s">
        <v>271</v>
      </c>
      <c r="H211" s="22" t="s">
        <v>18</v>
      </c>
      <c r="I211" s="22" t="s">
        <v>141</v>
      </c>
      <c r="J211" s="22">
        <v>2</v>
      </c>
      <c r="K211" s="23">
        <f t="shared" si="54"/>
        <v>44632</v>
      </c>
      <c r="L211" s="24">
        <v>0.44027777777777777</v>
      </c>
      <c r="M211" s="25"/>
      <c r="N211" s="25"/>
      <c r="O211" s="80"/>
    </row>
    <row r="212" spans="1:17" ht="43.2" x14ac:dyDescent="0.3">
      <c r="A212" s="120">
        <f t="shared" si="59"/>
        <v>4.7999999999999972</v>
      </c>
      <c r="B212" s="20">
        <f t="shared" si="60"/>
        <v>2</v>
      </c>
      <c r="C212" s="5" t="s">
        <v>16</v>
      </c>
      <c r="D212" s="21" t="s">
        <v>248</v>
      </c>
      <c r="E212" s="21" t="s">
        <v>249</v>
      </c>
      <c r="G212" s="22" t="s">
        <v>271</v>
      </c>
      <c r="H212" s="22" t="s">
        <v>250</v>
      </c>
      <c r="I212" s="22" t="s">
        <v>305</v>
      </c>
      <c r="J212" s="22">
        <v>1</v>
      </c>
      <c r="K212" s="23">
        <f t="shared" si="54"/>
        <v>44632</v>
      </c>
      <c r="L212" s="24"/>
      <c r="M212" s="25"/>
      <c r="N212" s="25"/>
      <c r="O212" s="80"/>
    </row>
    <row r="213" spans="1:17" x14ac:dyDescent="0.3">
      <c r="A213" s="121">
        <f>A212+0.1</f>
        <v>4.8999999999999968</v>
      </c>
      <c r="B213" s="14"/>
      <c r="C213" s="15"/>
      <c r="D213" s="107" t="s">
        <v>251</v>
      </c>
      <c r="E213" s="107"/>
      <c r="F213" s="17"/>
      <c r="G213" s="17"/>
      <c r="H213" s="17"/>
      <c r="I213" s="17"/>
      <c r="J213" s="47"/>
      <c r="K213" s="15"/>
      <c r="L213" s="15"/>
      <c r="M213" s="49"/>
      <c r="N213" s="49"/>
      <c r="O213" s="17"/>
    </row>
    <row r="214" spans="1:17" s="22" customFormat="1" ht="57.6" x14ac:dyDescent="0.3">
      <c r="A214" s="120">
        <f t="shared" ref="A214:A215" si="61">A213</f>
        <v>4.8999999999999968</v>
      </c>
      <c r="B214" s="20">
        <f t="shared" ref="B214:B215" si="62">B213+1</f>
        <v>1</v>
      </c>
      <c r="C214" s="81" t="s">
        <v>16</v>
      </c>
      <c r="D214" s="56" t="s">
        <v>252</v>
      </c>
      <c r="E214" s="22" t="s">
        <v>253</v>
      </c>
      <c r="F214" s="22" t="s">
        <v>254</v>
      </c>
      <c r="G214" s="22" t="s">
        <v>271</v>
      </c>
      <c r="H214" s="22" t="s">
        <v>56</v>
      </c>
      <c r="I214" s="22" t="s">
        <v>374</v>
      </c>
      <c r="J214" s="22">
        <v>2</v>
      </c>
      <c r="K214" s="23">
        <f t="shared" si="54"/>
        <v>44632</v>
      </c>
      <c r="L214" s="24"/>
      <c r="M214" s="25"/>
      <c r="N214" s="25"/>
      <c r="P214" s="5"/>
      <c r="Q214" s="5"/>
    </row>
    <row r="215" spans="1:17" s="22" customFormat="1" ht="28.8" x14ac:dyDescent="0.3">
      <c r="A215" s="120">
        <f t="shared" si="61"/>
        <v>4.8999999999999968</v>
      </c>
      <c r="B215" s="20">
        <f t="shared" si="62"/>
        <v>2</v>
      </c>
      <c r="C215" s="81" t="s">
        <v>16</v>
      </c>
      <c r="D215" s="29" t="s">
        <v>255</v>
      </c>
      <c r="E215" s="56" t="s">
        <v>256</v>
      </c>
      <c r="G215" s="22" t="s">
        <v>271</v>
      </c>
      <c r="H215" s="22" t="s">
        <v>56</v>
      </c>
      <c r="I215" s="22" t="s">
        <v>374</v>
      </c>
      <c r="J215" s="22">
        <v>1</v>
      </c>
      <c r="K215" s="23">
        <f t="shared" si="54"/>
        <v>44632</v>
      </c>
      <c r="L215" s="24"/>
      <c r="M215" s="25"/>
      <c r="N215" s="25"/>
      <c r="P215" s="5"/>
      <c r="Q215" s="5"/>
    </row>
    <row r="216" spans="1:17" x14ac:dyDescent="0.3">
      <c r="A216" s="93">
        <v>4.0999999999999996</v>
      </c>
      <c r="B216" s="14"/>
      <c r="C216" s="15" t="s">
        <v>257</v>
      </c>
      <c r="D216" s="55" t="s">
        <v>258</v>
      </c>
      <c r="E216" s="17"/>
      <c r="F216" s="17"/>
      <c r="G216" s="17"/>
      <c r="H216" s="17"/>
      <c r="I216" s="17"/>
      <c r="J216" s="47"/>
      <c r="K216" s="48"/>
      <c r="L216" s="48"/>
      <c r="M216" s="49"/>
      <c r="N216" s="49"/>
      <c r="O216" s="17"/>
    </row>
    <row r="217" spans="1:17" ht="86.4" x14ac:dyDescent="0.3">
      <c r="A217" s="95">
        <f t="shared" ref="A217:A218" si="63">A216</f>
        <v>4.0999999999999996</v>
      </c>
      <c r="B217" s="20">
        <f t="shared" ref="B217:B218" si="64">B216+1</f>
        <v>1</v>
      </c>
      <c r="C217" s="81" t="s">
        <v>16</v>
      </c>
      <c r="D217" s="21" t="s">
        <v>259</v>
      </c>
      <c r="F217" s="50" t="s">
        <v>205</v>
      </c>
      <c r="G217" s="22" t="s">
        <v>271</v>
      </c>
      <c r="H217" s="22" t="s">
        <v>18</v>
      </c>
      <c r="I217" s="22" t="s">
        <v>141</v>
      </c>
      <c r="J217" s="22">
        <v>1</v>
      </c>
      <c r="K217" s="23">
        <f t="shared" si="54"/>
        <v>44632</v>
      </c>
      <c r="L217" s="24"/>
      <c r="M217" s="25"/>
      <c r="N217" s="25"/>
    </row>
    <row r="218" spans="1:17" ht="16.2" thickBot="1" x14ac:dyDescent="0.35">
      <c r="A218" s="95">
        <f t="shared" si="63"/>
        <v>4.0999999999999996</v>
      </c>
      <c r="B218" s="20">
        <f t="shared" si="64"/>
        <v>2</v>
      </c>
      <c r="C218" s="81" t="s">
        <v>16</v>
      </c>
      <c r="D218" s="21" t="s">
        <v>260</v>
      </c>
      <c r="F218" s="82"/>
      <c r="G218" s="22" t="s">
        <v>271</v>
      </c>
      <c r="H218" s="22" t="s">
        <v>47</v>
      </c>
      <c r="I218" s="22" t="s">
        <v>261</v>
      </c>
      <c r="J218" s="22">
        <v>30</v>
      </c>
      <c r="K218" s="23">
        <f t="shared" si="54"/>
        <v>44632</v>
      </c>
      <c r="L218" s="24"/>
      <c r="M218" s="25"/>
      <c r="N218" s="25"/>
    </row>
    <row r="219" spans="1:17" s="12" customFormat="1" ht="24" thickBot="1" x14ac:dyDescent="0.35">
      <c r="A219" s="122">
        <v>5</v>
      </c>
      <c r="B219" s="72"/>
      <c r="C219" s="8" t="s">
        <v>262</v>
      </c>
      <c r="D219" s="9"/>
      <c r="E219" s="9"/>
      <c r="F219" s="9"/>
      <c r="G219" s="45"/>
      <c r="H219" s="9"/>
      <c r="I219" s="9"/>
      <c r="J219" s="46"/>
      <c r="K219" s="8"/>
      <c r="L219" s="8"/>
      <c r="M219" s="11"/>
      <c r="N219" s="11"/>
      <c r="O219" s="9"/>
    </row>
    <row r="220" spans="1:17" ht="43.8" thickBot="1" x14ac:dyDescent="0.35">
      <c r="A220" s="120">
        <f t="shared" ref="A220" si="65">A219</f>
        <v>5</v>
      </c>
      <c r="B220" s="20">
        <f t="shared" ref="B220" si="66">B219+1</f>
        <v>1</v>
      </c>
      <c r="C220" s="5" t="s">
        <v>64</v>
      </c>
      <c r="D220" s="21" t="s">
        <v>263</v>
      </c>
      <c r="G220" s="22" t="s">
        <v>271</v>
      </c>
      <c r="H220" s="22" t="s">
        <v>18</v>
      </c>
      <c r="I220" s="22" t="s">
        <v>141</v>
      </c>
      <c r="K220" s="23">
        <f t="shared" si="54"/>
        <v>44632</v>
      </c>
      <c r="L220" s="24">
        <v>0.45833333333333331</v>
      </c>
      <c r="M220" s="53"/>
      <c r="N220" s="53"/>
    </row>
    <row r="221" spans="1:17" s="12" customFormat="1" ht="24" thickBot="1" x14ac:dyDescent="0.35">
      <c r="A221" s="123">
        <v>6</v>
      </c>
      <c r="B221" s="44"/>
      <c r="C221" s="8" t="s">
        <v>264</v>
      </c>
      <c r="D221" s="9"/>
      <c r="E221" s="9"/>
      <c r="F221" s="9"/>
      <c r="G221" s="9"/>
      <c r="H221" s="9"/>
      <c r="I221" s="9"/>
      <c r="J221" s="8"/>
      <c r="K221" s="10"/>
      <c r="L221" s="8"/>
      <c r="M221" s="11"/>
      <c r="N221" s="11"/>
      <c r="O221" s="9"/>
    </row>
    <row r="222" spans="1:17" s="15" customFormat="1" x14ac:dyDescent="0.3">
      <c r="A222" s="121">
        <f>A221+0.1</f>
        <v>6.1</v>
      </c>
      <c r="B222" s="14"/>
      <c r="D222" s="16" t="s">
        <v>265</v>
      </c>
      <c r="E222" s="103"/>
      <c r="F222" s="17"/>
      <c r="G222" s="17"/>
      <c r="H222" s="17"/>
      <c r="I222" s="17"/>
      <c r="J222" s="17"/>
      <c r="K222" s="94"/>
      <c r="L222" s="48"/>
      <c r="M222" s="49"/>
      <c r="N222" s="49"/>
      <c r="O222" s="104"/>
    </row>
    <row r="223" spans="1:17" ht="86.4" x14ac:dyDescent="0.3">
      <c r="A223" s="120">
        <f t="shared" ref="A223:A224" si="67">A222</f>
        <v>6.1</v>
      </c>
      <c r="B223" s="20">
        <f t="shared" ref="B223:B224" si="68">B222+1</f>
        <v>1</v>
      </c>
      <c r="C223" s="5" t="s">
        <v>16</v>
      </c>
      <c r="D223" s="56" t="s">
        <v>233</v>
      </c>
      <c r="F223" s="50" t="s">
        <v>205</v>
      </c>
      <c r="G223" s="22" t="s">
        <v>271</v>
      </c>
      <c r="H223" s="22" t="s">
        <v>234</v>
      </c>
      <c r="I223" s="22" t="s">
        <v>376</v>
      </c>
      <c r="J223" s="22">
        <v>60</v>
      </c>
      <c r="K223" s="23">
        <f>K$2+3</f>
        <v>44633</v>
      </c>
      <c r="L223" s="24">
        <v>0.375</v>
      </c>
      <c r="M223" s="24"/>
      <c r="N223" s="25"/>
    </row>
    <row r="224" spans="1:17" ht="28.8" x14ac:dyDescent="0.3">
      <c r="A224" s="120">
        <f t="shared" si="67"/>
        <v>6.1</v>
      </c>
      <c r="B224" s="20">
        <f t="shared" si="68"/>
        <v>2</v>
      </c>
      <c r="C224" s="5" t="s">
        <v>16</v>
      </c>
      <c r="D224" s="21" t="s">
        <v>235</v>
      </c>
      <c r="G224" s="22" t="s">
        <v>271</v>
      </c>
      <c r="H224" s="22" t="s">
        <v>274</v>
      </c>
      <c r="I224" s="22" t="s">
        <v>99</v>
      </c>
      <c r="K224" s="23">
        <f>K$2+3</f>
        <v>44633</v>
      </c>
    </row>
    <row r="225" spans="1:15" s="15" customFormat="1" x14ac:dyDescent="0.3">
      <c r="A225" s="121">
        <f>A224+0.1</f>
        <v>6.1999999999999993</v>
      </c>
      <c r="B225" s="14"/>
      <c r="D225" s="16" t="s">
        <v>266</v>
      </c>
      <c r="E225" s="103"/>
      <c r="F225" s="17"/>
      <c r="G225" s="17"/>
      <c r="H225" s="17"/>
      <c r="I225" s="17"/>
      <c r="J225" s="17"/>
      <c r="K225" s="94"/>
      <c r="L225" s="48"/>
      <c r="M225" s="49"/>
      <c r="N225" s="49"/>
      <c r="O225" s="104"/>
    </row>
    <row r="226" spans="1:15" ht="86.4" x14ac:dyDescent="0.3">
      <c r="A226" s="120">
        <f t="shared" ref="A226:A227" si="69">A225</f>
        <v>6.1999999999999993</v>
      </c>
      <c r="B226" s="20">
        <f t="shared" ref="B226:B227" si="70">B225+1</f>
        <v>1</v>
      </c>
      <c r="C226" s="5" t="s">
        <v>16</v>
      </c>
      <c r="D226" s="56" t="s">
        <v>233</v>
      </c>
      <c r="F226" s="50" t="s">
        <v>205</v>
      </c>
      <c r="G226" s="22" t="s">
        <v>271</v>
      </c>
      <c r="H226" s="22" t="s">
        <v>234</v>
      </c>
      <c r="I226" s="22" t="s">
        <v>376</v>
      </c>
      <c r="J226" s="22">
        <v>60</v>
      </c>
      <c r="K226" s="23">
        <f>K$2+4</f>
        <v>44634</v>
      </c>
      <c r="L226" s="24">
        <v>0.375</v>
      </c>
      <c r="M226" s="24"/>
      <c r="N226" s="25"/>
    </row>
    <row r="227" spans="1:15" ht="28.8" x14ac:dyDescent="0.3">
      <c r="A227" s="120">
        <f t="shared" si="69"/>
        <v>6.1999999999999993</v>
      </c>
      <c r="B227" s="20">
        <f t="shared" si="70"/>
        <v>2</v>
      </c>
      <c r="C227" s="5" t="s">
        <v>16</v>
      </c>
      <c r="D227" s="21" t="s">
        <v>235</v>
      </c>
      <c r="G227" s="22" t="s">
        <v>271</v>
      </c>
      <c r="H227" s="22" t="s">
        <v>274</v>
      </c>
      <c r="I227" s="22" t="s">
        <v>99</v>
      </c>
      <c r="K227" s="23">
        <f>K$2+4</f>
        <v>44634</v>
      </c>
    </row>
    <row r="228" spans="1:15" s="15" customFormat="1" x14ac:dyDescent="0.3">
      <c r="A228" s="121">
        <f>A227+0.1</f>
        <v>6.2999999999999989</v>
      </c>
      <c r="B228" s="14"/>
      <c r="D228" s="16" t="s">
        <v>267</v>
      </c>
      <c r="E228" s="103"/>
      <c r="F228" s="17"/>
      <c r="G228" s="17"/>
      <c r="H228" s="17"/>
      <c r="I228" s="17"/>
      <c r="J228" s="17"/>
      <c r="K228" s="94"/>
      <c r="L228" s="48"/>
      <c r="M228" s="49"/>
      <c r="N228" s="49"/>
      <c r="O228" s="104"/>
    </row>
    <row r="229" spans="1:15" ht="86.4" x14ac:dyDescent="0.3">
      <c r="A229" s="120">
        <f t="shared" ref="A229:A230" si="71">A228</f>
        <v>6.2999999999999989</v>
      </c>
      <c r="B229" s="20">
        <f t="shared" ref="B229:B230" si="72">B228+1</f>
        <v>1</v>
      </c>
      <c r="C229" s="5" t="s">
        <v>16</v>
      </c>
      <c r="D229" s="56" t="s">
        <v>233</v>
      </c>
      <c r="F229" s="50" t="s">
        <v>205</v>
      </c>
      <c r="G229" s="22" t="s">
        <v>271</v>
      </c>
      <c r="H229" s="22" t="s">
        <v>234</v>
      </c>
      <c r="I229" s="22" t="s">
        <v>376</v>
      </c>
      <c r="J229" s="22">
        <v>60</v>
      </c>
      <c r="K229" s="23">
        <f>K$2+5</f>
        <v>44635</v>
      </c>
      <c r="L229" s="24">
        <v>0.375</v>
      </c>
      <c r="M229" s="24"/>
      <c r="N229" s="25"/>
    </row>
    <row r="230" spans="1:15" ht="28.8" x14ac:dyDescent="0.3">
      <c r="A230" s="120">
        <f t="shared" si="71"/>
        <v>6.2999999999999989</v>
      </c>
      <c r="B230" s="20">
        <f t="shared" si="72"/>
        <v>2</v>
      </c>
      <c r="C230" s="5" t="s">
        <v>16</v>
      </c>
      <c r="D230" s="21" t="s">
        <v>235</v>
      </c>
      <c r="G230" s="22" t="s">
        <v>271</v>
      </c>
      <c r="H230" s="22" t="s">
        <v>274</v>
      </c>
      <c r="I230" s="22" t="s">
        <v>99</v>
      </c>
      <c r="K230" s="23">
        <f>K$2+5</f>
        <v>44635</v>
      </c>
    </row>
    <row r="231" spans="1:15" s="15" customFormat="1" x14ac:dyDescent="0.3">
      <c r="A231" s="121">
        <f>A230+0.1</f>
        <v>6.3999999999999986</v>
      </c>
      <c r="B231" s="14"/>
      <c r="D231" s="16" t="s">
        <v>268</v>
      </c>
      <c r="E231" s="103"/>
      <c r="F231" s="17"/>
      <c r="G231" s="17"/>
      <c r="H231" s="17"/>
      <c r="I231" s="17"/>
      <c r="J231" s="17"/>
      <c r="K231" s="94"/>
      <c r="L231" s="48"/>
      <c r="M231" s="49"/>
      <c r="N231" s="49"/>
      <c r="O231" s="104"/>
    </row>
    <row r="232" spans="1:15" ht="86.4" x14ac:dyDescent="0.3">
      <c r="A232" s="120">
        <f t="shared" ref="A232:A233" si="73">A231</f>
        <v>6.3999999999999986</v>
      </c>
      <c r="B232" s="20">
        <f t="shared" ref="B232:B233" si="74">B231+1</f>
        <v>1</v>
      </c>
      <c r="C232" s="5" t="s">
        <v>16</v>
      </c>
      <c r="D232" s="56" t="s">
        <v>233</v>
      </c>
      <c r="F232" s="50" t="s">
        <v>205</v>
      </c>
      <c r="G232" s="22" t="s">
        <v>271</v>
      </c>
      <c r="H232" s="22" t="s">
        <v>234</v>
      </c>
      <c r="I232" s="22" t="s">
        <v>376</v>
      </c>
      <c r="J232" s="22">
        <v>60</v>
      </c>
      <c r="K232" s="23">
        <f>K$2+6</f>
        <v>44636</v>
      </c>
      <c r="L232" s="24">
        <v>0.375</v>
      </c>
      <c r="M232" s="24"/>
      <c r="N232" s="25"/>
    </row>
    <row r="233" spans="1:15" ht="28.8" x14ac:dyDescent="0.3">
      <c r="A233" s="120">
        <f t="shared" si="73"/>
        <v>6.3999999999999986</v>
      </c>
      <c r="B233" s="20">
        <f t="shared" si="74"/>
        <v>2</v>
      </c>
      <c r="C233" s="5" t="s">
        <v>16</v>
      </c>
      <c r="D233" s="21" t="s">
        <v>235</v>
      </c>
      <c r="G233" s="22" t="s">
        <v>271</v>
      </c>
      <c r="H233" s="22" t="s">
        <v>274</v>
      </c>
      <c r="I233" s="22" t="s">
        <v>99</v>
      </c>
      <c r="K233" s="23">
        <f>K$2+6</f>
        <v>44636</v>
      </c>
    </row>
    <row r="234" spans="1:15" s="15" customFormat="1" x14ac:dyDescent="0.3">
      <c r="A234" s="121">
        <f>A233+0.1</f>
        <v>6.4999999999999982</v>
      </c>
      <c r="B234" s="14"/>
      <c r="D234" s="16" t="s">
        <v>269</v>
      </c>
      <c r="E234" s="103"/>
      <c r="F234" s="17"/>
      <c r="G234" s="17"/>
      <c r="H234" s="17"/>
      <c r="I234" s="17"/>
      <c r="J234" s="17"/>
      <c r="K234" s="94"/>
      <c r="L234" s="48"/>
      <c r="M234" s="49"/>
      <c r="N234" s="49"/>
      <c r="O234" s="104"/>
    </row>
    <row r="235" spans="1:15" ht="86.4" x14ac:dyDescent="0.3">
      <c r="A235" s="120">
        <f t="shared" ref="A235:A236" si="75">A234</f>
        <v>6.4999999999999982</v>
      </c>
      <c r="B235" s="20">
        <f t="shared" ref="B235:B236" si="76">B234+1</f>
        <v>1</v>
      </c>
      <c r="C235" s="5" t="s">
        <v>16</v>
      </c>
      <c r="D235" s="56" t="s">
        <v>233</v>
      </c>
      <c r="F235" s="50" t="s">
        <v>205</v>
      </c>
      <c r="G235" s="22" t="s">
        <v>271</v>
      </c>
      <c r="H235" s="22" t="s">
        <v>234</v>
      </c>
      <c r="I235" s="22" t="s">
        <v>376</v>
      </c>
      <c r="J235" s="22">
        <v>60</v>
      </c>
      <c r="K235" s="23">
        <f>K$2+7</f>
        <v>44637</v>
      </c>
      <c r="L235" s="24">
        <v>0.375</v>
      </c>
      <c r="M235" s="24"/>
      <c r="N235" s="25"/>
    </row>
    <row r="236" spans="1:15" ht="28.8" x14ac:dyDescent="0.3">
      <c r="A236" s="120">
        <f t="shared" si="75"/>
        <v>6.4999999999999982</v>
      </c>
      <c r="B236" s="20">
        <f t="shared" si="76"/>
        <v>2</v>
      </c>
      <c r="C236" s="5" t="s">
        <v>16</v>
      </c>
      <c r="D236" s="21" t="s">
        <v>235</v>
      </c>
      <c r="G236" s="22" t="s">
        <v>271</v>
      </c>
      <c r="H236" s="22" t="s">
        <v>274</v>
      </c>
      <c r="I236" s="22" t="s">
        <v>99</v>
      </c>
      <c r="K236" s="23">
        <f>K$2+7</f>
        <v>44637</v>
      </c>
    </row>
    <row r="237" spans="1:15" s="15" customFormat="1" x14ac:dyDescent="0.3">
      <c r="A237" s="121">
        <f>A236+0.1</f>
        <v>6.5999999999999979</v>
      </c>
      <c r="B237" s="14"/>
      <c r="D237" s="16" t="s">
        <v>270</v>
      </c>
      <c r="E237" s="103"/>
      <c r="F237" s="17"/>
      <c r="G237" s="17"/>
      <c r="H237" s="17"/>
      <c r="I237" s="17"/>
      <c r="J237" s="17"/>
      <c r="K237" s="94"/>
      <c r="L237" s="48"/>
      <c r="M237" s="49"/>
      <c r="N237" s="49"/>
      <c r="O237" s="104"/>
    </row>
    <row r="238" spans="1:15" ht="86.4" x14ac:dyDescent="0.3">
      <c r="A238" s="120">
        <f t="shared" ref="A238:A239" si="77">A237</f>
        <v>6.5999999999999979</v>
      </c>
      <c r="B238" s="20">
        <f t="shared" ref="B238:B239" si="78">B237+1</f>
        <v>1</v>
      </c>
      <c r="C238" s="5" t="s">
        <v>16</v>
      </c>
      <c r="D238" s="56" t="s">
        <v>233</v>
      </c>
      <c r="F238" s="50" t="s">
        <v>205</v>
      </c>
      <c r="G238" s="22" t="s">
        <v>271</v>
      </c>
      <c r="H238" s="22" t="s">
        <v>234</v>
      </c>
      <c r="I238" s="22" t="s">
        <v>376</v>
      </c>
      <c r="J238" s="22">
        <v>60</v>
      </c>
      <c r="K238" s="23">
        <f>K$2+8</f>
        <v>44638</v>
      </c>
      <c r="L238" s="24">
        <v>0.375</v>
      </c>
      <c r="M238" s="24"/>
      <c r="N238" s="25"/>
    </row>
    <row r="239" spans="1:15" ht="28.8" x14ac:dyDescent="0.3">
      <c r="A239" s="120">
        <f t="shared" si="77"/>
        <v>6.5999999999999979</v>
      </c>
      <c r="B239" s="20">
        <f t="shared" si="78"/>
        <v>2</v>
      </c>
      <c r="C239" s="5" t="s">
        <v>16</v>
      </c>
      <c r="D239" s="21" t="s">
        <v>235</v>
      </c>
      <c r="G239" s="22" t="s">
        <v>271</v>
      </c>
      <c r="H239" s="22" t="s">
        <v>274</v>
      </c>
      <c r="I239" s="22" t="s">
        <v>99</v>
      </c>
      <c r="K239" s="23">
        <f>K$2+8</f>
        <v>44638</v>
      </c>
    </row>
  </sheetData>
  <conditionalFormatting sqref="G240:G1048576 G1 G13:G14 G29:G33 G111 G19 G114:G115 G141:G142 G144 G146">
    <cfRule type="cellIs" dxfId="5520" priority="2041" operator="equal">
      <formula>"Complete w/defect"</formula>
    </cfRule>
    <cfRule type="cellIs" dxfId="5519" priority="2042" operator="equal">
      <formula>"Failed"</formula>
    </cfRule>
    <cfRule type="cellIs" dxfId="5518" priority="2043" operator="equal">
      <formula>"NA"</formula>
    </cfRule>
    <cfRule type="cellIs" dxfId="5517" priority="2044" operator="equal">
      <formula>"Complete"</formula>
    </cfRule>
    <cfRule type="cellIs" dxfId="5516" priority="2045" operator="equal">
      <formula>"In Progress"</formula>
    </cfRule>
    <cfRule type="cellIs" dxfId="5515" priority="2046" operator="equal">
      <formula>"Not Started"</formula>
    </cfRule>
  </conditionalFormatting>
  <conditionalFormatting sqref="C240:C1048576 C1 C24:C26 C160:C168 C126:C127 C44:C62 C64:C65 C170:C176 C122 C158 C154:C155 C15:C20 C31:C35 C106:C111 C148 C141:C142 C144 C146">
    <cfRule type="cellIs" dxfId="5514" priority="2040" operator="equal">
      <formula>"Prod"</formula>
    </cfRule>
  </conditionalFormatting>
  <conditionalFormatting sqref="G2:G3 G25 G6 G121 G10 G81 G44 G49">
    <cfRule type="cellIs" dxfId="5513" priority="2034" operator="equal">
      <formula>"Complete w/defect"</formula>
    </cfRule>
    <cfRule type="cellIs" dxfId="5512" priority="2035" operator="equal">
      <formula>"Failed"</formula>
    </cfRule>
    <cfRule type="cellIs" dxfId="5511" priority="2036" operator="equal">
      <formula>"NA"</formula>
    </cfRule>
    <cfRule type="cellIs" dxfId="5510" priority="2037" operator="equal">
      <formula>"Complete"</formula>
    </cfRule>
    <cfRule type="cellIs" dxfId="5509" priority="2038" operator="equal">
      <formula>"In Progress"</formula>
    </cfRule>
    <cfRule type="cellIs" dxfId="5508" priority="2039" operator="equal">
      <formula>"Not Started"</formula>
    </cfRule>
  </conditionalFormatting>
  <conditionalFormatting sqref="C2:C4 C6 C216:C218 C10:C13 C70:C88 C116:C118 C121 C197:C209">
    <cfRule type="cellIs" dxfId="5507" priority="2033" operator="equal">
      <formula>"Prod"</formula>
    </cfRule>
  </conditionalFormatting>
  <conditionalFormatting sqref="C7:C9">
    <cfRule type="cellIs" dxfId="5506" priority="2032" operator="equal">
      <formula>"Prod"</formula>
    </cfRule>
  </conditionalFormatting>
  <conditionalFormatting sqref="C13">
    <cfRule type="cellIs" dxfId="5505" priority="2031" operator="equal">
      <formula>"Prod"</formula>
    </cfRule>
  </conditionalFormatting>
  <conditionalFormatting sqref="C21">
    <cfRule type="cellIs" dxfId="5504" priority="2030" operator="equal">
      <formula>"Prod"</formula>
    </cfRule>
  </conditionalFormatting>
  <conditionalFormatting sqref="C22:C23">
    <cfRule type="cellIs" dxfId="5503" priority="2029" operator="equal">
      <formula>"Prod"</formula>
    </cfRule>
  </conditionalFormatting>
  <conditionalFormatting sqref="C5">
    <cfRule type="cellIs" dxfId="5502" priority="2028" operator="equal">
      <formula>"Prod"</formula>
    </cfRule>
  </conditionalFormatting>
  <conditionalFormatting sqref="C29">
    <cfRule type="cellIs" dxfId="5501" priority="2027" operator="equal">
      <formula>"Prod"</formula>
    </cfRule>
  </conditionalFormatting>
  <conditionalFormatting sqref="C30">
    <cfRule type="cellIs" dxfId="5500" priority="2026" operator="equal">
      <formula>"Prod"</formula>
    </cfRule>
  </conditionalFormatting>
  <conditionalFormatting sqref="G36">
    <cfRule type="cellIs" dxfId="5499" priority="2020" operator="equal">
      <formula>"Complete w/defect"</formula>
    </cfRule>
    <cfRule type="cellIs" dxfId="5498" priority="2021" operator="equal">
      <formula>"Failed"</formula>
    </cfRule>
    <cfRule type="cellIs" dxfId="5497" priority="2022" operator="equal">
      <formula>"NA"</formula>
    </cfRule>
    <cfRule type="cellIs" dxfId="5496" priority="2023" operator="equal">
      <formula>"Complete"</formula>
    </cfRule>
    <cfRule type="cellIs" dxfId="5495" priority="2024" operator="equal">
      <formula>"In Progress"</formula>
    </cfRule>
    <cfRule type="cellIs" dxfId="5494" priority="2025" operator="equal">
      <formula>"Not Started"</formula>
    </cfRule>
  </conditionalFormatting>
  <conditionalFormatting sqref="C36">
    <cfRule type="cellIs" dxfId="5493" priority="2019" operator="equal">
      <formula>"Prod"</formula>
    </cfRule>
  </conditionalFormatting>
  <conditionalFormatting sqref="C38:C40 C43">
    <cfRule type="cellIs" dxfId="5492" priority="2018" operator="equal">
      <formula>"Prod"</formula>
    </cfRule>
  </conditionalFormatting>
  <conditionalFormatting sqref="C39">
    <cfRule type="cellIs" dxfId="5491" priority="2017" operator="equal">
      <formula>"Prod"</formula>
    </cfRule>
  </conditionalFormatting>
  <conditionalFormatting sqref="C57">
    <cfRule type="cellIs" dxfId="5490" priority="2016" operator="equal">
      <formula>"Prod"</formula>
    </cfRule>
  </conditionalFormatting>
  <conditionalFormatting sqref="G59">
    <cfRule type="cellIs" dxfId="5489" priority="2010" operator="equal">
      <formula>"Complete w/defect"</formula>
    </cfRule>
    <cfRule type="cellIs" dxfId="5488" priority="2011" operator="equal">
      <formula>"Failed"</formula>
    </cfRule>
    <cfRule type="cellIs" dxfId="5487" priority="2012" operator="equal">
      <formula>"NA"</formula>
    </cfRule>
    <cfRule type="cellIs" dxfId="5486" priority="2013" operator="equal">
      <formula>"Complete"</formula>
    </cfRule>
    <cfRule type="cellIs" dxfId="5485" priority="2014" operator="equal">
      <formula>"In Progress"</formula>
    </cfRule>
    <cfRule type="cellIs" dxfId="5484" priority="2015" operator="equal">
      <formula>"Not Started"</formula>
    </cfRule>
  </conditionalFormatting>
  <conditionalFormatting sqref="G66">
    <cfRule type="cellIs" dxfId="5483" priority="2003" operator="equal">
      <formula>"Complete w/defect"</formula>
    </cfRule>
    <cfRule type="cellIs" dxfId="5482" priority="2004" operator="equal">
      <formula>"Failed"</formula>
    </cfRule>
    <cfRule type="cellIs" dxfId="5481" priority="2005" operator="equal">
      <formula>"NA"</formula>
    </cfRule>
    <cfRule type="cellIs" dxfId="5480" priority="2006" operator="equal">
      <formula>"Complete"</formula>
    </cfRule>
    <cfRule type="cellIs" dxfId="5479" priority="2007" operator="equal">
      <formula>"In Progress"</formula>
    </cfRule>
    <cfRule type="cellIs" dxfId="5478" priority="2008" operator="equal">
      <formula>"Not Started"</formula>
    </cfRule>
  </conditionalFormatting>
  <conditionalFormatting sqref="C66:C67">
    <cfRule type="cellIs" dxfId="5477" priority="2009" operator="equal">
      <formula>"Prod"</formula>
    </cfRule>
  </conditionalFormatting>
  <conditionalFormatting sqref="C66:C67">
    <cfRule type="cellIs" dxfId="5476" priority="2002" operator="equal">
      <formula>"Prod"</formula>
    </cfRule>
  </conditionalFormatting>
  <conditionalFormatting sqref="C66:C67">
    <cfRule type="cellIs" dxfId="5475" priority="2001" operator="equal">
      <formula>"Prod"</formula>
    </cfRule>
  </conditionalFormatting>
  <conditionalFormatting sqref="G37">
    <cfRule type="cellIs" dxfId="5474" priority="1995" operator="equal">
      <formula>"Complete w/defect"</formula>
    </cfRule>
    <cfRule type="cellIs" dxfId="5473" priority="1996" operator="equal">
      <formula>"Failed"</formula>
    </cfRule>
    <cfRule type="cellIs" dxfId="5472" priority="1997" operator="equal">
      <formula>"NA"</formula>
    </cfRule>
    <cfRule type="cellIs" dxfId="5471" priority="1998" operator="equal">
      <formula>"Complete"</formula>
    </cfRule>
    <cfRule type="cellIs" dxfId="5470" priority="1999" operator="equal">
      <formula>"In Progress"</formula>
    </cfRule>
    <cfRule type="cellIs" dxfId="5469" priority="2000" operator="equal">
      <formula>"Not Started"</formula>
    </cfRule>
  </conditionalFormatting>
  <conditionalFormatting sqref="C37">
    <cfRule type="cellIs" dxfId="5468" priority="1994" operator="equal">
      <formula>"Prod"</formula>
    </cfRule>
  </conditionalFormatting>
  <conditionalFormatting sqref="G68">
    <cfRule type="cellIs" dxfId="5467" priority="1988" operator="equal">
      <formula>"Complete w/defect"</formula>
    </cfRule>
    <cfRule type="cellIs" dxfId="5466" priority="1989" operator="equal">
      <formula>"Failed"</formula>
    </cfRule>
    <cfRule type="cellIs" dxfId="5465" priority="1990" operator="equal">
      <formula>"NA"</formula>
    </cfRule>
    <cfRule type="cellIs" dxfId="5464" priority="1991" operator="equal">
      <formula>"Complete"</formula>
    </cfRule>
    <cfRule type="cellIs" dxfId="5463" priority="1992" operator="equal">
      <formula>"In Progress"</formula>
    </cfRule>
    <cfRule type="cellIs" dxfId="5462" priority="1993" operator="equal">
      <formula>"Not Started"</formula>
    </cfRule>
  </conditionalFormatting>
  <conditionalFormatting sqref="C68:C69">
    <cfRule type="cellIs" dxfId="5461" priority="1987" operator="equal">
      <formula>"Prod"</formula>
    </cfRule>
  </conditionalFormatting>
  <conditionalFormatting sqref="G70">
    <cfRule type="cellIs" dxfId="5460" priority="1981" operator="equal">
      <formula>"Complete w/defect"</formula>
    </cfRule>
    <cfRule type="cellIs" dxfId="5459" priority="1982" operator="equal">
      <formula>"Failed"</formula>
    </cfRule>
    <cfRule type="cellIs" dxfId="5458" priority="1983" operator="equal">
      <formula>"NA"</formula>
    </cfRule>
    <cfRule type="cellIs" dxfId="5457" priority="1984" operator="equal">
      <formula>"Complete"</formula>
    </cfRule>
    <cfRule type="cellIs" dxfId="5456" priority="1985" operator="equal">
      <formula>"In Progress"</formula>
    </cfRule>
    <cfRule type="cellIs" dxfId="5455" priority="1986" operator="equal">
      <formula>"Not Started"</formula>
    </cfRule>
  </conditionalFormatting>
  <conditionalFormatting sqref="C102:C103">
    <cfRule type="cellIs" dxfId="5454" priority="1980" operator="equal">
      <formula>"Prod"</formula>
    </cfRule>
  </conditionalFormatting>
  <conditionalFormatting sqref="C104:C105">
    <cfRule type="cellIs" dxfId="5453" priority="1979" operator="equal">
      <formula>"Prod"</formula>
    </cfRule>
  </conditionalFormatting>
  <conditionalFormatting sqref="G108">
    <cfRule type="cellIs" dxfId="5452" priority="1973" operator="equal">
      <formula>"Complete w/defect"</formula>
    </cfRule>
    <cfRule type="cellIs" dxfId="5451" priority="1974" operator="equal">
      <formula>"Failed"</formula>
    </cfRule>
    <cfRule type="cellIs" dxfId="5450" priority="1975" operator="equal">
      <formula>"NA"</formula>
    </cfRule>
    <cfRule type="cellIs" dxfId="5449" priority="1976" operator="equal">
      <formula>"Complete"</formula>
    </cfRule>
    <cfRule type="cellIs" dxfId="5448" priority="1977" operator="equal">
      <formula>"In Progress"</formula>
    </cfRule>
    <cfRule type="cellIs" dxfId="5447" priority="1978" operator="equal">
      <formula>"Not Started"</formula>
    </cfRule>
  </conditionalFormatting>
  <conditionalFormatting sqref="C112:C115">
    <cfRule type="cellIs" dxfId="5446" priority="1972" operator="equal">
      <formula>"Prod"</formula>
    </cfRule>
  </conditionalFormatting>
  <conditionalFormatting sqref="C116">
    <cfRule type="cellIs" dxfId="5445" priority="1971" operator="equal">
      <formula>"Prod"</formula>
    </cfRule>
  </conditionalFormatting>
  <conditionalFormatting sqref="C117:C118">
    <cfRule type="cellIs" dxfId="5444" priority="1970" operator="equal">
      <formula>"Prod"</formula>
    </cfRule>
  </conditionalFormatting>
  <conditionalFormatting sqref="C123">
    <cfRule type="cellIs" dxfId="5443" priority="1963" operator="equal">
      <formula>"Prod"</formula>
    </cfRule>
  </conditionalFormatting>
  <conditionalFormatting sqref="G123">
    <cfRule type="cellIs" dxfId="5442" priority="1964" operator="equal">
      <formula>"Complete w/defect"</formula>
    </cfRule>
    <cfRule type="cellIs" dxfId="5441" priority="1965" operator="equal">
      <formula>"Failed"</formula>
    </cfRule>
    <cfRule type="cellIs" dxfId="5440" priority="1966" operator="equal">
      <formula>"NA"</formula>
    </cfRule>
    <cfRule type="cellIs" dxfId="5439" priority="1967" operator="equal">
      <formula>"Complete"</formula>
    </cfRule>
    <cfRule type="cellIs" dxfId="5438" priority="1968" operator="equal">
      <formula>"In Progress"</formula>
    </cfRule>
    <cfRule type="cellIs" dxfId="5437" priority="1969" operator="equal">
      <formula>"Not Started"</formula>
    </cfRule>
  </conditionalFormatting>
  <conditionalFormatting sqref="G222">
    <cfRule type="cellIs" dxfId="5436" priority="1896" operator="equal">
      <formula>"Complete w/defect"</formula>
    </cfRule>
    <cfRule type="cellIs" dxfId="5435" priority="1897" operator="equal">
      <formula>"Failed"</formula>
    </cfRule>
    <cfRule type="cellIs" dxfId="5434" priority="1898" operator="equal">
      <formula>"NA"</formula>
    </cfRule>
    <cfRule type="cellIs" dxfId="5433" priority="1899" operator="equal">
      <formula>"Complete"</formula>
    </cfRule>
    <cfRule type="cellIs" dxfId="5432" priority="1900" operator="equal">
      <formula>"In Progress"</formula>
    </cfRule>
    <cfRule type="cellIs" dxfId="5431" priority="1901" operator="equal">
      <formula>"Not Started"</formula>
    </cfRule>
  </conditionalFormatting>
  <conditionalFormatting sqref="G164 G174 G161">
    <cfRule type="cellIs" dxfId="5430" priority="1957" operator="equal">
      <formula>"Complete w/defect"</formula>
    </cfRule>
    <cfRule type="cellIs" dxfId="5429" priority="1958" operator="equal">
      <formula>"Failed"</formula>
    </cfRule>
    <cfRule type="cellIs" dxfId="5428" priority="1959" operator="equal">
      <formula>"NA"</formula>
    </cfRule>
    <cfRule type="cellIs" dxfId="5427" priority="1960" operator="equal">
      <formula>"Complete"</formula>
    </cfRule>
    <cfRule type="cellIs" dxfId="5426" priority="1961" operator="equal">
      <formula>"In Progress"</formula>
    </cfRule>
    <cfRule type="cellIs" dxfId="5425" priority="1962" operator="equal">
      <formula>"Not Started"</formula>
    </cfRule>
  </conditionalFormatting>
  <conditionalFormatting sqref="G178">
    <cfRule type="cellIs" dxfId="5424" priority="1951" operator="equal">
      <formula>"Complete w/defect"</formula>
    </cfRule>
    <cfRule type="cellIs" dxfId="5423" priority="1952" operator="equal">
      <formula>"Failed"</formula>
    </cfRule>
    <cfRule type="cellIs" dxfId="5422" priority="1953" operator="equal">
      <formula>"NA"</formula>
    </cfRule>
    <cfRule type="cellIs" dxfId="5421" priority="1954" operator="equal">
      <formula>"Complete"</formula>
    </cfRule>
    <cfRule type="cellIs" dxfId="5420" priority="1955" operator="equal">
      <formula>"In Progress"</formula>
    </cfRule>
    <cfRule type="cellIs" dxfId="5419" priority="1956" operator="equal">
      <formula>"Not Started"</formula>
    </cfRule>
  </conditionalFormatting>
  <conditionalFormatting sqref="C178:C183">
    <cfRule type="cellIs" dxfId="5418" priority="1950" operator="equal">
      <formula>"Prod"</formula>
    </cfRule>
  </conditionalFormatting>
  <conditionalFormatting sqref="G184">
    <cfRule type="cellIs" dxfId="5417" priority="1944" operator="equal">
      <formula>"Complete w/defect"</formula>
    </cfRule>
    <cfRule type="cellIs" dxfId="5416" priority="1945" operator="equal">
      <formula>"Failed"</formula>
    </cfRule>
    <cfRule type="cellIs" dxfId="5415" priority="1946" operator="equal">
      <formula>"NA"</formula>
    </cfRule>
    <cfRule type="cellIs" dxfId="5414" priority="1947" operator="equal">
      <formula>"Complete"</formula>
    </cfRule>
    <cfRule type="cellIs" dxfId="5413" priority="1948" operator="equal">
      <formula>"In Progress"</formula>
    </cfRule>
    <cfRule type="cellIs" dxfId="5412" priority="1949" operator="equal">
      <formula>"Not Started"</formula>
    </cfRule>
  </conditionalFormatting>
  <conditionalFormatting sqref="G184">
    <cfRule type="cellIs" dxfId="5411" priority="1938" operator="equal">
      <formula>"Complete w/defect"</formula>
    </cfRule>
    <cfRule type="cellIs" dxfId="5410" priority="1939" operator="equal">
      <formula>"Failed"</formula>
    </cfRule>
    <cfRule type="cellIs" dxfId="5409" priority="1940" operator="equal">
      <formula>"NA"</formula>
    </cfRule>
    <cfRule type="cellIs" dxfId="5408" priority="1941" operator="equal">
      <formula>"Complete"</formula>
    </cfRule>
    <cfRule type="cellIs" dxfId="5407" priority="1942" operator="equal">
      <formula>"In Progress"</formula>
    </cfRule>
    <cfRule type="cellIs" dxfId="5406" priority="1943" operator="equal">
      <formula>"Not Started"</formula>
    </cfRule>
  </conditionalFormatting>
  <conditionalFormatting sqref="C184:C185">
    <cfRule type="cellIs" dxfId="5405" priority="1937" operator="equal">
      <formula>"Prod"</formula>
    </cfRule>
  </conditionalFormatting>
  <conditionalFormatting sqref="G186">
    <cfRule type="cellIs" dxfId="5404" priority="1931" operator="equal">
      <formula>"Complete w/defect"</formula>
    </cfRule>
    <cfRule type="cellIs" dxfId="5403" priority="1932" operator="equal">
      <formula>"Failed"</formula>
    </cfRule>
    <cfRule type="cellIs" dxfId="5402" priority="1933" operator="equal">
      <formula>"NA"</formula>
    </cfRule>
    <cfRule type="cellIs" dxfId="5401" priority="1934" operator="equal">
      <formula>"Complete"</formula>
    </cfRule>
    <cfRule type="cellIs" dxfId="5400" priority="1935" operator="equal">
      <formula>"In Progress"</formula>
    </cfRule>
    <cfRule type="cellIs" dxfId="5399" priority="1936" operator="equal">
      <formula>"Not Started"</formula>
    </cfRule>
  </conditionalFormatting>
  <conditionalFormatting sqref="C186:C190">
    <cfRule type="cellIs" dxfId="5398" priority="1930" operator="equal">
      <formula>"Prod"</formula>
    </cfRule>
  </conditionalFormatting>
  <conditionalFormatting sqref="C191">
    <cfRule type="cellIs" dxfId="5397" priority="1929" operator="equal">
      <formula>"Prod"</formula>
    </cfRule>
  </conditionalFormatting>
  <conditionalFormatting sqref="C191">
    <cfRule type="cellIs" dxfId="5396" priority="1928" operator="equal">
      <formula>"Prod"</formula>
    </cfRule>
  </conditionalFormatting>
  <conditionalFormatting sqref="G192">
    <cfRule type="cellIs" dxfId="5395" priority="1912" operator="equal">
      <formula>"Complete w/defect"</formula>
    </cfRule>
    <cfRule type="cellIs" dxfId="5394" priority="1913" operator="equal">
      <formula>"Failed"</formula>
    </cfRule>
    <cfRule type="cellIs" dxfId="5393" priority="1914" operator="equal">
      <formula>"NA"</formula>
    </cfRule>
    <cfRule type="cellIs" dxfId="5392" priority="1915" operator="equal">
      <formula>"Complete"</formula>
    </cfRule>
    <cfRule type="cellIs" dxfId="5391" priority="1916" operator="equal">
      <formula>"In Progress"</formula>
    </cfRule>
    <cfRule type="cellIs" dxfId="5390" priority="1917" operator="equal">
      <formula>"Not Started"</formula>
    </cfRule>
  </conditionalFormatting>
  <conditionalFormatting sqref="G192">
    <cfRule type="cellIs" dxfId="5389" priority="1922" operator="equal">
      <formula>"Complete w/defect"</formula>
    </cfRule>
    <cfRule type="cellIs" dxfId="5388" priority="1923" operator="equal">
      <formula>"Failed"</formula>
    </cfRule>
    <cfRule type="cellIs" dxfId="5387" priority="1924" operator="equal">
      <formula>"NA"</formula>
    </cfRule>
    <cfRule type="cellIs" dxfId="5386" priority="1925" operator="equal">
      <formula>"Complete"</formula>
    </cfRule>
    <cfRule type="cellIs" dxfId="5385" priority="1926" operator="equal">
      <formula>"In Progress"</formula>
    </cfRule>
    <cfRule type="cellIs" dxfId="5384" priority="1927" operator="equal">
      <formula>"Not Started"</formula>
    </cfRule>
  </conditionalFormatting>
  <conditionalFormatting sqref="C192">
    <cfRule type="cellIs" dxfId="5383" priority="1921" operator="equal">
      <formula>"Prod"</formula>
    </cfRule>
  </conditionalFormatting>
  <conditionalFormatting sqref="C192">
    <cfRule type="cellIs" dxfId="5382" priority="1918" operator="equal">
      <formula>"Prod"</formula>
    </cfRule>
  </conditionalFormatting>
  <conditionalFormatting sqref="C192">
    <cfRule type="cellIs" dxfId="5381" priority="1920" operator="equal">
      <formula>"Prod"</formula>
    </cfRule>
  </conditionalFormatting>
  <conditionalFormatting sqref="C192">
    <cfRule type="cellIs" dxfId="5380" priority="1919" operator="equal">
      <formula>"Prod"</formula>
    </cfRule>
  </conditionalFormatting>
  <conditionalFormatting sqref="G222">
    <cfRule type="cellIs" dxfId="5379" priority="1906" operator="equal">
      <formula>"Complete w/defect"</formula>
    </cfRule>
    <cfRule type="cellIs" dxfId="5378" priority="1907" operator="equal">
      <formula>"Failed"</formula>
    </cfRule>
    <cfRule type="cellIs" dxfId="5377" priority="1908" operator="equal">
      <formula>"NA"</formula>
    </cfRule>
    <cfRule type="cellIs" dxfId="5376" priority="1909" operator="equal">
      <formula>"Complete"</formula>
    </cfRule>
    <cfRule type="cellIs" dxfId="5375" priority="1910" operator="equal">
      <formula>"In Progress"</formula>
    </cfRule>
    <cfRule type="cellIs" dxfId="5374" priority="1911" operator="equal">
      <formula>"Not Started"</formula>
    </cfRule>
  </conditionalFormatting>
  <conditionalFormatting sqref="C222">
    <cfRule type="cellIs" dxfId="5373" priority="1905" operator="equal">
      <formula>"Prod"</formula>
    </cfRule>
  </conditionalFormatting>
  <conditionalFormatting sqref="C222">
    <cfRule type="cellIs" dxfId="5372" priority="1902" operator="equal">
      <formula>"Prod"</formula>
    </cfRule>
  </conditionalFormatting>
  <conditionalFormatting sqref="C222">
    <cfRule type="cellIs" dxfId="5371" priority="1904" operator="equal">
      <formula>"Prod"</formula>
    </cfRule>
  </conditionalFormatting>
  <conditionalFormatting sqref="C222">
    <cfRule type="cellIs" dxfId="5370" priority="1903" operator="equal">
      <formula>"Prod"</formula>
    </cfRule>
  </conditionalFormatting>
  <conditionalFormatting sqref="G195">
    <cfRule type="cellIs" dxfId="5369" priority="1890" operator="equal">
      <formula>"Complete w/defect"</formula>
    </cfRule>
    <cfRule type="cellIs" dxfId="5368" priority="1891" operator="equal">
      <formula>"Failed"</formula>
    </cfRule>
    <cfRule type="cellIs" dxfId="5367" priority="1892" operator="equal">
      <formula>"NA"</formula>
    </cfRule>
    <cfRule type="cellIs" dxfId="5366" priority="1893" operator="equal">
      <formula>"Complete"</formula>
    </cfRule>
    <cfRule type="cellIs" dxfId="5365" priority="1894" operator="equal">
      <formula>"In Progress"</formula>
    </cfRule>
    <cfRule type="cellIs" dxfId="5364" priority="1895" operator="equal">
      <formula>"Not Started"</formula>
    </cfRule>
  </conditionalFormatting>
  <conditionalFormatting sqref="C195">
    <cfRule type="cellIs" dxfId="5363" priority="1889" operator="equal">
      <formula>"Prod"</formula>
    </cfRule>
  </conditionalFormatting>
  <conditionalFormatting sqref="G208">
    <cfRule type="cellIs" dxfId="5362" priority="1883" operator="equal">
      <formula>"Complete w/defect"</formula>
    </cfRule>
    <cfRule type="cellIs" dxfId="5361" priority="1884" operator="equal">
      <formula>"Failed"</formula>
    </cfRule>
    <cfRule type="cellIs" dxfId="5360" priority="1885" operator="equal">
      <formula>"NA"</formula>
    </cfRule>
    <cfRule type="cellIs" dxfId="5359" priority="1886" operator="equal">
      <formula>"Complete"</formula>
    </cfRule>
    <cfRule type="cellIs" dxfId="5358" priority="1887" operator="equal">
      <formula>"In Progress"</formula>
    </cfRule>
    <cfRule type="cellIs" dxfId="5357" priority="1888" operator="equal">
      <formula>"Not Started"</formula>
    </cfRule>
  </conditionalFormatting>
  <conditionalFormatting sqref="G205">
    <cfRule type="cellIs" dxfId="5356" priority="1877" operator="equal">
      <formula>"Complete w/defect"</formula>
    </cfRule>
    <cfRule type="cellIs" dxfId="5355" priority="1878" operator="equal">
      <formula>"Failed"</formula>
    </cfRule>
    <cfRule type="cellIs" dxfId="5354" priority="1879" operator="equal">
      <formula>"NA"</formula>
    </cfRule>
    <cfRule type="cellIs" dxfId="5353" priority="1880" operator="equal">
      <formula>"Complete"</formula>
    </cfRule>
    <cfRule type="cellIs" dxfId="5352" priority="1881" operator="equal">
      <formula>"In Progress"</formula>
    </cfRule>
    <cfRule type="cellIs" dxfId="5351" priority="1882" operator="equal">
      <formula>"Not Started"</formula>
    </cfRule>
  </conditionalFormatting>
  <conditionalFormatting sqref="C196">
    <cfRule type="cellIs" dxfId="5350" priority="1876" operator="equal">
      <formula>"Prod"</formula>
    </cfRule>
  </conditionalFormatting>
  <conditionalFormatting sqref="G210 G213">
    <cfRule type="cellIs" dxfId="5349" priority="1870" operator="equal">
      <formula>"Complete w/defect"</formula>
    </cfRule>
    <cfRule type="cellIs" dxfId="5348" priority="1871" operator="equal">
      <formula>"Failed"</formula>
    </cfRule>
    <cfRule type="cellIs" dxfId="5347" priority="1872" operator="equal">
      <formula>"NA"</formula>
    </cfRule>
    <cfRule type="cellIs" dxfId="5346" priority="1873" operator="equal">
      <formula>"Complete"</formula>
    </cfRule>
    <cfRule type="cellIs" dxfId="5345" priority="1874" operator="equal">
      <formula>"In Progress"</formula>
    </cfRule>
    <cfRule type="cellIs" dxfId="5344" priority="1875" operator="equal">
      <formula>"Not Started"</formula>
    </cfRule>
  </conditionalFormatting>
  <conditionalFormatting sqref="C210 C212:C215">
    <cfRule type="cellIs" dxfId="5343" priority="1869" operator="equal">
      <formula>"Prod"</formula>
    </cfRule>
  </conditionalFormatting>
  <conditionalFormatting sqref="G216">
    <cfRule type="cellIs" dxfId="5342" priority="1863" operator="equal">
      <formula>"Complete w/defect"</formula>
    </cfRule>
    <cfRule type="cellIs" dxfId="5341" priority="1864" operator="equal">
      <formula>"Failed"</formula>
    </cfRule>
    <cfRule type="cellIs" dxfId="5340" priority="1865" operator="equal">
      <formula>"NA"</formula>
    </cfRule>
    <cfRule type="cellIs" dxfId="5339" priority="1866" operator="equal">
      <formula>"Complete"</formula>
    </cfRule>
    <cfRule type="cellIs" dxfId="5338" priority="1867" operator="equal">
      <formula>"In Progress"</formula>
    </cfRule>
    <cfRule type="cellIs" dxfId="5337" priority="1868" operator="equal">
      <formula>"Not Started"</formula>
    </cfRule>
  </conditionalFormatting>
  <conditionalFormatting sqref="G216">
    <cfRule type="cellIs" dxfId="5336" priority="1857" operator="equal">
      <formula>"Complete w/defect"</formula>
    </cfRule>
    <cfRule type="cellIs" dxfId="5335" priority="1858" operator="equal">
      <formula>"Failed"</formula>
    </cfRule>
    <cfRule type="cellIs" dxfId="5334" priority="1859" operator="equal">
      <formula>"NA"</formula>
    </cfRule>
    <cfRule type="cellIs" dxfId="5333" priority="1860" operator="equal">
      <formula>"Complete"</formula>
    </cfRule>
    <cfRule type="cellIs" dxfId="5332" priority="1861" operator="equal">
      <formula>"In Progress"</formula>
    </cfRule>
    <cfRule type="cellIs" dxfId="5331" priority="1862" operator="equal">
      <formula>"Not Started"</formula>
    </cfRule>
  </conditionalFormatting>
  <conditionalFormatting sqref="G221:G222">
    <cfRule type="cellIs" dxfId="5330" priority="1851" operator="equal">
      <formula>"Complete w/defect"</formula>
    </cfRule>
    <cfRule type="cellIs" dxfId="5329" priority="1852" operator="equal">
      <formula>"Failed"</formula>
    </cfRule>
    <cfRule type="cellIs" dxfId="5328" priority="1853" operator="equal">
      <formula>"NA"</formula>
    </cfRule>
    <cfRule type="cellIs" dxfId="5327" priority="1854" operator="equal">
      <formula>"Complete"</formula>
    </cfRule>
    <cfRule type="cellIs" dxfId="5326" priority="1855" operator="equal">
      <formula>"In Progress"</formula>
    </cfRule>
    <cfRule type="cellIs" dxfId="5325" priority="1856" operator="equal">
      <formula>"Not Started"</formula>
    </cfRule>
  </conditionalFormatting>
  <conditionalFormatting sqref="C221:C224">
    <cfRule type="cellIs" dxfId="5324" priority="1850" operator="equal">
      <formula>"Prod"</formula>
    </cfRule>
  </conditionalFormatting>
  <conditionalFormatting sqref="G225">
    <cfRule type="cellIs" dxfId="5323" priority="1834" operator="equal">
      <formula>"Complete w/defect"</formula>
    </cfRule>
    <cfRule type="cellIs" dxfId="5322" priority="1835" operator="equal">
      <formula>"Failed"</formula>
    </cfRule>
    <cfRule type="cellIs" dxfId="5321" priority="1836" operator="equal">
      <formula>"NA"</formula>
    </cfRule>
    <cfRule type="cellIs" dxfId="5320" priority="1837" operator="equal">
      <formula>"Complete"</formula>
    </cfRule>
    <cfRule type="cellIs" dxfId="5319" priority="1838" operator="equal">
      <formula>"In Progress"</formula>
    </cfRule>
    <cfRule type="cellIs" dxfId="5318" priority="1839" operator="equal">
      <formula>"Not Started"</formula>
    </cfRule>
  </conditionalFormatting>
  <conditionalFormatting sqref="G225">
    <cfRule type="cellIs" dxfId="5317" priority="1844" operator="equal">
      <formula>"Complete w/defect"</formula>
    </cfRule>
    <cfRule type="cellIs" dxfId="5316" priority="1845" operator="equal">
      <formula>"Failed"</formula>
    </cfRule>
    <cfRule type="cellIs" dxfId="5315" priority="1846" operator="equal">
      <formula>"NA"</formula>
    </cfRule>
    <cfRule type="cellIs" dxfId="5314" priority="1847" operator="equal">
      <formula>"Complete"</formula>
    </cfRule>
    <cfRule type="cellIs" dxfId="5313" priority="1848" operator="equal">
      <formula>"In Progress"</formula>
    </cfRule>
    <cfRule type="cellIs" dxfId="5312" priority="1849" operator="equal">
      <formula>"Not Started"</formula>
    </cfRule>
  </conditionalFormatting>
  <conditionalFormatting sqref="C225">
    <cfRule type="cellIs" dxfId="5311" priority="1843" operator="equal">
      <formula>"Prod"</formula>
    </cfRule>
  </conditionalFormatting>
  <conditionalFormatting sqref="C225">
    <cfRule type="cellIs" dxfId="5310" priority="1840" operator="equal">
      <formula>"Prod"</formula>
    </cfRule>
  </conditionalFormatting>
  <conditionalFormatting sqref="C225">
    <cfRule type="cellIs" dxfId="5309" priority="1842" operator="equal">
      <formula>"Prod"</formula>
    </cfRule>
  </conditionalFormatting>
  <conditionalFormatting sqref="C225">
    <cfRule type="cellIs" dxfId="5308" priority="1841" operator="equal">
      <formula>"Prod"</formula>
    </cfRule>
  </conditionalFormatting>
  <conditionalFormatting sqref="G228">
    <cfRule type="cellIs" dxfId="5307" priority="1818" operator="equal">
      <formula>"Complete w/defect"</formula>
    </cfRule>
    <cfRule type="cellIs" dxfId="5306" priority="1819" operator="equal">
      <formula>"Failed"</formula>
    </cfRule>
    <cfRule type="cellIs" dxfId="5305" priority="1820" operator="equal">
      <formula>"NA"</formula>
    </cfRule>
    <cfRule type="cellIs" dxfId="5304" priority="1821" operator="equal">
      <formula>"Complete"</formula>
    </cfRule>
    <cfRule type="cellIs" dxfId="5303" priority="1822" operator="equal">
      <formula>"In Progress"</formula>
    </cfRule>
    <cfRule type="cellIs" dxfId="5302" priority="1823" operator="equal">
      <formula>"Not Started"</formula>
    </cfRule>
  </conditionalFormatting>
  <conditionalFormatting sqref="G228">
    <cfRule type="cellIs" dxfId="5301" priority="1828" operator="equal">
      <formula>"Complete w/defect"</formula>
    </cfRule>
    <cfRule type="cellIs" dxfId="5300" priority="1829" operator="equal">
      <formula>"Failed"</formula>
    </cfRule>
    <cfRule type="cellIs" dxfId="5299" priority="1830" operator="equal">
      <formula>"NA"</formula>
    </cfRule>
    <cfRule type="cellIs" dxfId="5298" priority="1831" operator="equal">
      <formula>"Complete"</formula>
    </cfRule>
    <cfRule type="cellIs" dxfId="5297" priority="1832" operator="equal">
      <formula>"In Progress"</formula>
    </cfRule>
    <cfRule type="cellIs" dxfId="5296" priority="1833" operator="equal">
      <formula>"Not Started"</formula>
    </cfRule>
  </conditionalFormatting>
  <conditionalFormatting sqref="C228">
    <cfRule type="cellIs" dxfId="5295" priority="1827" operator="equal">
      <formula>"Prod"</formula>
    </cfRule>
  </conditionalFormatting>
  <conditionalFormatting sqref="C228">
    <cfRule type="cellIs" dxfId="5294" priority="1824" operator="equal">
      <formula>"Prod"</formula>
    </cfRule>
  </conditionalFormatting>
  <conditionalFormatting sqref="C228">
    <cfRule type="cellIs" dxfId="5293" priority="1826" operator="equal">
      <formula>"Prod"</formula>
    </cfRule>
  </conditionalFormatting>
  <conditionalFormatting sqref="C228">
    <cfRule type="cellIs" dxfId="5292" priority="1825" operator="equal">
      <formula>"Prod"</formula>
    </cfRule>
  </conditionalFormatting>
  <conditionalFormatting sqref="C237">
    <cfRule type="cellIs" dxfId="5291" priority="1778" operator="equal">
      <formula>"Prod"</formula>
    </cfRule>
  </conditionalFormatting>
  <conditionalFormatting sqref="G231">
    <cfRule type="cellIs" dxfId="5290" priority="1802" operator="equal">
      <formula>"Complete w/defect"</formula>
    </cfRule>
    <cfRule type="cellIs" dxfId="5289" priority="1803" operator="equal">
      <formula>"Failed"</formula>
    </cfRule>
    <cfRule type="cellIs" dxfId="5288" priority="1804" operator="equal">
      <formula>"NA"</formula>
    </cfRule>
    <cfRule type="cellIs" dxfId="5287" priority="1805" operator="equal">
      <formula>"Complete"</formula>
    </cfRule>
    <cfRule type="cellIs" dxfId="5286" priority="1806" operator="equal">
      <formula>"In Progress"</formula>
    </cfRule>
    <cfRule type="cellIs" dxfId="5285" priority="1807" operator="equal">
      <formula>"Not Started"</formula>
    </cfRule>
  </conditionalFormatting>
  <conditionalFormatting sqref="G231">
    <cfRule type="cellIs" dxfId="5284" priority="1812" operator="equal">
      <formula>"Complete w/defect"</formula>
    </cfRule>
    <cfRule type="cellIs" dxfId="5283" priority="1813" operator="equal">
      <formula>"Failed"</formula>
    </cfRule>
    <cfRule type="cellIs" dxfId="5282" priority="1814" operator="equal">
      <formula>"NA"</formula>
    </cfRule>
    <cfRule type="cellIs" dxfId="5281" priority="1815" operator="equal">
      <formula>"Complete"</formula>
    </cfRule>
    <cfRule type="cellIs" dxfId="5280" priority="1816" operator="equal">
      <formula>"In Progress"</formula>
    </cfRule>
    <cfRule type="cellIs" dxfId="5279" priority="1817" operator="equal">
      <formula>"Not Started"</formula>
    </cfRule>
  </conditionalFormatting>
  <conditionalFormatting sqref="C231">
    <cfRule type="cellIs" dxfId="5278" priority="1811" operator="equal">
      <formula>"Prod"</formula>
    </cfRule>
  </conditionalFormatting>
  <conditionalFormatting sqref="C231">
    <cfRule type="cellIs" dxfId="5277" priority="1808" operator="equal">
      <formula>"Prod"</formula>
    </cfRule>
  </conditionalFormatting>
  <conditionalFormatting sqref="C231">
    <cfRule type="cellIs" dxfId="5276" priority="1810" operator="equal">
      <formula>"Prod"</formula>
    </cfRule>
  </conditionalFormatting>
  <conditionalFormatting sqref="C231">
    <cfRule type="cellIs" dxfId="5275" priority="1809" operator="equal">
      <formula>"Prod"</formula>
    </cfRule>
  </conditionalFormatting>
  <conditionalFormatting sqref="G234">
    <cfRule type="cellIs" dxfId="5274" priority="1786" operator="equal">
      <formula>"Complete w/defect"</formula>
    </cfRule>
    <cfRule type="cellIs" dxfId="5273" priority="1787" operator="equal">
      <formula>"Failed"</formula>
    </cfRule>
    <cfRule type="cellIs" dxfId="5272" priority="1788" operator="equal">
      <formula>"NA"</formula>
    </cfRule>
    <cfRule type="cellIs" dxfId="5271" priority="1789" operator="equal">
      <formula>"Complete"</formula>
    </cfRule>
    <cfRule type="cellIs" dxfId="5270" priority="1790" operator="equal">
      <formula>"In Progress"</formula>
    </cfRule>
    <cfRule type="cellIs" dxfId="5269" priority="1791" operator="equal">
      <formula>"Not Started"</formula>
    </cfRule>
  </conditionalFormatting>
  <conditionalFormatting sqref="G234">
    <cfRule type="cellIs" dxfId="5268" priority="1796" operator="equal">
      <formula>"Complete w/defect"</formula>
    </cfRule>
    <cfRule type="cellIs" dxfId="5267" priority="1797" operator="equal">
      <formula>"Failed"</formula>
    </cfRule>
    <cfRule type="cellIs" dxfId="5266" priority="1798" operator="equal">
      <formula>"NA"</formula>
    </cfRule>
    <cfRule type="cellIs" dxfId="5265" priority="1799" operator="equal">
      <formula>"Complete"</formula>
    </cfRule>
    <cfRule type="cellIs" dxfId="5264" priority="1800" operator="equal">
      <formula>"In Progress"</formula>
    </cfRule>
    <cfRule type="cellIs" dxfId="5263" priority="1801" operator="equal">
      <formula>"Not Started"</formula>
    </cfRule>
  </conditionalFormatting>
  <conditionalFormatting sqref="C234">
    <cfRule type="cellIs" dxfId="5262" priority="1795" operator="equal">
      <formula>"Prod"</formula>
    </cfRule>
  </conditionalFormatting>
  <conditionalFormatting sqref="C234">
    <cfRule type="cellIs" dxfId="5261" priority="1792" operator="equal">
      <formula>"Prod"</formula>
    </cfRule>
  </conditionalFormatting>
  <conditionalFormatting sqref="C234">
    <cfRule type="cellIs" dxfId="5260" priority="1794" operator="equal">
      <formula>"Prod"</formula>
    </cfRule>
  </conditionalFormatting>
  <conditionalFormatting sqref="C234">
    <cfRule type="cellIs" dxfId="5259" priority="1793" operator="equal">
      <formula>"Prod"</formula>
    </cfRule>
  </conditionalFormatting>
  <conditionalFormatting sqref="G237">
    <cfRule type="cellIs" dxfId="5258" priority="1770" operator="equal">
      <formula>"Complete w/defect"</formula>
    </cfRule>
    <cfRule type="cellIs" dxfId="5257" priority="1771" operator="equal">
      <formula>"Failed"</formula>
    </cfRule>
    <cfRule type="cellIs" dxfId="5256" priority="1772" operator="equal">
      <formula>"NA"</formula>
    </cfRule>
    <cfRule type="cellIs" dxfId="5255" priority="1773" operator="equal">
      <formula>"Complete"</formula>
    </cfRule>
    <cfRule type="cellIs" dxfId="5254" priority="1774" operator="equal">
      <formula>"In Progress"</formula>
    </cfRule>
    <cfRule type="cellIs" dxfId="5253" priority="1775" operator="equal">
      <formula>"Not Started"</formula>
    </cfRule>
  </conditionalFormatting>
  <conditionalFormatting sqref="G237">
    <cfRule type="cellIs" dxfId="5252" priority="1780" operator="equal">
      <formula>"Complete w/defect"</formula>
    </cfRule>
    <cfRule type="cellIs" dxfId="5251" priority="1781" operator="equal">
      <formula>"Failed"</formula>
    </cfRule>
    <cfRule type="cellIs" dxfId="5250" priority="1782" operator="equal">
      <formula>"NA"</formula>
    </cfRule>
    <cfRule type="cellIs" dxfId="5249" priority="1783" operator="equal">
      <formula>"Complete"</formula>
    </cfRule>
    <cfRule type="cellIs" dxfId="5248" priority="1784" operator="equal">
      <formula>"In Progress"</formula>
    </cfRule>
    <cfRule type="cellIs" dxfId="5247" priority="1785" operator="equal">
      <formula>"Not Started"</formula>
    </cfRule>
  </conditionalFormatting>
  <conditionalFormatting sqref="C237">
    <cfRule type="cellIs" dxfId="5246" priority="1779" operator="equal">
      <formula>"Prod"</formula>
    </cfRule>
  </conditionalFormatting>
  <conditionalFormatting sqref="C237">
    <cfRule type="cellIs" dxfId="5245" priority="1776" operator="equal">
      <formula>"Prod"</formula>
    </cfRule>
  </conditionalFormatting>
  <conditionalFormatting sqref="C237">
    <cfRule type="cellIs" dxfId="5244" priority="1777" operator="equal">
      <formula>"Prod"</formula>
    </cfRule>
  </conditionalFormatting>
  <conditionalFormatting sqref="C193:C194">
    <cfRule type="cellIs" dxfId="5243" priority="1769" operator="equal">
      <formula>"Prod"</formula>
    </cfRule>
  </conditionalFormatting>
  <conditionalFormatting sqref="C193:C194">
    <cfRule type="cellIs" dxfId="5242" priority="1768" operator="equal">
      <formula>"Prod"</formula>
    </cfRule>
  </conditionalFormatting>
  <conditionalFormatting sqref="C193:C194">
    <cfRule type="cellIs" dxfId="5241" priority="1767" operator="equal">
      <formula>"Prod"</formula>
    </cfRule>
  </conditionalFormatting>
  <conditionalFormatting sqref="C14">
    <cfRule type="cellIs" dxfId="5240" priority="1766" operator="equal">
      <formula>"Prod"</formula>
    </cfRule>
  </conditionalFormatting>
  <conditionalFormatting sqref="G4">
    <cfRule type="cellIs" dxfId="5239" priority="1760" operator="equal">
      <formula>"Complete w/defect"</formula>
    </cfRule>
    <cfRule type="cellIs" dxfId="5238" priority="1761" operator="equal">
      <formula>"Failed"</formula>
    </cfRule>
    <cfRule type="cellIs" dxfId="5237" priority="1762" operator="equal">
      <formula>"NA"</formula>
    </cfRule>
    <cfRule type="cellIs" dxfId="5236" priority="1763" operator="equal">
      <formula>"Complete"</formula>
    </cfRule>
    <cfRule type="cellIs" dxfId="5235" priority="1764" operator="equal">
      <formula>"In Progress"</formula>
    </cfRule>
    <cfRule type="cellIs" dxfId="5234" priority="1765" operator="equal">
      <formula>"Not Started"</formula>
    </cfRule>
  </conditionalFormatting>
  <conditionalFormatting sqref="G20">
    <cfRule type="cellIs" dxfId="5233" priority="1754" operator="equal">
      <formula>"Complete w/defect"</formula>
    </cfRule>
    <cfRule type="cellIs" dxfId="5232" priority="1755" operator="equal">
      <formula>"Failed"</formula>
    </cfRule>
    <cfRule type="cellIs" dxfId="5231" priority="1756" operator="equal">
      <formula>"NA"</formula>
    </cfRule>
    <cfRule type="cellIs" dxfId="5230" priority="1757" operator="equal">
      <formula>"Complete"</formula>
    </cfRule>
    <cfRule type="cellIs" dxfId="5229" priority="1758" operator="equal">
      <formula>"In Progress"</formula>
    </cfRule>
    <cfRule type="cellIs" dxfId="5228" priority="1759" operator="equal">
      <formula>"Not Started"</formula>
    </cfRule>
  </conditionalFormatting>
  <conditionalFormatting sqref="G5">
    <cfRule type="cellIs" dxfId="5227" priority="1748" operator="equal">
      <formula>"Complete w/defect"</formula>
    </cfRule>
    <cfRule type="cellIs" dxfId="5226" priority="1749" operator="equal">
      <formula>"Failed"</formula>
    </cfRule>
    <cfRule type="cellIs" dxfId="5225" priority="1750" operator="equal">
      <formula>"NA"</formula>
    </cfRule>
    <cfRule type="cellIs" dxfId="5224" priority="1751" operator="equal">
      <formula>"Complete"</formula>
    </cfRule>
    <cfRule type="cellIs" dxfId="5223" priority="1752" operator="equal">
      <formula>"In Progress"</formula>
    </cfRule>
    <cfRule type="cellIs" dxfId="5222" priority="1753" operator="equal">
      <formula>"Not Started"</formula>
    </cfRule>
  </conditionalFormatting>
  <conditionalFormatting sqref="G7:G9">
    <cfRule type="cellIs" dxfId="5221" priority="1742" operator="equal">
      <formula>"Complete w/defect"</formula>
    </cfRule>
    <cfRule type="cellIs" dxfId="5220" priority="1743" operator="equal">
      <formula>"Failed"</formula>
    </cfRule>
    <cfRule type="cellIs" dxfId="5219" priority="1744" operator="equal">
      <formula>"NA"</formula>
    </cfRule>
    <cfRule type="cellIs" dxfId="5218" priority="1745" operator="equal">
      <formula>"Complete"</formula>
    </cfRule>
    <cfRule type="cellIs" dxfId="5217" priority="1746" operator="equal">
      <formula>"In Progress"</formula>
    </cfRule>
    <cfRule type="cellIs" dxfId="5216" priority="1747" operator="equal">
      <formula>"Not Started"</formula>
    </cfRule>
  </conditionalFormatting>
  <conditionalFormatting sqref="C220">
    <cfRule type="cellIs" dxfId="5215" priority="1741" operator="equal">
      <formula>"Prod"</formula>
    </cfRule>
  </conditionalFormatting>
  <conditionalFormatting sqref="C219">
    <cfRule type="cellIs" dxfId="5214" priority="1734" operator="equal">
      <formula>"Prod"</formula>
    </cfRule>
  </conditionalFormatting>
  <conditionalFormatting sqref="G219">
    <cfRule type="cellIs" dxfId="5213" priority="1735" operator="equal">
      <formula>"Complete w/defect"</formula>
    </cfRule>
    <cfRule type="cellIs" dxfId="5212" priority="1736" operator="equal">
      <formula>"Failed"</formula>
    </cfRule>
    <cfRule type="cellIs" dxfId="5211" priority="1737" operator="equal">
      <formula>"NA"</formula>
    </cfRule>
    <cfRule type="cellIs" dxfId="5210" priority="1738" operator="equal">
      <formula>"Complete"</formula>
    </cfRule>
    <cfRule type="cellIs" dxfId="5209" priority="1739" operator="equal">
      <formula>"In Progress"</formula>
    </cfRule>
    <cfRule type="cellIs" dxfId="5208" priority="1740" operator="equal">
      <formula>"Not Started"</formula>
    </cfRule>
  </conditionalFormatting>
  <conditionalFormatting sqref="C159">
    <cfRule type="cellIs" dxfId="5207" priority="1733" operator="equal">
      <formula>"Prod"</formula>
    </cfRule>
  </conditionalFormatting>
  <conditionalFormatting sqref="G159">
    <cfRule type="cellIs" dxfId="5206" priority="1727" operator="equal">
      <formula>"Complete w/defect"</formula>
    </cfRule>
    <cfRule type="cellIs" dxfId="5205" priority="1728" operator="equal">
      <formula>"Failed"</formula>
    </cfRule>
    <cfRule type="cellIs" dxfId="5204" priority="1729" operator="equal">
      <formula>"NA"</formula>
    </cfRule>
    <cfRule type="cellIs" dxfId="5203" priority="1730" operator="equal">
      <formula>"Complete"</formula>
    </cfRule>
    <cfRule type="cellIs" dxfId="5202" priority="1731" operator="equal">
      <formula>"In Progress"</formula>
    </cfRule>
    <cfRule type="cellIs" dxfId="5201" priority="1732" operator="equal">
      <formula>"Not Started"</formula>
    </cfRule>
  </conditionalFormatting>
  <conditionalFormatting sqref="C47">
    <cfRule type="cellIs" dxfId="5200" priority="1726" operator="equal">
      <formula>"Prod"</formula>
    </cfRule>
  </conditionalFormatting>
  <conditionalFormatting sqref="C223:C224">
    <cfRule type="cellIs" dxfId="5199" priority="1725" operator="equal">
      <formula>"Prod"</formula>
    </cfRule>
  </conditionalFormatting>
  <conditionalFormatting sqref="C223:C224">
    <cfRule type="cellIs" dxfId="5198" priority="1724" operator="equal">
      <formula>"Prod"</formula>
    </cfRule>
  </conditionalFormatting>
  <conditionalFormatting sqref="C223:C224">
    <cfRule type="cellIs" dxfId="5197" priority="1723" operator="equal">
      <formula>"Prod"</formula>
    </cfRule>
  </conditionalFormatting>
  <conditionalFormatting sqref="C211">
    <cfRule type="cellIs" dxfId="5196" priority="1722" operator="equal">
      <formula>"Prod"</formula>
    </cfRule>
  </conditionalFormatting>
  <conditionalFormatting sqref="C211">
    <cfRule type="cellIs" dxfId="5195" priority="1721" operator="equal">
      <formula>"Prod"</formula>
    </cfRule>
  </conditionalFormatting>
  <conditionalFormatting sqref="C211">
    <cfRule type="cellIs" dxfId="5194" priority="1720" operator="equal">
      <formula>"Prod"</formula>
    </cfRule>
  </conditionalFormatting>
  <conditionalFormatting sqref="C226:C227">
    <cfRule type="cellIs" dxfId="5193" priority="1719" operator="equal">
      <formula>"Prod"</formula>
    </cfRule>
  </conditionalFormatting>
  <conditionalFormatting sqref="C226:C227">
    <cfRule type="cellIs" dxfId="5192" priority="1718" operator="equal">
      <formula>"Prod"</formula>
    </cfRule>
  </conditionalFormatting>
  <conditionalFormatting sqref="C226:C227">
    <cfRule type="cellIs" dxfId="5191" priority="1717" operator="equal">
      <formula>"Prod"</formula>
    </cfRule>
  </conditionalFormatting>
  <conditionalFormatting sqref="C229:C230">
    <cfRule type="cellIs" dxfId="5190" priority="1716" operator="equal">
      <formula>"Prod"</formula>
    </cfRule>
  </conditionalFormatting>
  <conditionalFormatting sqref="C229:C230">
    <cfRule type="cellIs" dxfId="5189" priority="1715" operator="equal">
      <formula>"Prod"</formula>
    </cfRule>
  </conditionalFormatting>
  <conditionalFormatting sqref="C229:C230">
    <cfRule type="cellIs" dxfId="5188" priority="1714" operator="equal">
      <formula>"Prod"</formula>
    </cfRule>
  </conditionalFormatting>
  <conditionalFormatting sqref="C232:C233">
    <cfRule type="cellIs" dxfId="5187" priority="1713" operator="equal">
      <formula>"Prod"</formula>
    </cfRule>
  </conditionalFormatting>
  <conditionalFormatting sqref="C232:C233">
    <cfRule type="cellIs" dxfId="5186" priority="1712" operator="equal">
      <formula>"Prod"</formula>
    </cfRule>
  </conditionalFormatting>
  <conditionalFormatting sqref="C232:C233">
    <cfRule type="cellIs" dxfId="5185" priority="1711" operator="equal">
      <formula>"Prod"</formula>
    </cfRule>
  </conditionalFormatting>
  <conditionalFormatting sqref="C235:C236">
    <cfRule type="cellIs" dxfId="5184" priority="1710" operator="equal">
      <formula>"Prod"</formula>
    </cfRule>
  </conditionalFormatting>
  <conditionalFormatting sqref="C235:C236">
    <cfRule type="cellIs" dxfId="5183" priority="1709" operator="equal">
      <formula>"Prod"</formula>
    </cfRule>
  </conditionalFormatting>
  <conditionalFormatting sqref="C235:C236">
    <cfRule type="cellIs" dxfId="5182" priority="1708" operator="equal">
      <formula>"Prod"</formula>
    </cfRule>
  </conditionalFormatting>
  <conditionalFormatting sqref="C238:C239">
    <cfRule type="cellIs" dxfId="5181" priority="1707" operator="equal">
      <formula>"Prod"</formula>
    </cfRule>
  </conditionalFormatting>
  <conditionalFormatting sqref="C238:C239">
    <cfRule type="cellIs" dxfId="5180" priority="1706" operator="equal">
      <formula>"Prod"</formula>
    </cfRule>
  </conditionalFormatting>
  <conditionalFormatting sqref="C238:C239">
    <cfRule type="cellIs" dxfId="5179" priority="1705" operator="equal">
      <formula>"Prod"</formula>
    </cfRule>
  </conditionalFormatting>
  <conditionalFormatting sqref="C156:C158">
    <cfRule type="cellIs" dxfId="5178" priority="1704" operator="equal">
      <formula>"Prod"</formula>
    </cfRule>
  </conditionalFormatting>
  <conditionalFormatting sqref="C156:C158">
    <cfRule type="cellIs" dxfId="5177" priority="1703" operator="equal">
      <formula>"Prod"</formula>
    </cfRule>
  </conditionalFormatting>
  <conditionalFormatting sqref="G156">
    <cfRule type="cellIs" dxfId="5176" priority="1697" operator="equal">
      <formula>"Complete w/defect"</formula>
    </cfRule>
    <cfRule type="cellIs" dxfId="5175" priority="1698" operator="equal">
      <formula>"Failed"</formula>
    </cfRule>
    <cfRule type="cellIs" dxfId="5174" priority="1699" operator="equal">
      <formula>"NA"</formula>
    </cfRule>
    <cfRule type="cellIs" dxfId="5173" priority="1700" operator="equal">
      <formula>"Complete"</formula>
    </cfRule>
    <cfRule type="cellIs" dxfId="5172" priority="1701" operator="equal">
      <formula>"In Progress"</formula>
    </cfRule>
    <cfRule type="cellIs" dxfId="5171" priority="1702" operator="equal">
      <formula>"Not Started"</formula>
    </cfRule>
  </conditionalFormatting>
  <conditionalFormatting sqref="G172">
    <cfRule type="cellIs" dxfId="5170" priority="1691" operator="equal">
      <formula>"Complete w/defect"</formula>
    </cfRule>
    <cfRule type="cellIs" dxfId="5169" priority="1692" operator="equal">
      <formula>"Failed"</formula>
    </cfRule>
    <cfRule type="cellIs" dxfId="5168" priority="1693" operator="equal">
      <formula>"NA"</formula>
    </cfRule>
    <cfRule type="cellIs" dxfId="5167" priority="1694" operator="equal">
      <formula>"Complete"</formula>
    </cfRule>
    <cfRule type="cellIs" dxfId="5166" priority="1695" operator="equal">
      <formula>"In Progress"</formula>
    </cfRule>
    <cfRule type="cellIs" dxfId="5165" priority="1696" operator="equal">
      <formula>"Not Started"</formula>
    </cfRule>
  </conditionalFormatting>
  <conditionalFormatting sqref="C172:C173">
    <cfRule type="cellIs" dxfId="5164" priority="1690" operator="equal">
      <formula>"Prod"</formula>
    </cfRule>
  </conditionalFormatting>
  <conditionalFormatting sqref="G172">
    <cfRule type="cellIs" dxfId="5163" priority="1684" operator="equal">
      <formula>"Complete w/defect"</formula>
    </cfRule>
    <cfRule type="cellIs" dxfId="5162" priority="1685" operator="equal">
      <formula>"Failed"</formula>
    </cfRule>
    <cfRule type="cellIs" dxfId="5161" priority="1686" operator="equal">
      <formula>"NA"</formula>
    </cfRule>
    <cfRule type="cellIs" dxfId="5160" priority="1687" operator="equal">
      <formula>"Complete"</formula>
    </cfRule>
    <cfRule type="cellIs" dxfId="5159" priority="1688" operator="equal">
      <formula>"In Progress"</formula>
    </cfRule>
    <cfRule type="cellIs" dxfId="5158" priority="1689" operator="equal">
      <formula>"Not Started"</formula>
    </cfRule>
  </conditionalFormatting>
  <conditionalFormatting sqref="G128">
    <cfRule type="cellIs" dxfId="5157" priority="1582" operator="equal">
      <formula>"Complete w/defect"</formula>
    </cfRule>
    <cfRule type="cellIs" dxfId="5156" priority="1583" operator="equal">
      <formula>"Failed"</formula>
    </cfRule>
    <cfRule type="cellIs" dxfId="5155" priority="1584" operator="equal">
      <formula>"NA"</formula>
    </cfRule>
    <cfRule type="cellIs" dxfId="5154" priority="1585" operator="equal">
      <formula>"Complete"</formula>
    </cfRule>
    <cfRule type="cellIs" dxfId="5153" priority="1586" operator="equal">
      <formula>"In Progress"</formula>
    </cfRule>
    <cfRule type="cellIs" dxfId="5152" priority="1587" operator="equal">
      <formula>"Not Started"</formula>
    </cfRule>
  </conditionalFormatting>
  <conditionalFormatting sqref="G124">
    <cfRule type="cellIs" dxfId="5151" priority="1678" operator="equal">
      <formula>"Complete w/defect"</formula>
    </cfRule>
    <cfRule type="cellIs" dxfId="5150" priority="1679" operator="equal">
      <formula>"Failed"</formula>
    </cfRule>
    <cfRule type="cellIs" dxfId="5149" priority="1680" operator="equal">
      <formula>"NA"</formula>
    </cfRule>
    <cfRule type="cellIs" dxfId="5148" priority="1681" operator="equal">
      <formula>"Complete"</formula>
    </cfRule>
    <cfRule type="cellIs" dxfId="5147" priority="1682" operator="equal">
      <formula>"In Progress"</formula>
    </cfRule>
    <cfRule type="cellIs" dxfId="5146" priority="1683" operator="equal">
      <formula>"Not Started"</formula>
    </cfRule>
  </conditionalFormatting>
  <conditionalFormatting sqref="C124:C125">
    <cfRule type="cellIs" dxfId="5145" priority="1677" operator="equal">
      <formula>"Prod"</formula>
    </cfRule>
  </conditionalFormatting>
  <conditionalFormatting sqref="C124:C125">
    <cfRule type="cellIs" dxfId="5144" priority="1676" operator="equal">
      <formula>"Prod"</formula>
    </cfRule>
  </conditionalFormatting>
  <conditionalFormatting sqref="G124">
    <cfRule type="cellIs" dxfId="5143" priority="1670" operator="equal">
      <formula>"Complete w/defect"</formula>
    </cfRule>
    <cfRule type="cellIs" dxfId="5142" priority="1671" operator="equal">
      <formula>"Failed"</formula>
    </cfRule>
    <cfRule type="cellIs" dxfId="5141" priority="1672" operator="equal">
      <formula>"NA"</formula>
    </cfRule>
    <cfRule type="cellIs" dxfId="5140" priority="1673" operator="equal">
      <formula>"Complete"</formula>
    </cfRule>
    <cfRule type="cellIs" dxfId="5139" priority="1674" operator="equal">
      <formula>"In Progress"</formula>
    </cfRule>
    <cfRule type="cellIs" dxfId="5138" priority="1675" operator="equal">
      <formula>"Not Started"</formula>
    </cfRule>
  </conditionalFormatting>
  <conditionalFormatting sqref="G124">
    <cfRule type="cellIs" dxfId="5137" priority="1664" operator="equal">
      <formula>"Complete w/defect"</formula>
    </cfRule>
    <cfRule type="cellIs" dxfId="5136" priority="1665" operator="equal">
      <formula>"Failed"</formula>
    </cfRule>
    <cfRule type="cellIs" dxfId="5135" priority="1666" operator="equal">
      <formula>"NA"</formula>
    </cfRule>
    <cfRule type="cellIs" dxfId="5134" priority="1667" operator="equal">
      <formula>"Complete"</formula>
    </cfRule>
    <cfRule type="cellIs" dxfId="5133" priority="1668" operator="equal">
      <formula>"In Progress"</formula>
    </cfRule>
    <cfRule type="cellIs" dxfId="5132" priority="1669" operator="equal">
      <formula>"Not Started"</formula>
    </cfRule>
  </conditionalFormatting>
  <conditionalFormatting sqref="G124">
    <cfRule type="cellIs" dxfId="5131" priority="1658" operator="equal">
      <formula>"Complete w/defect"</formula>
    </cfRule>
    <cfRule type="cellIs" dxfId="5130" priority="1659" operator="equal">
      <formula>"Failed"</formula>
    </cfRule>
    <cfRule type="cellIs" dxfId="5129" priority="1660" operator="equal">
      <formula>"NA"</formula>
    </cfRule>
    <cfRule type="cellIs" dxfId="5128" priority="1661" operator="equal">
      <formula>"Complete"</formula>
    </cfRule>
    <cfRule type="cellIs" dxfId="5127" priority="1662" operator="equal">
      <formula>"In Progress"</formula>
    </cfRule>
    <cfRule type="cellIs" dxfId="5126" priority="1663" operator="equal">
      <formula>"Not Started"</formula>
    </cfRule>
  </conditionalFormatting>
  <conditionalFormatting sqref="G124">
    <cfRule type="cellIs" dxfId="5125" priority="1652" operator="equal">
      <formula>"Complete w/defect"</formula>
    </cfRule>
    <cfRule type="cellIs" dxfId="5124" priority="1653" operator="equal">
      <formula>"Failed"</formula>
    </cfRule>
    <cfRule type="cellIs" dxfId="5123" priority="1654" operator="equal">
      <formula>"NA"</formula>
    </cfRule>
    <cfRule type="cellIs" dxfId="5122" priority="1655" operator="equal">
      <formula>"Complete"</formula>
    </cfRule>
    <cfRule type="cellIs" dxfId="5121" priority="1656" operator="equal">
      <formula>"In Progress"</formula>
    </cfRule>
    <cfRule type="cellIs" dxfId="5120" priority="1657" operator="equal">
      <formula>"Not Started"</formula>
    </cfRule>
  </conditionalFormatting>
  <conditionalFormatting sqref="G124">
    <cfRule type="cellIs" dxfId="5119" priority="1646" operator="equal">
      <formula>"Complete w/defect"</formula>
    </cfRule>
    <cfRule type="cellIs" dxfId="5118" priority="1647" operator="equal">
      <formula>"Failed"</formula>
    </cfRule>
    <cfRule type="cellIs" dxfId="5117" priority="1648" operator="equal">
      <formula>"NA"</formula>
    </cfRule>
    <cfRule type="cellIs" dxfId="5116" priority="1649" operator="equal">
      <formula>"Complete"</formula>
    </cfRule>
    <cfRule type="cellIs" dxfId="5115" priority="1650" operator="equal">
      <formula>"In Progress"</formula>
    </cfRule>
    <cfRule type="cellIs" dxfId="5114" priority="1651" operator="equal">
      <formula>"Not Started"</formula>
    </cfRule>
  </conditionalFormatting>
  <conditionalFormatting sqref="G124">
    <cfRule type="cellIs" dxfId="5113" priority="1634" operator="equal">
      <formula>"Complete w/defect"</formula>
    </cfRule>
    <cfRule type="cellIs" dxfId="5112" priority="1635" operator="equal">
      <formula>"Failed"</formula>
    </cfRule>
    <cfRule type="cellIs" dxfId="5111" priority="1636" operator="equal">
      <formula>"NA"</formula>
    </cfRule>
    <cfRule type="cellIs" dxfId="5110" priority="1637" operator="equal">
      <formula>"Complete"</formula>
    </cfRule>
    <cfRule type="cellIs" dxfId="5109" priority="1638" operator="equal">
      <formula>"In Progress"</formula>
    </cfRule>
    <cfRule type="cellIs" dxfId="5108" priority="1639" operator="equal">
      <formula>"Not Started"</formula>
    </cfRule>
  </conditionalFormatting>
  <conditionalFormatting sqref="G124">
    <cfRule type="cellIs" dxfId="5107" priority="1640" operator="equal">
      <formula>"Complete w/defect"</formula>
    </cfRule>
    <cfRule type="cellIs" dxfId="5106" priority="1641" operator="equal">
      <formula>"Failed"</formula>
    </cfRule>
    <cfRule type="cellIs" dxfId="5105" priority="1642" operator="equal">
      <formula>"NA"</formula>
    </cfRule>
    <cfRule type="cellIs" dxfId="5104" priority="1643" operator="equal">
      <formula>"Complete"</formula>
    </cfRule>
    <cfRule type="cellIs" dxfId="5103" priority="1644" operator="equal">
      <formula>"In Progress"</formula>
    </cfRule>
    <cfRule type="cellIs" dxfId="5102" priority="1645" operator="equal">
      <formula>"Not Started"</formula>
    </cfRule>
  </conditionalFormatting>
  <conditionalFormatting sqref="G128">
    <cfRule type="cellIs" dxfId="5101" priority="1612" operator="equal">
      <formula>"Complete w/defect"</formula>
    </cfRule>
    <cfRule type="cellIs" dxfId="5100" priority="1613" operator="equal">
      <formula>"Failed"</formula>
    </cfRule>
    <cfRule type="cellIs" dxfId="5099" priority="1614" operator="equal">
      <formula>"NA"</formula>
    </cfRule>
    <cfRule type="cellIs" dxfId="5098" priority="1615" operator="equal">
      <formula>"Complete"</formula>
    </cfRule>
    <cfRule type="cellIs" dxfId="5097" priority="1616" operator="equal">
      <formula>"In Progress"</formula>
    </cfRule>
    <cfRule type="cellIs" dxfId="5096" priority="1617" operator="equal">
      <formula>"Not Started"</formula>
    </cfRule>
  </conditionalFormatting>
  <conditionalFormatting sqref="G119">
    <cfRule type="cellIs" dxfId="5095" priority="1565" operator="equal">
      <formula>"Complete w/defect"</formula>
    </cfRule>
    <cfRule type="cellIs" dxfId="5094" priority="1566" operator="equal">
      <formula>"Failed"</formula>
    </cfRule>
    <cfRule type="cellIs" dxfId="5093" priority="1567" operator="equal">
      <formula>"NA"</formula>
    </cfRule>
    <cfRule type="cellIs" dxfId="5092" priority="1568" operator="equal">
      <formula>"Complete"</formula>
    </cfRule>
    <cfRule type="cellIs" dxfId="5091" priority="1569" operator="equal">
      <formula>"In Progress"</formula>
    </cfRule>
    <cfRule type="cellIs" dxfId="5090" priority="1570" operator="equal">
      <formula>"Not Started"</formula>
    </cfRule>
  </conditionalFormatting>
  <conditionalFormatting sqref="C130">
    <cfRule type="cellIs" dxfId="5089" priority="1633" operator="equal">
      <formula>"Prod"</formula>
    </cfRule>
  </conditionalFormatting>
  <conditionalFormatting sqref="C130">
    <cfRule type="cellIs" dxfId="5088" priority="1632" operator="equal">
      <formula>"Prod"</formula>
    </cfRule>
  </conditionalFormatting>
  <conditionalFormatting sqref="G128">
    <cfRule type="cellIs" dxfId="5087" priority="1626" operator="equal">
      <formula>"Complete w/defect"</formula>
    </cfRule>
    <cfRule type="cellIs" dxfId="5086" priority="1627" operator="equal">
      <formula>"Failed"</formula>
    </cfRule>
    <cfRule type="cellIs" dxfId="5085" priority="1628" operator="equal">
      <formula>"NA"</formula>
    </cfRule>
    <cfRule type="cellIs" dxfId="5084" priority="1629" operator="equal">
      <formula>"Complete"</formula>
    </cfRule>
    <cfRule type="cellIs" dxfId="5083" priority="1630" operator="equal">
      <formula>"In Progress"</formula>
    </cfRule>
    <cfRule type="cellIs" dxfId="5082" priority="1631" operator="equal">
      <formula>"Not Started"</formula>
    </cfRule>
  </conditionalFormatting>
  <conditionalFormatting sqref="C128">
    <cfRule type="cellIs" dxfId="5081" priority="1625" operator="equal">
      <formula>"Prod"</formula>
    </cfRule>
  </conditionalFormatting>
  <conditionalFormatting sqref="C128">
    <cfRule type="cellIs" dxfId="5080" priority="1624" operator="equal">
      <formula>"Prod"</formula>
    </cfRule>
  </conditionalFormatting>
  <conditionalFormatting sqref="G128">
    <cfRule type="cellIs" dxfId="5079" priority="1618" operator="equal">
      <formula>"Complete w/defect"</formula>
    </cfRule>
    <cfRule type="cellIs" dxfId="5078" priority="1619" operator="equal">
      <formula>"Failed"</formula>
    </cfRule>
    <cfRule type="cellIs" dxfId="5077" priority="1620" operator="equal">
      <formula>"NA"</formula>
    </cfRule>
    <cfRule type="cellIs" dxfId="5076" priority="1621" operator="equal">
      <formula>"Complete"</formula>
    </cfRule>
    <cfRule type="cellIs" dxfId="5075" priority="1622" operator="equal">
      <formula>"In Progress"</formula>
    </cfRule>
    <cfRule type="cellIs" dxfId="5074" priority="1623" operator="equal">
      <formula>"Not Started"</formula>
    </cfRule>
  </conditionalFormatting>
  <conditionalFormatting sqref="G128">
    <cfRule type="cellIs" dxfId="5073" priority="1606" operator="equal">
      <formula>"Complete w/defect"</formula>
    </cfRule>
    <cfRule type="cellIs" dxfId="5072" priority="1607" operator="equal">
      <formula>"Failed"</formula>
    </cfRule>
    <cfRule type="cellIs" dxfId="5071" priority="1608" operator="equal">
      <formula>"NA"</formula>
    </cfRule>
    <cfRule type="cellIs" dxfId="5070" priority="1609" operator="equal">
      <formula>"Complete"</formula>
    </cfRule>
    <cfRule type="cellIs" dxfId="5069" priority="1610" operator="equal">
      <formula>"In Progress"</formula>
    </cfRule>
    <cfRule type="cellIs" dxfId="5068" priority="1611" operator="equal">
      <formula>"Not Started"</formula>
    </cfRule>
  </conditionalFormatting>
  <conditionalFormatting sqref="G128">
    <cfRule type="cellIs" dxfId="5067" priority="1600" operator="equal">
      <formula>"Complete w/defect"</formula>
    </cfRule>
    <cfRule type="cellIs" dxfId="5066" priority="1601" operator="equal">
      <formula>"Failed"</formula>
    </cfRule>
    <cfRule type="cellIs" dxfId="5065" priority="1602" operator="equal">
      <formula>"NA"</formula>
    </cfRule>
    <cfRule type="cellIs" dxfId="5064" priority="1603" operator="equal">
      <formula>"Complete"</formula>
    </cfRule>
    <cfRule type="cellIs" dxfId="5063" priority="1604" operator="equal">
      <formula>"In Progress"</formula>
    </cfRule>
    <cfRule type="cellIs" dxfId="5062" priority="1605" operator="equal">
      <formula>"Not Started"</formula>
    </cfRule>
  </conditionalFormatting>
  <conditionalFormatting sqref="G128">
    <cfRule type="cellIs" dxfId="5061" priority="1594" operator="equal">
      <formula>"Complete w/defect"</formula>
    </cfRule>
    <cfRule type="cellIs" dxfId="5060" priority="1595" operator="equal">
      <formula>"Failed"</formula>
    </cfRule>
    <cfRule type="cellIs" dxfId="5059" priority="1596" operator="equal">
      <formula>"NA"</formula>
    </cfRule>
    <cfRule type="cellIs" dxfId="5058" priority="1597" operator="equal">
      <formula>"Complete"</formula>
    </cfRule>
    <cfRule type="cellIs" dxfId="5057" priority="1598" operator="equal">
      <formula>"In Progress"</formula>
    </cfRule>
    <cfRule type="cellIs" dxfId="5056" priority="1599" operator="equal">
      <formula>"Not Started"</formula>
    </cfRule>
  </conditionalFormatting>
  <conditionalFormatting sqref="G128">
    <cfRule type="cellIs" dxfId="5055" priority="1588" operator="equal">
      <formula>"Complete w/defect"</formula>
    </cfRule>
    <cfRule type="cellIs" dxfId="5054" priority="1589" operator="equal">
      <formula>"Failed"</formula>
    </cfRule>
    <cfRule type="cellIs" dxfId="5053" priority="1590" operator="equal">
      <formula>"NA"</formula>
    </cfRule>
    <cfRule type="cellIs" dxfId="5052" priority="1591" operator="equal">
      <formula>"Complete"</formula>
    </cfRule>
    <cfRule type="cellIs" dxfId="5051" priority="1592" operator="equal">
      <formula>"In Progress"</formula>
    </cfRule>
    <cfRule type="cellIs" dxfId="5050" priority="1593" operator="equal">
      <formula>"Not Started"</formula>
    </cfRule>
  </conditionalFormatting>
  <conditionalFormatting sqref="C119">
    <cfRule type="cellIs" dxfId="5049" priority="1571" operator="equal">
      <formula>"Prod"</formula>
    </cfRule>
  </conditionalFormatting>
  <conditionalFormatting sqref="C120">
    <cfRule type="cellIs" dxfId="5048" priority="1563" operator="equal">
      <formula>"Prod"</formula>
    </cfRule>
  </conditionalFormatting>
  <conditionalFormatting sqref="C129">
    <cfRule type="cellIs" dxfId="5047" priority="1581" operator="equal">
      <formula>"Prod"</formula>
    </cfRule>
  </conditionalFormatting>
  <conditionalFormatting sqref="C129">
    <cfRule type="cellIs" dxfId="5046" priority="1580" operator="equal">
      <formula>"Prod"</formula>
    </cfRule>
  </conditionalFormatting>
  <conditionalFormatting sqref="C177">
    <cfRule type="cellIs" dxfId="5045" priority="1573" operator="equal">
      <formula>"Prod"</formula>
    </cfRule>
  </conditionalFormatting>
  <conditionalFormatting sqref="G177">
    <cfRule type="cellIs" dxfId="5044" priority="1574" operator="equal">
      <formula>"Complete w/defect"</formula>
    </cfRule>
    <cfRule type="cellIs" dxfId="5043" priority="1575" operator="equal">
      <formula>"Failed"</formula>
    </cfRule>
    <cfRule type="cellIs" dxfId="5042" priority="1576" operator="equal">
      <formula>"NA"</formula>
    </cfRule>
    <cfRule type="cellIs" dxfId="5041" priority="1577" operator="equal">
      <formula>"Complete"</formula>
    </cfRule>
    <cfRule type="cellIs" dxfId="5040" priority="1578" operator="equal">
      <formula>"In Progress"</formula>
    </cfRule>
    <cfRule type="cellIs" dxfId="5039" priority="1579" operator="equal">
      <formula>"Not Started"</formula>
    </cfRule>
  </conditionalFormatting>
  <conditionalFormatting sqref="G173">
    <cfRule type="cellIs" dxfId="5038" priority="1556" operator="equal">
      <formula>"Complete w/defect"</formula>
    </cfRule>
    <cfRule type="cellIs" dxfId="5037" priority="1557" operator="equal">
      <formula>"Failed"</formula>
    </cfRule>
    <cfRule type="cellIs" dxfId="5036" priority="1558" operator="equal">
      <formula>"NA"</formula>
    </cfRule>
    <cfRule type="cellIs" dxfId="5035" priority="1559" operator="equal">
      <formula>"Complete"</formula>
    </cfRule>
    <cfRule type="cellIs" dxfId="5034" priority="1560" operator="equal">
      <formula>"In Progress"</formula>
    </cfRule>
    <cfRule type="cellIs" dxfId="5033" priority="1561" operator="equal">
      <formula>"Not Started"</formula>
    </cfRule>
  </conditionalFormatting>
  <conditionalFormatting sqref="G173">
    <cfRule type="cellIs" dxfId="5032" priority="1550" operator="equal">
      <formula>"Complete w/defect"</formula>
    </cfRule>
    <cfRule type="cellIs" dxfId="5031" priority="1551" operator="equal">
      <formula>"Failed"</formula>
    </cfRule>
    <cfRule type="cellIs" dxfId="5030" priority="1552" operator="equal">
      <formula>"NA"</formula>
    </cfRule>
    <cfRule type="cellIs" dxfId="5029" priority="1553" operator="equal">
      <formula>"Complete"</formula>
    </cfRule>
    <cfRule type="cellIs" dxfId="5028" priority="1554" operator="equal">
      <formula>"In Progress"</formula>
    </cfRule>
    <cfRule type="cellIs" dxfId="5027" priority="1555" operator="equal">
      <formula>"Not Started"</formula>
    </cfRule>
  </conditionalFormatting>
  <conditionalFormatting sqref="C119">
    <cfRule type="cellIs" dxfId="5026" priority="1572" operator="equal">
      <formula>"Prod"</formula>
    </cfRule>
  </conditionalFormatting>
  <conditionalFormatting sqref="C120">
    <cfRule type="cellIs" dxfId="5025" priority="1564" operator="equal">
      <formula>"Prod"</formula>
    </cfRule>
  </conditionalFormatting>
  <conditionalFormatting sqref="C120">
    <cfRule type="cellIs" dxfId="5024" priority="1562" operator="equal">
      <formula>"Prod"</formula>
    </cfRule>
  </conditionalFormatting>
  <conditionalFormatting sqref="G158">
    <cfRule type="cellIs" dxfId="5023" priority="1544" operator="equal">
      <formula>"Complete w/defect"</formula>
    </cfRule>
    <cfRule type="cellIs" dxfId="5022" priority="1545" operator="equal">
      <formula>"Failed"</formula>
    </cfRule>
    <cfRule type="cellIs" dxfId="5021" priority="1546" operator="equal">
      <formula>"NA"</formula>
    </cfRule>
    <cfRule type="cellIs" dxfId="5020" priority="1547" operator="equal">
      <formula>"Complete"</formula>
    </cfRule>
    <cfRule type="cellIs" dxfId="5019" priority="1548" operator="equal">
      <formula>"In Progress"</formula>
    </cfRule>
    <cfRule type="cellIs" dxfId="5018" priority="1549" operator="equal">
      <formula>"Not Started"</formula>
    </cfRule>
  </conditionalFormatting>
  <conditionalFormatting sqref="G158">
    <cfRule type="cellIs" dxfId="5017" priority="1538" operator="equal">
      <formula>"Complete w/defect"</formula>
    </cfRule>
    <cfRule type="cellIs" dxfId="5016" priority="1539" operator="equal">
      <formula>"Failed"</formula>
    </cfRule>
    <cfRule type="cellIs" dxfId="5015" priority="1540" operator="equal">
      <formula>"NA"</formula>
    </cfRule>
    <cfRule type="cellIs" dxfId="5014" priority="1541" operator="equal">
      <formula>"Complete"</formula>
    </cfRule>
    <cfRule type="cellIs" dxfId="5013" priority="1542" operator="equal">
      <formula>"In Progress"</formula>
    </cfRule>
    <cfRule type="cellIs" dxfId="5012" priority="1543" operator="equal">
      <formula>"Not Started"</formula>
    </cfRule>
  </conditionalFormatting>
  <conditionalFormatting sqref="C41:C42">
    <cfRule type="cellIs" dxfId="5011" priority="1537" operator="equal">
      <formula>"Prod"</formula>
    </cfRule>
  </conditionalFormatting>
  <conditionalFormatting sqref="G239">
    <cfRule type="cellIs" dxfId="5010" priority="1489" operator="equal">
      <formula>"Complete w/defect"</formula>
    </cfRule>
    <cfRule type="cellIs" dxfId="5009" priority="1490" operator="equal">
      <formula>"Failed"</formula>
    </cfRule>
    <cfRule type="cellIs" dxfId="5008" priority="1491" operator="equal">
      <formula>"NA"</formula>
    </cfRule>
    <cfRule type="cellIs" dxfId="5007" priority="1492" operator="equal">
      <formula>"Complete"</formula>
    </cfRule>
    <cfRule type="cellIs" dxfId="5006" priority="1493" operator="equal">
      <formula>"In Progress"</formula>
    </cfRule>
    <cfRule type="cellIs" dxfId="5005" priority="1494" operator="equal">
      <formula>"Not Started"</formula>
    </cfRule>
  </conditionalFormatting>
  <conditionalFormatting sqref="G235">
    <cfRule type="cellIs" dxfId="5004" priority="1531" operator="equal">
      <formula>"Complete w/defect"</formula>
    </cfRule>
    <cfRule type="cellIs" dxfId="5003" priority="1532" operator="equal">
      <formula>"Failed"</formula>
    </cfRule>
    <cfRule type="cellIs" dxfId="5002" priority="1533" operator="equal">
      <formula>"NA"</formula>
    </cfRule>
    <cfRule type="cellIs" dxfId="5001" priority="1534" operator="equal">
      <formula>"Complete"</formula>
    </cfRule>
    <cfRule type="cellIs" dxfId="5000" priority="1535" operator="equal">
      <formula>"In Progress"</formula>
    </cfRule>
    <cfRule type="cellIs" dxfId="4999" priority="1536" operator="equal">
      <formula>"Not Started"</formula>
    </cfRule>
  </conditionalFormatting>
  <conditionalFormatting sqref="G235">
    <cfRule type="cellIs" dxfId="4998" priority="1525" operator="equal">
      <formula>"Complete w/defect"</formula>
    </cfRule>
    <cfRule type="cellIs" dxfId="4997" priority="1526" operator="equal">
      <formula>"Failed"</formula>
    </cfRule>
    <cfRule type="cellIs" dxfId="4996" priority="1527" operator="equal">
      <formula>"NA"</formula>
    </cfRule>
    <cfRule type="cellIs" dxfId="4995" priority="1528" operator="equal">
      <formula>"Complete"</formula>
    </cfRule>
    <cfRule type="cellIs" dxfId="4994" priority="1529" operator="equal">
      <formula>"In Progress"</formula>
    </cfRule>
    <cfRule type="cellIs" dxfId="4993" priority="1530" operator="equal">
      <formula>"Not Started"</formula>
    </cfRule>
  </conditionalFormatting>
  <conditionalFormatting sqref="G236">
    <cfRule type="cellIs" dxfId="4992" priority="1519" operator="equal">
      <formula>"Complete w/defect"</formula>
    </cfRule>
    <cfRule type="cellIs" dxfId="4991" priority="1520" operator="equal">
      <formula>"Failed"</formula>
    </cfRule>
    <cfRule type="cellIs" dxfId="4990" priority="1521" operator="equal">
      <formula>"NA"</formula>
    </cfRule>
    <cfRule type="cellIs" dxfId="4989" priority="1522" operator="equal">
      <formula>"Complete"</formula>
    </cfRule>
    <cfRule type="cellIs" dxfId="4988" priority="1523" operator="equal">
      <formula>"In Progress"</formula>
    </cfRule>
    <cfRule type="cellIs" dxfId="4987" priority="1524" operator="equal">
      <formula>"Not Started"</formula>
    </cfRule>
  </conditionalFormatting>
  <conditionalFormatting sqref="G236">
    <cfRule type="cellIs" dxfId="4986" priority="1513" operator="equal">
      <formula>"Complete w/defect"</formula>
    </cfRule>
    <cfRule type="cellIs" dxfId="4985" priority="1514" operator="equal">
      <formula>"Failed"</formula>
    </cfRule>
    <cfRule type="cellIs" dxfId="4984" priority="1515" operator="equal">
      <formula>"NA"</formula>
    </cfRule>
    <cfRule type="cellIs" dxfId="4983" priority="1516" operator="equal">
      <formula>"Complete"</formula>
    </cfRule>
    <cfRule type="cellIs" dxfId="4982" priority="1517" operator="equal">
      <formula>"In Progress"</formula>
    </cfRule>
    <cfRule type="cellIs" dxfId="4981" priority="1518" operator="equal">
      <formula>"Not Started"</formula>
    </cfRule>
  </conditionalFormatting>
  <conditionalFormatting sqref="G238">
    <cfRule type="cellIs" dxfId="4980" priority="1507" operator="equal">
      <formula>"Complete w/defect"</formula>
    </cfRule>
    <cfRule type="cellIs" dxfId="4979" priority="1508" operator="equal">
      <formula>"Failed"</formula>
    </cfRule>
    <cfRule type="cellIs" dxfId="4978" priority="1509" operator="equal">
      <formula>"NA"</formula>
    </cfRule>
    <cfRule type="cellIs" dxfId="4977" priority="1510" operator="equal">
      <formula>"Complete"</formula>
    </cfRule>
    <cfRule type="cellIs" dxfId="4976" priority="1511" operator="equal">
      <formula>"In Progress"</formula>
    </cfRule>
    <cfRule type="cellIs" dxfId="4975" priority="1512" operator="equal">
      <formula>"Not Started"</formula>
    </cfRule>
  </conditionalFormatting>
  <conditionalFormatting sqref="G238">
    <cfRule type="cellIs" dxfId="4974" priority="1501" operator="equal">
      <formula>"Complete w/defect"</formula>
    </cfRule>
    <cfRule type="cellIs" dxfId="4973" priority="1502" operator="equal">
      <formula>"Failed"</formula>
    </cfRule>
    <cfRule type="cellIs" dxfId="4972" priority="1503" operator="equal">
      <formula>"NA"</formula>
    </cfRule>
    <cfRule type="cellIs" dxfId="4971" priority="1504" operator="equal">
      <formula>"Complete"</formula>
    </cfRule>
    <cfRule type="cellIs" dxfId="4970" priority="1505" operator="equal">
      <formula>"In Progress"</formula>
    </cfRule>
    <cfRule type="cellIs" dxfId="4969" priority="1506" operator="equal">
      <formula>"Not Started"</formula>
    </cfRule>
  </conditionalFormatting>
  <conditionalFormatting sqref="G239">
    <cfRule type="cellIs" dxfId="4968" priority="1495" operator="equal">
      <formula>"Complete w/defect"</formula>
    </cfRule>
    <cfRule type="cellIs" dxfId="4967" priority="1496" operator="equal">
      <formula>"Failed"</formula>
    </cfRule>
    <cfRule type="cellIs" dxfId="4966" priority="1497" operator="equal">
      <formula>"NA"</formula>
    </cfRule>
    <cfRule type="cellIs" dxfId="4965" priority="1498" operator="equal">
      <formula>"Complete"</formula>
    </cfRule>
    <cfRule type="cellIs" dxfId="4964" priority="1499" operator="equal">
      <formula>"In Progress"</formula>
    </cfRule>
    <cfRule type="cellIs" dxfId="4963" priority="1500" operator="equal">
      <formula>"Not Started"</formula>
    </cfRule>
  </conditionalFormatting>
  <conditionalFormatting sqref="G21:G24">
    <cfRule type="cellIs" dxfId="4962" priority="1483" operator="equal">
      <formula>"Complete w/defect"</formula>
    </cfRule>
    <cfRule type="cellIs" dxfId="4961" priority="1484" operator="equal">
      <formula>"Failed"</formula>
    </cfRule>
    <cfRule type="cellIs" dxfId="4960" priority="1485" operator="equal">
      <formula>"NA"</formula>
    </cfRule>
    <cfRule type="cellIs" dxfId="4959" priority="1486" operator="equal">
      <formula>"Complete"</formula>
    </cfRule>
    <cfRule type="cellIs" dxfId="4958" priority="1487" operator="equal">
      <formula>"In Progress"</formula>
    </cfRule>
    <cfRule type="cellIs" dxfId="4957" priority="1488" operator="equal">
      <formula>"Not Started"</formula>
    </cfRule>
  </conditionalFormatting>
  <conditionalFormatting sqref="G67">
    <cfRule type="cellIs" dxfId="4956" priority="1477" operator="equal">
      <formula>"Complete w/defect"</formula>
    </cfRule>
    <cfRule type="cellIs" dxfId="4955" priority="1478" operator="equal">
      <formula>"Failed"</formula>
    </cfRule>
    <cfRule type="cellIs" dxfId="4954" priority="1479" operator="equal">
      <formula>"NA"</formula>
    </cfRule>
    <cfRule type="cellIs" dxfId="4953" priority="1480" operator="equal">
      <formula>"Complete"</formula>
    </cfRule>
    <cfRule type="cellIs" dxfId="4952" priority="1481" operator="equal">
      <formula>"In Progress"</formula>
    </cfRule>
    <cfRule type="cellIs" dxfId="4951" priority="1482" operator="equal">
      <formula>"Not Started"</formula>
    </cfRule>
  </conditionalFormatting>
  <conditionalFormatting sqref="G116:G117">
    <cfRule type="cellIs" dxfId="4950" priority="1471" operator="equal">
      <formula>"Complete w/defect"</formula>
    </cfRule>
    <cfRule type="cellIs" dxfId="4949" priority="1472" operator="equal">
      <formula>"Failed"</formula>
    </cfRule>
    <cfRule type="cellIs" dxfId="4948" priority="1473" operator="equal">
      <formula>"NA"</formula>
    </cfRule>
    <cfRule type="cellIs" dxfId="4947" priority="1474" operator="equal">
      <formula>"Complete"</formula>
    </cfRule>
    <cfRule type="cellIs" dxfId="4946" priority="1475" operator="equal">
      <formula>"In Progress"</formula>
    </cfRule>
    <cfRule type="cellIs" dxfId="4945" priority="1476" operator="equal">
      <formula>"Not Started"</formula>
    </cfRule>
  </conditionalFormatting>
  <conditionalFormatting sqref="G120">
    <cfRule type="cellIs" dxfId="4944" priority="1465" operator="equal">
      <formula>"Complete w/defect"</formula>
    </cfRule>
    <cfRule type="cellIs" dxfId="4943" priority="1466" operator="equal">
      <formula>"Failed"</formula>
    </cfRule>
    <cfRule type="cellIs" dxfId="4942" priority="1467" operator="equal">
      <formula>"NA"</formula>
    </cfRule>
    <cfRule type="cellIs" dxfId="4941" priority="1468" operator="equal">
      <formula>"Complete"</formula>
    </cfRule>
    <cfRule type="cellIs" dxfId="4940" priority="1469" operator="equal">
      <formula>"In Progress"</formula>
    </cfRule>
    <cfRule type="cellIs" dxfId="4939" priority="1470" operator="equal">
      <formula>"Not Started"</formula>
    </cfRule>
  </conditionalFormatting>
  <conditionalFormatting sqref="G198:G204">
    <cfRule type="cellIs" dxfId="4938" priority="1459" operator="equal">
      <formula>"Complete w/defect"</formula>
    </cfRule>
    <cfRule type="cellIs" dxfId="4937" priority="1460" operator="equal">
      <formula>"Failed"</formula>
    </cfRule>
    <cfRule type="cellIs" dxfId="4936" priority="1461" operator="equal">
      <formula>"NA"</formula>
    </cfRule>
    <cfRule type="cellIs" dxfId="4935" priority="1462" operator="equal">
      <formula>"Complete"</formula>
    </cfRule>
    <cfRule type="cellIs" dxfId="4934" priority="1463" operator="equal">
      <formula>"In Progress"</formula>
    </cfRule>
    <cfRule type="cellIs" dxfId="4933" priority="1464" operator="equal">
      <formula>"Not Started"</formula>
    </cfRule>
  </conditionalFormatting>
  <conditionalFormatting sqref="G226">
    <cfRule type="cellIs" dxfId="4932" priority="1453" operator="equal">
      <formula>"Complete w/defect"</formula>
    </cfRule>
    <cfRule type="cellIs" dxfId="4931" priority="1454" operator="equal">
      <formula>"Failed"</formula>
    </cfRule>
    <cfRule type="cellIs" dxfId="4930" priority="1455" operator="equal">
      <formula>"NA"</formula>
    </cfRule>
    <cfRule type="cellIs" dxfId="4929" priority="1456" operator="equal">
      <formula>"Complete"</formula>
    </cfRule>
    <cfRule type="cellIs" dxfId="4928" priority="1457" operator="equal">
      <formula>"In Progress"</formula>
    </cfRule>
    <cfRule type="cellIs" dxfId="4927" priority="1458" operator="equal">
      <formula>"Not Started"</formula>
    </cfRule>
  </conditionalFormatting>
  <conditionalFormatting sqref="G227">
    <cfRule type="cellIs" dxfId="4926" priority="1447" operator="equal">
      <formula>"Complete w/defect"</formula>
    </cfRule>
    <cfRule type="cellIs" dxfId="4925" priority="1448" operator="equal">
      <formula>"Failed"</formula>
    </cfRule>
    <cfRule type="cellIs" dxfId="4924" priority="1449" operator="equal">
      <formula>"NA"</formula>
    </cfRule>
    <cfRule type="cellIs" dxfId="4923" priority="1450" operator="equal">
      <formula>"Complete"</formula>
    </cfRule>
    <cfRule type="cellIs" dxfId="4922" priority="1451" operator="equal">
      <formula>"In Progress"</formula>
    </cfRule>
    <cfRule type="cellIs" dxfId="4921" priority="1452" operator="equal">
      <formula>"Not Started"</formula>
    </cfRule>
  </conditionalFormatting>
  <conditionalFormatting sqref="G229">
    <cfRule type="cellIs" dxfId="4920" priority="1441" operator="equal">
      <formula>"Complete w/defect"</formula>
    </cfRule>
    <cfRule type="cellIs" dxfId="4919" priority="1442" operator="equal">
      <formula>"Failed"</formula>
    </cfRule>
    <cfRule type="cellIs" dxfId="4918" priority="1443" operator="equal">
      <formula>"NA"</formula>
    </cfRule>
    <cfRule type="cellIs" dxfId="4917" priority="1444" operator="equal">
      <formula>"Complete"</formula>
    </cfRule>
    <cfRule type="cellIs" dxfId="4916" priority="1445" operator="equal">
      <formula>"In Progress"</formula>
    </cfRule>
    <cfRule type="cellIs" dxfId="4915" priority="1446" operator="equal">
      <formula>"Not Started"</formula>
    </cfRule>
  </conditionalFormatting>
  <conditionalFormatting sqref="G230">
    <cfRule type="cellIs" dxfId="4914" priority="1435" operator="equal">
      <formula>"Complete w/defect"</formula>
    </cfRule>
    <cfRule type="cellIs" dxfId="4913" priority="1436" operator="equal">
      <formula>"Failed"</formula>
    </cfRule>
    <cfRule type="cellIs" dxfId="4912" priority="1437" operator="equal">
      <formula>"NA"</formula>
    </cfRule>
    <cfRule type="cellIs" dxfId="4911" priority="1438" operator="equal">
      <formula>"Complete"</formula>
    </cfRule>
    <cfRule type="cellIs" dxfId="4910" priority="1439" operator="equal">
      <formula>"In Progress"</formula>
    </cfRule>
    <cfRule type="cellIs" dxfId="4909" priority="1440" operator="equal">
      <formula>"Not Started"</formula>
    </cfRule>
  </conditionalFormatting>
  <conditionalFormatting sqref="G232">
    <cfRule type="cellIs" dxfId="4908" priority="1429" operator="equal">
      <formula>"Complete w/defect"</formula>
    </cfRule>
    <cfRule type="cellIs" dxfId="4907" priority="1430" operator="equal">
      <formula>"Failed"</formula>
    </cfRule>
    <cfRule type="cellIs" dxfId="4906" priority="1431" operator="equal">
      <formula>"NA"</formula>
    </cfRule>
    <cfRule type="cellIs" dxfId="4905" priority="1432" operator="equal">
      <formula>"Complete"</formula>
    </cfRule>
    <cfRule type="cellIs" dxfId="4904" priority="1433" operator="equal">
      <formula>"In Progress"</formula>
    </cfRule>
    <cfRule type="cellIs" dxfId="4903" priority="1434" operator="equal">
      <formula>"Not Started"</formula>
    </cfRule>
  </conditionalFormatting>
  <conditionalFormatting sqref="G233">
    <cfRule type="cellIs" dxfId="4902" priority="1423" operator="equal">
      <formula>"Complete w/defect"</formula>
    </cfRule>
    <cfRule type="cellIs" dxfId="4901" priority="1424" operator="equal">
      <formula>"Failed"</formula>
    </cfRule>
    <cfRule type="cellIs" dxfId="4900" priority="1425" operator="equal">
      <formula>"NA"</formula>
    </cfRule>
    <cfRule type="cellIs" dxfId="4899" priority="1426" operator="equal">
      <formula>"Complete"</formula>
    </cfRule>
    <cfRule type="cellIs" dxfId="4898" priority="1427" operator="equal">
      <formula>"In Progress"</formula>
    </cfRule>
    <cfRule type="cellIs" dxfId="4897" priority="1428" operator="equal">
      <formula>"Not Started"</formula>
    </cfRule>
  </conditionalFormatting>
  <conditionalFormatting sqref="G154">
    <cfRule type="cellIs" dxfId="4896" priority="1417" operator="equal">
      <formula>"Complete w/defect"</formula>
    </cfRule>
    <cfRule type="cellIs" dxfId="4895" priority="1418" operator="equal">
      <formula>"Failed"</formula>
    </cfRule>
    <cfRule type="cellIs" dxfId="4894" priority="1419" operator="equal">
      <formula>"NA"</formula>
    </cfRule>
    <cfRule type="cellIs" dxfId="4893" priority="1420" operator="equal">
      <formula>"Complete"</formula>
    </cfRule>
    <cfRule type="cellIs" dxfId="4892" priority="1421" operator="equal">
      <formula>"In Progress"</formula>
    </cfRule>
    <cfRule type="cellIs" dxfId="4891" priority="1422" operator="equal">
      <formula>"Not Started"</formula>
    </cfRule>
  </conditionalFormatting>
  <conditionalFormatting sqref="G11">
    <cfRule type="cellIs" dxfId="4890" priority="1411" operator="equal">
      <formula>"Complete w/defect"</formula>
    </cfRule>
    <cfRule type="cellIs" dxfId="4889" priority="1412" operator="equal">
      <formula>"Failed"</formula>
    </cfRule>
    <cfRule type="cellIs" dxfId="4888" priority="1413" operator="equal">
      <formula>"NA"</formula>
    </cfRule>
    <cfRule type="cellIs" dxfId="4887" priority="1414" operator="equal">
      <formula>"Complete"</formula>
    </cfRule>
    <cfRule type="cellIs" dxfId="4886" priority="1415" operator="equal">
      <formula>"In Progress"</formula>
    </cfRule>
    <cfRule type="cellIs" dxfId="4885" priority="1416" operator="equal">
      <formula>"Not Started"</formula>
    </cfRule>
  </conditionalFormatting>
  <conditionalFormatting sqref="G106">
    <cfRule type="cellIs" dxfId="4884" priority="1405" operator="equal">
      <formula>"Complete w/defect"</formula>
    </cfRule>
    <cfRule type="cellIs" dxfId="4883" priority="1406" operator="equal">
      <formula>"Failed"</formula>
    </cfRule>
    <cfRule type="cellIs" dxfId="4882" priority="1407" operator="equal">
      <formula>"NA"</formula>
    </cfRule>
    <cfRule type="cellIs" dxfId="4881" priority="1408" operator="equal">
      <formula>"Complete"</formula>
    </cfRule>
    <cfRule type="cellIs" dxfId="4880" priority="1409" operator="equal">
      <formula>"In Progress"</formula>
    </cfRule>
    <cfRule type="cellIs" dxfId="4879" priority="1410" operator="equal">
      <formula>"Not Started"</formula>
    </cfRule>
  </conditionalFormatting>
  <conditionalFormatting sqref="G134">
    <cfRule type="cellIs" dxfId="4878" priority="1353" operator="equal">
      <formula>"Complete w/defect"</formula>
    </cfRule>
    <cfRule type="cellIs" dxfId="4877" priority="1354" operator="equal">
      <formula>"Failed"</formula>
    </cfRule>
    <cfRule type="cellIs" dxfId="4876" priority="1355" operator="equal">
      <formula>"NA"</formula>
    </cfRule>
    <cfRule type="cellIs" dxfId="4875" priority="1356" operator="equal">
      <formula>"Complete"</formula>
    </cfRule>
    <cfRule type="cellIs" dxfId="4874" priority="1357" operator="equal">
      <formula>"In Progress"</formula>
    </cfRule>
    <cfRule type="cellIs" dxfId="4873" priority="1358" operator="equal">
      <formula>"Not Started"</formula>
    </cfRule>
  </conditionalFormatting>
  <conditionalFormatting sqref="G134">
    <cfRule type="cellIs" dxfId="4872" priority="1383" operator="equal">
      <formula>"Complete w/defect"</formula>
    </cfRule>
    <cfRule type="cellIs" dxfId="4871" priority="1384" operator="equal">
      <formula>"Failed"</formula>
    </cfRule>
    <cfRule type="cellIs" dxfId="4870" priority="1385" operator="equal">
      <formula>"NA"</formula>
    </cfRule>
    <cfRule type="cellIs" dxfId="4869" priority="1386" operator="equal">
      <formula>"Complete"</formula>
    </cfRule>
    <cfRule type="cellIs" dxfId="4868" priority="1387" operator="equal">
      <formula>"In Progress"</formula>
    </cfRule>
    <cfRule type="cellIs" dxfId="4867" priority="1388" operator="equal">
      <formula>"Not Started"</formula>
    </cfRule>
  </conditionalFormatting>
  <conditionalFormatting sqref="C136">
    <cfRule type="cellIs" dxfId="4866" priority="1404" operator="equal">
      <formula>"Prod"</formula>
    </cfRule>
  </conditionalFormatting>
  <conditionalFormatting sqref="C136">
    <cfRule type="cellIs" dxfId="4865" priority="1403" operator="equal">
      <formula>"Prod"</formula>
    </cfRule>
  </conditionalFormatting>
  <conditionalFormatting sqref="G134">
    <cfRule type="cellIs" dxfId="4864" priority="1397" operator="equal">
      <formula>"Complete w/defect"</formula>
    </cfRule>
    <cfRule type="cellIs" dxfId="4863" priority="1398" operator="equal">
      <formula>"Failed"</formula>
    </cfRule>
    <cfRule type="cellIs" dxfId="4862" priority="1399" operator="equal">
      <formula>"NA"</formula>
    </cfRule>
    <cfRule type="cellIs" dxfId="4861" priority="1400" operator="equal">
      <formula>"Complete"</formula>
    </cfRule>
    <cfRule type="cellIs" dxfId="4860" priority="1401" operator="equal">
      <formula>"In Progress"</formula>
    </cfRule>
    <cfRule type="cellIs" dxfId="4859" priority="1402" operator="equal">
      <formula>"Not Started"</formula>
    </cfRule>
  </conditionalFormatting>
  <conditionalFormatting sqref="C134">
    <cfRule type="cellIs" dxfId="4858" priority="1396" operator="equal">
      <formula>"Prod"</formula>
    </cfRule>
  </conditionalFormatting>
  <conditionalFormatting sqref="C134">
    <cfRule type="cellIs" dxfId="4857" priority="1395" operator="equal">
      <formula>"Prod"</formula>
    </cfRule>
  </conditionalFormatting>
  <conditionalFormatting sqref="G134">
    <cfRule type="cellIs" dxfId="4856" priority="1389" operator="equal">
      <formula>"Complete w/defect"</formula>
    </cfRule>
    <cfRule type="cellIs" dxfId="4855" priority="1390" operator="equal">
      <formula>"Failed"</formula>
    </cfRule>
    <cfRule type="cellIs" dxfId="4854" priority="1391" operator="equal">
      <formula>"NA"</formula>
    </cfRule>
    <cfRule type="cellIs" dxfId="4853" priority="1392" operator="equal">
      <formula>"Complete"</formula>
    </cfRule>
    <cfRule type="cellIs" dxfId="4852" priority="1393" operator="equal">
      <formula>"In Progress"</formula>
    </cfRule>
    <cfRule type="cellIs" dxfId="4851" priority="1394" operator="equal">
      <formula>"Not Started"</formula>
    </cfRule>
  </conditionalFormatting>
  <conditionalFormatting sqref="G134">
    <cfRule type="cellIs" dxfId="4850" priority="1377" operator="equal">
      <formula>"Complete w/defect"</formula>
    </cfRule>
    <cfRule type="cellIs" dxfId="4849" priority="1378" operator="equal">
      <formula>"Failed"</formula>
    </cfRule>
    <cfRule type="cellIs" dxfId="4848" priority="1379" operator="equal">
      <formula>"NA"</formula>
    </cfRule>
    <cfRule type="cellIs" dxfId="4847" priority="1380" operator="equal">
      <formula>"Complete"</formula>
    </cfRule>
    <cfRule type="cellIs" dxfId="4846" priority="1381" operator="equal">
      <formula>"In Progress"</formula>
    </cfRule>
    <cfRule type="cellIs" dxfId="4845" priority="1382" operator="equal">
      <formula>"Not Started"</formula>
    </cfRule>
  </conditionalFormatting>
  <conditionalFormatting sqref="G134">
    <cfRule type="cellIs" dxfId="4844" priority="1371" operator="equal">
      <formula>"Complete w/defect"</formula>
    </cfRule>
    <cfRule type="cellIs" dxfId="4843" priority="1372" operator="equal">
      <formula>"Failed"</formula>
    </cfRule>
    <cfRule type="cellIs" dxfId="4842" priority="1373" operator="equal">
      <formula>"NA"</formula>
    </cfRule>
    <cfRule type="cellIs" dxfId="4841" priority="1374" operator="equal">
      <formula>"Complete"</formula>
    </cfRule>
    <cfRule type="cellIs" dxfId="4840" priority="1375" operator="equal">
      <formula>"In Progress"</formula>
    </cfRule>
    <cfRule type="cellIs" dxfId="4839" priority="1376" operator="equal">
      <formula>"Not Started"</formula>
    </cfRule>
  </conditionalFormatting>
  <conditionalFormatting sqref="G134">
    <cfRule type="cellIs" dxfId="4838" priority="1365" operator="equal">
      <formula>"Complete w/defect"</formula>
    </cfRule>
    <cfRule type="cellIs" dxfId="4837" priority="1366" operator="equal">
      <formula>"Failed"</formula>
    </cfRule>
    <cfRule type="cellIs" dxfId="4836" priority="1367" operator="equal">
      <formula>"NA"</formula>
    </cfRule>
    <cfRule type="cellIs" dxfId="4835" priority="1368" operator="equal">
      <formula>"Complete"</formula>
    </cfRule>
    <cfRule type="cellIs" dxfId="4834" priority="1369" operator="equal">
      <formula>"In Progress"</formula>
    </cfRule>
    <cfRule type="cellIs" dxfId="4833" priority="1370" operator="equal">
      <formula>"Not Started"</formula>
    </cfRule>
  </conditionalFormatting>
  <conditionalFormatting sqref="G134">
    <cfRule type="cellIs" dxfId="4832" priority="1359" operator="equal">
      <formula>"Complete w/defect"</formula>
    </cfRule>
    <cfRule type="cellIs" dxfId="4831" priority="1360" operator="equal">
      <formula>"Failed"</formula>
    </cfRule>
    <cfRule type="cellIs" dxfId="4830" priority="1361" operator="equal">
      <formula>"NA"</formula>
    </cfRule>
    <cfRule type="cellIs" dxfId="4829" priority="1362" operator="equal">
      <formula>"Complete"</formula>
    </cfRule>
    <cfRule type="cellIs" dxfId="4828" priority="1363" operator="equal">
      <formula>"In Progress"</formula>
    </cfRule>
    <cfRule type="cellIs" dxfId="4827" priority="1364" operator="equal">
      <formula>"Not Started"</formula>
    </cfRule>
  </conditionalFormatting>
  <conditionalFormatting sqref="C135">
    <cfRule type="cellIs" dxfId="4826" priority="1352" operator="equal">
      <formula>"Prod"</formula>
    </cfRule>
  </conditionalFormatting>
  <conditionalFormatting sqref="C135">
    <cfRule type="cellIs" dxfId="4825" priority="1351" operator="equal">
      <formula>"Prod"</formula>
    </cfRule>
  </conditionalFormatting>
  <conditionalFormatting sqref="G131">
    <cfRule type="cellIs" dxfId="4824" priority="1335" operator="equal">
      <formula>"Complete w/defect"</formula>
    </cfRule>
    <cfRule type="cellIs" dxfId="4823" priority="1336" operator="equal">
      <formula>"Failed"</formula>
    </cfRule>
    <cfRule type="cellIs" dxfId="4822" priority="1337" operator="equal">
      <formula>"NA"</formula>
    </cfRule>
    <cfRule type="cellIs" dxfId="4821" priority="1338" operator="equal">
      <formula>"Complete"</formula>
    </cfRule>
    <cfRule type="cellIs" dxfId="4820" priority="1339" operator="equal">
      <formula>"In Progress"</formula>
    </cfRule>
    <cfRule type="cellIs" dxfId="4819" priority="1340" operator="equal">
      <formula>"Not Started"</formula>
    </cfRule>
  </conditionalFormatting>
  <conditionalFormatting sqref="G131">
    <cfRule type="cellIs" dxfId="4818" priority="1299" operator="equal">
      <formula>"Complete w/defect"</formula>
    </cfRule>
    <cfRule type="cellIs" dxfId="4817" priority="1300" operator="equal">
      <formula>"Failed"</formula>
    </cfRule>
    <cfRule type="cellIs" dxfId="4816" priority="1301" operator="equal">
      <formula>"NA"</formula>
    </cfRule>
    <cfRule type="cellIs" dxfId="4815" priority="1302" operator="equal">
      <formula>"Complete"</formula>
    </cfRule>
    <cfRule type="cellIs" dxfId="4814" priority="1303" operator="equal">
      <formula>"In Progress"</formula>
    </cfRule>
    <cfRule type="cellIs" dxfId="4813" priority="1304" operator="equal">
      <formula>"Not Started"</formula>
    </cfRule>
  </conditionalFormatting>
  <conditionalFormatting sqref="G131">
    <cfRule type="cellIs" dxfId="4812" priority="1329" operator="equal">
      <formula>"Complete w/defect"</formula>
    </cfRule>
    <cfRule type="cellIs" dxfId="4811" priority="1330" operator="equal">
      <formula>"Failed"</formula>
    </cfRule>
    <cfRule type="cellIs" dxfId="4810" priority="1331" operator="equal">
      <formula>"NA"</formula>
    </cfRule>
    <cfRule type="cellIs" dxfId="4809" priority="1332" operator="equal">
      <formula>"Complete"</formula>
    </cfRule>
    <cfRule type="cellIs" dxfId="4808" priority="1333" operator="equal">
      <formula>"In Progress"</formula>
    </cfRule>
    <cfRule type="cellIs" dxfId="4807" priority="1334" operator="equal">
      <formula>"Not Started"</formula>
    </cfRule>
  </conditionalFormatting>
  <conditionalFormatting sqref="C133">
    <cfRule type="cellIs" dxfId="4806" priority="1350" operator="equal">
      <formula>"Prod"</formula>
    </cfRule>
  </conditionalFormatting>
  <conditionalFormatting sqref="C133">
    <cfRule type="cellIs" dxfId="4805" priority="1349" operator="equal">
      <formula>"Prod"</formula>
    </cfRule>
  </conditionalFormatting>
  <conditionalFormatting sqref="G131">
    <cfRule type="cellIs" dxfId="4804" priority="1343" operator="equal">
      <formula>"Complete w/defect"</formula>
    </cfRule>
    <cfRule type="cellIs" dxfId="4803" priority="1344" operator="equal">
      <formula>"Failed"</formula>
    </cfRule>
    <cfRule type="cellIs" dxfId="4802" priority="1345" operator="equal">
      <formula>"NA"</formula>
    </cfRule>
    <cfRule type="cellIs" dxfId="4801" priority="1346" operator="equal">
      <formula>"Complete"</formula>
    </cfRule>
    <cfRule type="cellIs" dxfId="4800" priority="1347" operator="equal">
      <formula>"In Progress"</formula>
    </cfRule>
    <cfRule type="cellIs" dxfId="4799" priority="1348" operator="equal">
      <formula>"Not Started"</formula>
    </cfRule>
  </conditionalFormatting>
  <conditionalFormatting sqref="C131">
    <cfRule type="cellIs" dxfId="4798" priority="1342" operator="equal">
      <formula>"Prod"</formula>
    </cfRule>
  </conditionalFormatting>
  <conditionalFormatting sqref="C131">
    <cfRule type="cellIs" dxfId="4797" priority="1341" operator="equal">
      <formula>"Prod"</formula>
    </cfRule>
  </conditionalFormatting>
  <conditionalFormatting sqref="G131">
    <cfRule type="cellIs" dxfId="4796" priority="1323" operator="equal">
      <formula>"Complete w/defect"</formula>
    </cfRule>
    <cfRule type="cellIs" dxfId="4795" priority="1324" operator="equal">
      <formula>"Failed"</formula>
    </cfRule>
    <cfRule type="cellIs" dxfId="4794" priority="1325" operator="equal">
      <formula>"NA"</formula>
    </cfRule>
    <cfRule type="cellIs" dxfId="4793" priority="1326" operator="equal">
      <formula>"Complete"</formula>
    </cfRule>
    <cfRule type="cellIs" dxfId="4792" priority="1327" operator="equal">
      <formula>"In Progress"</formula>
    </cfRule>
    <cfRule type="cellIs" dxfId="4791" priority="1328" operator="equal">
      <formula>"Not Started"</formula>
    </cfRule>
  </conditionalFormatting>
  <conditionalFormatting sqref="G131">
    <cfRule type="cellIs" dxfId="4790" priority="1317" operator="equal">
      <formula>"Complete w/defect"</formula>
    </cfRule>
    <cfRule type="cellIs" dxfId="4789" priority="1318" operator="equal">
      <formula>"Failed"</formula>
    </cfRule>
    <cfRule type="cellIs" dxfId="4788" priority="1319" operator="equal">
      <formula>"NA"</formula>
    </cfRule>
    <cfRule type="cellIs" dxfId="4787" priority="1320" operator="equal">
      <formula>"Complete"</formula>
    </cfRule>
    <cfRule type="cellIs" dxfId="4786" priority="1321" operator="equal">
      <formula>"In Progress"</formula>
    </cfRule>
    <cfRule type="cellIs" dxfId="4785" priority="1322" operator="equal">
      <formula>"Not Started"</formula>
    </cfRule>
  </conditionalFormatting>
  <conditionalFormatting sqref="G131">
    <cfRule type="cellIs" dxfId="4784" priority="1311" operator="equal">
      <formula>"Complete w/defect"</formula>
    </cfRule>
    <cfRule type="cellIs" dxfId="4783" priority="1312" operator="equal">
      <formula>"Failed"</formula>
    </cfRule>
    <cfRule type="cellIs" dxfId="4782" priority="1313" operator="equal">
      <formula>"NA"</formula>
    </cfRule>
    <cfRule type="cellIs" dxfId="4781" priority="1314" operator="equal">
      <formula>"Complete"</formula>
    </cfRule>
    <cfRule type="cellIs" dxfId="4780" priority="1315" operator="equal">
      <formula>"In Progress"</formula>
    </cfRule>
    <cfRule type="cellIs" dxfId="4779" priority="1316" operator="equal">
      <formula>"Not Started"</formula>
    </cfRule>
  </conditionalFormatting>
  <conditionalFormatting sqref="G131">
    <cfRule type="cellIs" dxfId="4778" priority="1305" operator="equal">
      <formula>"Complete w/defect"</formula>
    </cfRule>
    <cfRule type="cellIs" dxfId="4777" priority="1306" operator="equal">
      <formula>"Failed"</formula>
    </cfRule>
    <cfRule type="cellIs" dxfId="4776" priority="1307" operator="equal">
      <formula>"NA"</formula>
    </cfRule>
    <cfRule type="cellIs" dxfId="4775" priority="1308" operator="equal">
      <formula>"Complete"</formula>
    </cfRule>
    <cfRule type="cellIs" dxfId="4774" priority="1309" operator="equal">
      <formula>"In Progress"</formula>
    </cfRule>
    <cfRule type="cellIs" dxfId="4773" priority="1310" operator="equal">
      <formula>"Not Started"</formula>
    </cfRule>
  </conditionalFormatting>
  <conditionalFormatting sqref="C132">
    <cfRule type="cellIs" dxfId="4772" priority="1298" operator="equal">
      <formula>"Prod"</formula>
    </cfRule>
  </conditionalFormatting>
  <conditionalFormatting sqref="C132">
    <cfRule type="cellIs" dxfId="4771" priority="1297" operator="equal">
      <formula>"Prod"</formula>
    </cfRule>
  </conditionalFormatting>
  <conditionalFormatting sqref="G158">
    <cfRule type="cellIs" dxfId="4770" priority="1279" operator="equal">
      <formula>"Complete w/defect"</formula>
    </cfRule>
    <cfRule type="cellIs" dxfId="4769" priority="1280" operator="equal">
      <formula>"Failed"</formula>
    </cfRule>
    <cfRule type="cellIs" dxfId="4768" priority="1281" operator="equal">
      <formula>"NA"</formula>
    </cfRule>
    <cfRule type="cellIs" dxfId="4767" priority="1282" operator="equal">
      <formula>"Complete"</formula>
    </cfRule>
    <cfRule type="cellIs" dxfId="4766" priority="1283" operator="equal">
      <formula>"In Progress"</formula>
    </cfRule>
    <cfRule type="cellIs" dxfId="4765" priority="1284" operator="equal">
      <formula>"Not Started"</formula>
    </cfRule>
  </conditionalFormatting>
  <conditionalFormatting sqref="C63">
    <cfRule type="cellIs" dxfId="4764" priority="1278" operator="equal">
      <formula>"Prod"</formula>
    </cfRule>
  </conditionalFormatting>
  <conditionalFormatting sqref="C169">
    <cfRule type="cellIs" dxfId="4763" priority="1277" operator="equal">
      <formula>"Prod"</formula>
    </cfRule>
  </conditionalFormatting>
  <conditionalFormatting sqref="G40:G43">
    <cfRule type="cellIs" dxfId="4762" priority="1271" operator="equal">
      <formula>"Complete w/defect"</formula>
    </cfRule>
    <cfRule type="cellIs" dxfId="4761" priority="1272" operator="equal">
      <formula>"Failed"</formula>
    </cfRule>
    <cfRule type="cellIs" dxfId="4760" priority="1273" operator="equal">
      <formula>"NA"</formula>
    </cfRule>
    <cfRule type="cellIs" dxfId="4759" priority="1274" operator="equal">
      <formula>"Complete"</formula>
    </cfRule>
    <cfRule type="cellIs" dxfId="4758" priority="1275" operator="equal">
      <formula>"In Progress"</formula>
    </cfRule>
    <cfRule type="cellIs" dxfId="4757" priority="1276" operator="equal">
      <formula>"Not Started"</formula>
    </cfRule>
  </conditionalFormatting>
  <conditionalFormatting sqref="G45:G46">
    <cfRule type="cellIs" dxfId="4756" priority="1265" operator="equal">
      <formula>"Complete w/defect"</formula>
    </cfRule>
    <cfRule type="cellIs" dxfId="4755" priority="1266" operator="equal">
      <formula>"Failed"</formula>
    </cfRule>
    <cfRule type="cellIs" dxfId="4754" priority="1267" operator="equal">
      <formula>"NA"</formula>
    </cfRule>
    <cfRule type="cellIs" dxfId="4753" priority="1268" operator="equal">
      <formula>"Complete"</formula>
    </cfRule>
    <cfRule type="cellIs" dxfId="4752" priority="1269" operator="equal">
      <formula>"In Progress"</formula>
    </cfRule>
    <cfRule type="cellIs" dxfId="4751" priority="1270" operator="equal">
      <formula>"Not Started"</formula>
    </cfRule>
  </conditionalFormatting>
  <conditionalFormatting sqref="G48">
    <cfRule type="cellIs" dxfId="4750" priority="1259" operator="equal">
      <formula>"Complete w/defect"</formula>
    </cfRule>
    <cfRule type="cellIs" dxfId="4749" priority="1260" operator="equal">
      <formula>"Failed"</formula>
    </cfRule>
    <cfRule type="cellIs" dxfId="4748" priority="1261" operator="equal">
      <formula>"NA"</formula>
    </cfRule>
    <cfRule type="cellIs" dxfId="4747" priority="1262" operator="equal">
      <formula>"Complete"</formula>
    </cfRule>
    <cfRule type="cellIs" dxfId="4746" priority="1263" operator="equal">
      <formula>"In Progress"</formula>
    </cfRule>
    <cfRule type="cellIs" dxfId="4745" priority="1264" operator="equal">
      <formula>"Not Started"</formula>
    </cfRule>
  </conditionalFormatting>
  <conditionalFormatting sqref="G58">
    <cfRule type="cellIs" dxfId="4744" priority="1253" operator="equal">
      <formula>"Complete w/defect"</formula>
    </cfRule>
    <cfRule type="cellIs" dxfId="4743" priority="1254" operator="equal">
      <formula>"Failed"</formula>
    </cfRule>
    <cfRule type="cellIs" dxfId="4742" priority="1255" operator="equal">
      <formula>"NA"</formula>
    </cfRule>
    <cfRule type="cellIs" dxfId="4741" priority="1256" operator="equal">
      <formula>"Complete"</formula>
    </cfRule>
    <cfRule type="cellIs" dxfId="4740" priority="1257" operator="equal">
      <formula>"In Progress"</formula>
    </cfRule>
    <cfRule type="cellIs" dxfId="4739" priority="1258" operator="equal">
      <formula>"Not Started"</formula>
    </cfRule>
  </conditionalFormatting>
  <conditionalFormatting sqref="G60">
    <cfRule type="cellIs" dxfId="4738" priority="1247" operator="equal">
      <formula>"Complete w/defect"</formula>
    </cfRule>
    <cfRule type="cellIs" dxfId="4737" priority="1248" operator="equal">
      <formula>"Failed"</formula>
    </cfRule>
    <cfRule type="cellIs" dxfId="4736" priority="1249" operator="equal">
      <formula>"NA"</formula>
    </cfRule>
    <cfRule type="cellIs" dxfId="4735" priority="1250" operator="equal">
      <formula>"Complete"</formula>
    </cfRule>
    <cfRule type="cellIs" dxfId="4734" priority="1251" operator="equal">
      <formula>"In Progress"</formula>
    </cfRule>
    <cfRule type="cellIs" dxfId="4733" priority="1252" operator="equal">
      <formula>"Not Started"</formula>
    </cfRule>
  </conditionalFormatting>
  <conditionalFormatting sqref="G103">
    <cfRule type="cellIs" dxfId="4732" priority="1241" operator="equal">
      <formula>"Complete w/defect"</formula>
    </cfRule>
    <cfRule type="cellIs" dxfId="4731" priority="1242" operator="equal">
      <formula>"Failed"</formula>
    </cfRule>
    <cfRule type="cellIs" dxfId="4730" priority="1243" operator="equal">
      <formula>"NA"</formula>
    </cfRule>
    <cfRule type="cellIs" dxfId="4729" priority="1244" operator="equal">
      <formula>"Complete"</formula>
    </cfRule>
    <cfRule type="cellIs" dxfId="4728" priority="1245" operator="equal">
      <formula>"In Progress"</formula>
    </cfRule>
    <cfRule type="cellIs" dxfId="4727" priority="1246" operator="equal">
      <formula>"Not Started"</formula>
    </cfRule>
  </conditionalFormatting>
  <conditionalFormatting sqref="G118">
    <cfRule type="cellIs" dxfId="4726" priority="1235" operator="equal">
      <formula>"Complete w/defect"</formula>
    </cfRule>
    <cfRule type="cellIs" dxfId="4725" priority="1236" operator="equal">
      <formula>"Failed"</formula>
    </cfRule>
    <cfRule type="cellIs" dxfId="4724" priority="1237" operator="equal">
      <formula>"NA"</formula>
    </cfRule>
    <cfRule type="cellIs" dxfId="4723" priority="1238" operator="equal">
      <formula>"Complete"</formula>
    </cfRule>
    <cfRule type="cellIs" dxfId="4722" priority="1239" operator="equal">
      <formula>"In Progress"</formula>
    </cfRule>
    <cfRule type="cellIs" dxfId="4721" priority="1240" operator="equal">
      <formula>"Not Started"</formula>
    </cfRule>
  </conditionalFormatting>
  <conditionalFormatting sqref="G160">
    <cfRule type="cellIs" dxfId="4720" priority="1229" operator="equal">
      <formula>"Complete w/defect"</formula>
    </cfRule>
    <cfRule type="cellIs" dxfId="4719" priority="1230" operator="equal">
      <formula>"Failed"</formula>
    </cfRule>
    <cfRule type="cellIs" dxfId="4718" priority="1231" operator="equal">
      <formula>"NA"</formula>
    </cfRule>
    <cfRule type="cellIs" dxfId="4717" priority="1232" operator="equal">
      <formula>"Complete"</formula>
    </cfRule>
    <cfRule type="cellIs" dxfId="4716" priority="1233" operator="equal">
      <formula>"In Progress"</formula>
    </cfRule>
    <cfRule type="cellIs" dxfId="4715" priority="1234" operator="equal">
      <formula>"Not Started"</formula>
    </cfRule>
  </conditionalFormatting>
  <conditionalFormatting sqref="G165">
    <cfRule type="cellIs" dxfId="4714" priority="1223" operator="equal">
      <formula>"Complete w/defect"</formula>
    </cfRule>
    <cfRule type="cellIs" dxfId="4713" priority="1224" operator="equal">
      <formula>"Failed"</formula>
    </cfRule>
    <cfRule type="cellIs" dxfId="4712" priority="1225" operator="equal">
      <formula>"NA"</formula>
    </cfRule>
    <cfRule type="cellIs" dxfId="4711" priority="1226" operator="equal">
      <formula>"Complete"</formula>
    </cfRule>
    <cfRule type="cellIs" dxfId="4710" priority="1227" operator="equal">
      <formula>"In Progress"</formula>
    </cfRule>
    <cfRule type="cellIs" dxfId="4709" priority="1228" operator="equal">
      <formula>"Not Started"</formula>
    </cfRule>
  </conditionalFormatting>
  <conditionalFormatting sqref="G175">
    <cfRule type="cellIs" dxfId="4708" priority="1217" operator="equal">
      <formula>"Complete w/defect"</formula>
    </cfRule>
    <cfRule type="cellIs" dxfId="4707" priority="1218" operator="equal">
      <formula>"Failed"</formula>
    </cfRule>
    <cfRule type="cellIs" dxfId="4706" priority="1219" operator="equal">
      <formula>"NA"</formula>
    </cfRule>
    <cfRule type="cellIs" dxfId="4705" priority="1220" operator="equal">
      <formula>"Complete"</formula>
    </cfRule>
    <cfRule type="cellIs" dxfId="4704" priority="1221" operator="equal">
      <formula>"In Progress"</formula>
    </cfRule>
    <cfRule type="cellIs" dxfId="4703" priority="1222" operator="equal">
      <formula>"Not Started"</formula>
    </cfRule>
  </conditionalFormatting>
  <conditionalFormatting sqref="G176">
    <cfRule type="cellIs" dxfId="4702" priority="1211" operator="equal">
      <formula>"Complete w/defect"</formula>
    </cfRule>
    <cfRule type="cellIs" dxfId="4701" priority="1212" operator="equal">
      <formula>"Failed"</formula>
    </cfRule>
    <cfRule type="cellIs" dxfId="4700" priority="1213" operator="equal">
      <formula>"NA"</formula>
    </cfRule>
    <cfRule type="cellIs" dxfId="4699" priority="1214" operator="equal">
      <formula>"Complete"</formula>
    </cfRule>
    <cfRule type="cellIs" dxfId="4698" priority="1215" operator="equal">
      <formula>"In Progress"</formula>
    </cfRule>
    <cfRule type="cellIs" dxfId="4697" priority="1216" operator="equal">
      <formula>"Not Started"</formula>
    </cfRule>
  </conditionalFormatting>
  <conditionalFormatting sqref="G187:G191">
    <cfRule type="cellIs" dxfId="4696" priority="1205" operator="equal">
      <formula>"Complete w/defect"</formula>
    </cfRule>
    <cfRule type="cellIs" dxfId="4695" priority="1206" operator="equal">
      <formula>"Failed"</formula>
    </cfRule>
    <cfRule type="cellIs" dxfId="4694" priority="1207" operator="equal">
      <formula>"NA"</formula>
    </cfRule>
    <cfRule type="cellIs" dxfId="4693" priority="1208" operator="equal">
      <formula>"Complete"</formula>
    </cfRule>
    <cfRule type="cellIs" dxfId="4692" priority="1209" operator="equal">
      <formula>"In Progress"</formula>
    </cfRule>
    <cfRule type="cellIs" dxfId="4691" priority="1210" operator="equal">
      <formula>"Not Started"</formula>
    </cfRule>
  </conditionalFormatting>
  <conditionalFormatting sqref="C27:C28">
    <cfRule type="cellIs" dxfId="4690" priority="1204" operator="equal">
      <formula>"Prod"</formula>
    </cfRule>
  </conditionalFormatting>
  <conditionalFormatting sqref="G27">
    <cfRule type="cellIs" dxfId="4689" priority="1198" operator="equal">
      <formula>"Complete w/defect"</formula>
    </cfRule>
    <cfRule type="cellIs" dxfId="4688" priority="1199" operator="equal">
      <formula>"Failed"</formula>
    </cfRule>
    <cfRule type="cellIs" dxfId="4687" priority="1200" operator="equal">
      <formula>"NA"</formula>
    </cfRule>
    <cfRule type="cellIs" dxfId="4686" priority="1201" operator="equal">
      <formula>"Complete"</formula>
    </cfRule>
    <cfRule type="cellIs" dxfId="4685" priority="1202" operator="equal">
      <formula>"In Progress"</formula>
    </cfRule>
    <cfRule type="cellIs" dxfId="4684" priority="1203" operator="equal">
      <formula>"Not Started"</formula>
    </cfRule>
  </conditionalFormatting>
  <conditionalFormatting sqref="G28">
    <cfRule type="cellIs" dxfId="4683" priority="1192" operator="equal">
      <formula>"Complete w/defect"</formula>
    </cfRule>
    <cfRule type="cellIs" dxfId="4682" priority="1193" operator="equal">
      <formula>"Failed"</formula>
    </cfRule>
    <cfRule type="cellIs" dxfId="4681" priority="1194" operator="equal">
      <formula>"NA"</formula>
    </cfRule>
    <cfRule type="cellIs" dxfId="4680" priority="1195" operator="equal">
      <formula>"Complete"</formula>
    </cfRule>
    <cfRule type="cellIs" dxfId="4679" priority="1196" operator="equal">
      <formula>"In Progress"</formula>
    </cfRule>
    <cfRule type="cellIs" dxfId="4678" priority="1197" operator="equal">
      <formula>"Not Started"</formula>
    </cfRule>
  </conditionalFormatting>
  <conditionalFormatting sqref="G104">
    <cfRule type="cellIs" dxfId="4677" priority="1186" operator="equal">
      <formula>"Complete w/defect"</formula>
    </cfRule>
    <cfRule type="cellIs" dxfId="4676" priority="1187" operator="equal">
      <formula>"Failed"</formula>
    </cfRule>
    <cfRule type="cellIs" dxfId="4675" priority="1188" operator="equal">
      <formula>"NA"</formula>
    </cfRule>
    <cfRule type="cellIs" dxfId="4674" priority="1189" operator="equal">
      <formula>"Complete"</formula>
    </cfRule>
    <cfRule type="cellIs" dxfId="4673" priority="1190" operator="equal">
      <formula>"In Progress"</formula>
    </cfRule>
    <cfRule type="cellIs" dxfId="4672" priority="1191" operator="equal">
      <formula>"Not Started"</formula>
    </cfRule>
  </conditionalFormatting>
  <conditionalFormatting sqref="G105">
    <cfRule type="cellIs" dxfId="4671" priority="1180" operator="equal">
      <formula>"Complete w/defect"</formula>
    </cfRule>
    <cfRule type="cellIs" dxfId="4670" priority="1181" operator="equal">
      <formula>"Failed"</formula>
    </cfRule>
    <cfRule type="cellIs" dxfId="4669" priority="1182" operator="equal">
      <formula>"NA"</formula>
    </cfRule>
    <cfRule type="cellIs" dxfId="4668" priority="1183" operator="equal">
      <formula>"Complete"</formula>
    </cfRule>
    <cfRule type="cellIs" dxfId="4667" priority="1184" operator="equal">
      <formula>"In Progress"</formula>
    </cfRule>
    <cfRule type="cellIs" dxfId="4666" priority="1185" operator="equal">
      <formula>"Not Started"</formula>
    </cfRule>
  </conditionalFormatting>
  <conditionalFormatting sqref="G162">
    <cfRule type="cellIs" dxfId="4665" priority="1174" operator="equal">
      <formula>"Complete w/defect"</formula>
    </cfRule>
    <cfRule type="cellIs" dxfId="4664" priority="1175" operator="equal">
      <formula>"Failed"</formula>
    </cfRule>
    <cfRule type="cellIs" dxfId="4663" priority="1176" operator="equal">
      <formula>"NA"</formula>
    </cfRule>
    <cfRule type="cellIs" dxfId="4662" priority="1177" operator="equal">
      <formula>"Complete"</formula>
    </cfRule>
    <cfRule type="cellIs" dxfId="4661" priority="1178" operator="equal">
      <formula>"In Progress"</formula>
    </cfRule>
    <cfRule type="cellIs" dxfId="4660" priority="1179" operator="equal">
      <formula>"Not Started"</formula>
    </cfRule>
  </conditionalFormatting>
  <conditionalFormatting sqref="G163">
    <cfRule type="cellIs" dxfId="4659" priority="1168" operator="equal">
      <formula>"Complete w/defect"</formula>
    </cfRule>
    <cfRule type="cellIs" dxfId="4658" priority="1169" operator="equal">
      <formula>"Failed"</formula>
    </cfRule>
    <cfRule type="cellIs" dxfId="4657" priority="1170" operator="equal">
      <formula>"NA"</formula>
    </cfRule>
    <cfRule type="cellIs" dxfId="4656" priority="1171" operator="equal">
      <formula>"Complete"</formula>
    </cfRule>
    <cfRule type="cellIs" dxfId="4655" priority="1172" operator="equal">
      <formula>"In Progress"</formula>
    </cfRule>
    <cfRule type="cellIs" dxfId="4654" priority="1173" operator="equal">
      <formula>"Not Started"</formula>
    </cfRule>
  </conditionalFormatting>
  <conditionalFormatting sqref="G167">
    <cfRule type="cellIs" dxfId="4653" priority="1162" operator="equal">
      <formula>"Complete w/defect"</formula>
    </cfRule>
    <cfRule type="cellIs" dxfId="4652" priority="1163" operator="equal">
      <formula>"Failed"</formula>
    </cfRule>
    <cfRule type="cellIs" dxfId="4651" priority="1164" operator="equal">
      <formula>"NA"</formula>
    </cfRule>
    <cfRule type="cellIs" dxfId="4650" priority="1165" operator="equal">
      <formula>"Complete"</formula>
    </cfRule>
    <cfRule type="cellIs" dxfId="4649" priority="1166" operator="equal">
      <formula>"In Progress"</formula>
    </cfRule>
    <cfRule type="cellIs" dxfId="4648" priority="1167" operator="equal">
      <formula>"Not Started"</formula>
    </cfRule>
  </conditionalFormatting>
  <conditionalFormatting sqref="G166">
    <cfRule type="cellIs" dxfId="4647" priority="1156" operator="equal">
      <formula>"Complete w/defect"</formula>
    </cfRule>
    <cfRule type="cellIs" dxfId="4646" priority="1157" operator="equal">
      <formula>"Failed"</formula>
    </cfRule>
    <cfRule type="cellIs" dxfId="4645" priority="1158" operator="equal">
      <formula>"NA"</formula>
    </cfRule>
    <cfRule type="cellIs" dxfId="4644" priority="1159" operator="equal">
      <formula>"Complete"</formula>
    </cfRule>
    <cfRule type="cellIs" dxfId="4643" priority="1160" operator="equal">
      <formula>"In Progress"</formula>
    </cfRule>
    <cfRule type="cellIs" dxfId="4642" priority="1161" operator="equal">
      <formula>"Not Started"</formula>
    </cfRule>
  </conditionalFormatting>
  <conditionalFormatting sqref="G168">
    <cfRule type="cellIs" dxfId="4641" priority="1150" operator="equal">
      <formula>"Complete w/defect"</formula>
    </cfRule>
    <cfRule type="cellIs" dxfId="4640" priority="1151" operator="equal">
      <formula>"Failed"</formula>
    </cfRule>
    <cfRule type="cellIs" dxfId="4639" priority="1152" operator="equal">
      <formula>"NA"</formula>
    </cfRule>
    <cfRule type="cellIs" dxfId="4638" priority="1153" operator="equal">
      <formula>"Complete"</formula>
    </cfRule>
    <cfRule type="cellIs" dxfId="4637" priority="1154" operator="equal">
      <formula>"In Progress"</formula>
    </cfRule>
    <cfRule type="cellIs" dxfId="4636" priority="1155" operator="equal">
      <formula>"Not Started"</formula>
    </cfRule>
  </conditionalFormatting>
  <conditionalFormatting sqref="G169">
    <cfRule type="cellIs" dxfId="4635" priority="1144" operator="equal">
      <formula>"Complete w/defect"</formula>
    </cfRule>
    <cfRule type="cellIs" dxfId="4634" priority="1145" operator="equal">
      <formula>"Failed"</formula>
    </cfRule>
    <cfRule type="cellIs" dxfId="4633" priority="1146" operator="equal">
      <formula>"NA"</formula>
    </cfRule>
    <cfRule type="cellIs" dxfId="4632" priority="1147" operator="equal">
      <formula>"Complete"</formula>
    </cfRule>
    <cfRule type="cellIs" dxfId="4631" priority="1148" operator="equal">
      <formula>"In Progress"</formula>
    </cfRule>
    <cfRule type="cellIs" dxfId="4630" priority="1149" operator="equal">
      <formula>"Not Started"</formula>
    </cfRule>
  </conditionalFormatting>
  <conditionalFormatting sqref="G170">
    <cfRule type="cellIs" dxfId="4629" priority="1138" operator="equal">
      <formula>"Complete w/defect"</formula>
    </cfRule>
    <cfRule type="cellIs" dxfId="4628" priority="1139" operator="equal">
      <formula>"Failed"</formula>
    </cfRule>
    <cfRule type="cellIs" dxfId="4627" priority="1140" operator="equal">
      <formula>"NA"</formula>
    </cfRule>
    <cfRule type="cellIs" dxfId="4626" priority="1141" operator="equal">
      <formula>"Complete"</formula>
    </cfRule>
    <cfRule type="cellIs" dxfId="4625" priority="1142" operator="equal">
      <formula>"In Progress"</formula>
    </cfRule>
    <cfRule type="cellIs" dxfId="4624" priority="1143" operator="equal">
      <formula>"Not Started"</formula>
    </cfRule>
  </conditionalFormatting>
  <conditionalFormatting sqref="G171">
    <cfRule type="cellIs" dxfId="4623" priority="1132" operator="equal">
      <formula>"Complete w/defect"</formula>
    </cfRule>
    <cfRule type="cellIs" dxfId="4622" priority="1133" operator="equal">
      <formula>"Failed"</formula>
    </cfRule>
    <cfRule type="cellIs" dxfId="4621" priority="1134" operator="equal">
      <formula>"NA"</formula>
    </cfRule>
    <cfRule type="cellIs" dxfId="4620" priority="1135" operator="equal">
      <formula>"Complete"</formula>
    </cfRule>
    <cfRule type="cellIs" dxfId="4619" priority="1136" operator="equal">
      <formula>"In Progress"</formula>
    </cfRule>
    <cfRule type="cellIs" dxfId="4618" priority="1137" operator="equal">
      <formula>"Not Started"</formula>
    </cfRule>
  </conditionalFormatting>
  <conditionalFormatting sqref="G179:G183">
    <cfRule type="cellIs" dxfId="4617" priority="1126" operator="equal">
      <formula>"Complete w/defect"</formula>
    </cfRule>
    <cfRule type="cellIs" dxfId="4616" priority="1127" operator="equal">
      <formula>"Failed"</formula>
    </cfRule>
    <cfRule type="cellIs" dxfId="4615" priority="1128" operator="equal">
      <formula>"NA"</formula>
    </cfRule>
    <cfRule type="cellIs" dxfId="4614" priority="1129" operator="equal">
      <formula>"Complete"</formula>
    </cfRule>
    <cfRule type="cellIs" dxfId="4613" priority="1130" operator="equal">
      <formula>"In Progress"</formula>
    </cfRule>
    <cfRule type="cellIs" dxfId="4612" priority="1131" operator="equal">
      <formula>"Not Started"</formula>
    </cfRule>
  </conditionalFormatting>
  <conditionalFormatting sqref="G185">
    <cfRule type="cellIs" dxfId="4611" priority="1120" operator="equal">
      <formula>"Complete w/defect"</formula>
    </cfRule>
    <cfRule type="cellIs" dxfId="4610" priority="1121" operator="equal">
      <formula>"Failed"</formula>
    </cfRule>
    <cfRule type="cellIs" dxfId="4609" priority="1122" operator="equal">
      <formula>"NA"</formula>
    </cfRule>
    <cfRule type="cellIs" dxfId="4608" priority="1123" operator="equal">
      <formula>"Complete"</formula>
    </cfRule>
    <cfRule type="cellIs" dxfId="4607" priority="1124" operator="equal">
      <formula>"In Progress"</formula>
    </cfRule>
    <cfRule type="cellIs" dxfId="4606" priority="1125" operator="equal">
      <formula>"Not Started"</formula>
    </cfRule>
  </conditionalFormatting>
  <conditionalFormatting sqref="G206">
    <cfRule type="cellIs" dxfId="4605" priority="1114" operator="equal">
      <formula>"Complete w/defect"</formula>
    </cfRule>
    <cfRule type="cellIs" dxfId="4604" priority="1115" operator="equal">
      <formula>"Failed"</formula>
    </cfRule>
    <cfRule type="cellIs" dxfId="4603" priority="1116" operator="equal">
      <formula>"NA"</formula>
    </cfRule>
    <cfRule type="cellIs" dxfId="4602" priority="1117" operator="equal">
      <formula>"Complete"</formula>
    </cfRule>
    <cfRule type="cellIs" dxfId="4601" priority="1118" operator="equal">
      <formula>"In Progress"</formula>
    </cfRule>
    <cfRule type="cellIs" dxfId="4600" priority="1119" operator="equal">
      <formula>"Not Started"</formula>
    </cfRule>
  </conditionalFormatting>
  <conditionalFormatting sqref="G207">
    <cfRule type="cellIs" dxfId="4599" priority="1108" operator="equal">
      <formula>"Complete w/defect"</formula>
    </cfRule>
    <cfRule type="cellIs" dxfId="4598" priority="1109" operator="equal">
      <formula>"Failed"</formula>
    </cfRule>
    <cfRule type="cellIs" dxfId="4597" priority="1110" operator="equal">
      <formula>"NA"</formula>
    </cfRule>
    <cfRule type="cellIs" dxfId="4596" priority="1111" operator="equal">
      <formula>"Complete"</formula>
    </cfRule>
    <cfRule type="cellIs" dxfId="4595" priority="1112" operator="equal">
      <formula>"In Progress"</formula>
    </cfRule>
    <cfRule type="cellIs" dxfId="4594" priority="1113" operator="equal">
      <formula>"Not Started"</formula>
    </cfRule>
  </conditionalFormatting>
  <conditionalFormatting sqref="G209">
    <cfRule type="cellIs" dxfId="4593" priority="1102" operator="equal">
      <formula>"Complete w/defect"</formula>
    </cfRule>
    <cfRule type="cellIs" dxfId="4592" priority="1103" operator="equal">
      <formula>"Failed"</formula>
    </cfRule>
    <cfRule type="cellIs" dxfId="4591" priority="1104" operator="equal">
      <formula>"NA"</formula>
    </cfRule>
    <cfRule type="cellIs" dxfId="4590" priority="1105" operator="equal">
      <formula>"Complete"</formula>
    </cfRule>
    <cfRule type="cellIs" dxfId="4589" priority="1106" operator="equal">
      <formula>"In Progress"</formula>
    </cfRule>
    <cfRule type="cellIs" dxfId="4588" priority="1107" operator="equal">
      <formula>"Not Started"</formula>
    </cfRule>
  </conditionalFormatting>
  <conditionalFormatting sqref="G211">
    <cfRule type="cellIs" dxfId="4587" priority="1096" operator="equal">
      <formula>"Complete w/defect"</formula>
    </cfRule>
    <cfRule type="cellIs" dxfId="4586" priority="1097" operator="equal">
      <formula>"Failed"</formula>
    </cfRule>
    <cfRule type="cellIs" dxfId="4585" priority="1098" operator="equal">
      <formula>"NA"</formula>
    </cfRule>
    <cfRule type="cellIs" dxfId="4584" priority="1099" operator="equal">
      <formula>"Complete"</formula>
    </cfRule>
    <cfRule type="cellIs" dxfId="4583" priority="1100" operator="equal">
      <formula>"In Progress"</formula>
    </cfRule>
    <cfRule type="cellIs" dxfId="4582" priority="1101" operator="equal">
      <formula>"Not Started"</formula>
    </cfRule>
  </conditionalFormatting>
  <conditionalFormatting sqref="G212">
    <cfRule type="cellIs" dxfId="4581" priority="1090" operator="equal">
      <formula>"Complete w/defect"</formula>
    </cfRule>
    <cfRule type="cellIs" dxfId="4580" priority="1091" operator="equal">
      <formula>"Failed"</formula>
    </cfRule>
    <cfRule type="cellIs" dxfId="4579" priority="1092" operator="equal">
      <formula>"NA"</formula>
    </cfRule>
    <cfRule type="cellIs" dxfId="4578" priority="1093" operator="equal">
      <formula>"Complete"</formula>
    </cfRule>
    <cfRule type="cellIs" dxfId="4577" priority="1094" operator="equal">
      <formula>"In Progress"</formula>
    </cfRule>
    <cfRule type="cellIs" dxfId="4576" priority="1095" operator="equal">
      <formula>"Not Started"</formula>
    </cfRule>
  </conditionalFormatting>
  <conditionalFormatting sqref="G214">
    <cfRule type="cellIs" dxfId="4575" priority="1084" operator="equal">
      <formula>"Complete w/defect"</formula>
    </cfRule>
    <cfRule type="cellIs" dxfId="4574" priority="1085" operator="equal">
      <formula>"Failed"</formula>
    </cfRule>
    <cfRule type="cellIs" dxfId="4573" priority="1086" operator="equal">
      <formula>"NA"</formula>
    </cfRule>
    <cfRule type="cellIs" dxfId="4572" priority="1087" operator="equal">
      <formula>"Complete"</formula>
    </cfRule>
    <cfRule type="cellIs" dxfId="4571" priority="1088" operator="equal">
      <formula>"In Progress"</formula>
    </cfRule>
    <cfRule type="cellIs" dxfId="4570" priority="1089" operator="equal">
      <formula>"Not Started"</formula>
    </cfRule>
  </conditionalFormatting>
  <conditionalFormatting sqref="G215">
    <cfRule type="cellIs" dxfId="4569" priority="1078" operator="equal">
      <formula>"Complete w/defect"</formula>
    </cfRule>
    <cfRule type="cellIs" dxfId="4568" priority="1079" operator="equal">
      <formula>"Failed"</formula>
    </cfRule>
    <cfRule type="cellIs" dxfId="4567" priority="1080" operator="equal">
      <formula>"NA"</formula>
    </cfRule>
    <cfRule type="cellIs" dxfId="4566" priority="1081" operator="equal">
      <formula>"Complete"</formula>
    </cfRule>
    <cfRule type="cellIs" dxfId="4565" priority="1082" operator="equal">
      <formula>"In Progress"</formula>
    </cfRule>
    <cfRule type="cellIs" dxfId="4564" priority="1083" operator="equal">
      <formula>"Not Started"</formula>
    </cfRule>
  </conditionalFormatting>
  <conditionalFormatting sqref="G217">
    <cfRule type="cellIs" dxfId="4563" priority="1072" operator="equal">
      <formula>"Complete w/defect"</formula>
    </cfRule>
    <cfRule type="cellIs" dxfId="4562" priority="1073" operator="equal">
      <formula>"Failed"</formula>
    </cfRule>
    <cfRule type="cellIs" dxfId="4561" priority="1074" operator="equal">
      <formula>"NA"</formula>
    </cfRule>
    <cfRule type="cellIs" dxfId="4560" priority="1075" operator="equal">
      <formula>"Complete"</formula>
    </cfRule>
    <cfRule type="cellIs" dxfId="4559" priority="1076" operator="equal">
      <formula>"In Progress"</formula>
    </cfRule>
    <cfRule type="cellIs" dxfId="4558" priority="1077" operator="equal">
      <formula>"Not Started"</formula>
    </cfRule>
  </conditionalFormatting>
  <conditionalFormatting sqref="G218">
    <cfRule type="cellIs" dxfId="4557" priority="1066" operator="equal">
      <formula>"Complete w/defect"</formula>
    </cfRule>
    <cfRule type="cellIs" dxfId="4556" priority="1067" operator="equal">
      <formula>"Failed"</formula>
    </cfRule>
    <cfRule type="cellIs" dxfId="4555" priority="1068" operator="equal">
      <formula>"NA"</formula>
    </cfRule>
    <cfRule type="cellIs" dxfId="4554" priority="1069" operator="equal">
      <formula>"Complete"</formula>
    </cfRule>
    <cfRule type="cellIs" dxfId="4553" priority="1070" operator="equal">
      <formula>"In Progress"</formula>
    </cfRule>
    <cfRule type="cellIs" dxfId="4552" priority="1071" operator="equal">
      <formula>"Not Started"</formula>
    </cfRule>
  </conditionalFormatting>
  <conditionalFormatting sqref="G220">
    <cfRule type="cellIs" dxfId="4551" priority="1060" operator="equal">
      <formula>"Complete w/defect"</formula>
    </cfRule>
    <cfRule type="cellIs" dxfId="4550" priority="1061" operator="equal">
      <formula>"Failed"</formula>
    </cfRule>
    <cfRule type="cellIs" dxfId="4549" priority="1062" operator="equal">
      <formula>"NA"</formula>
    </cfRule>
    <cfRule type="cellIs" dxfId="4548" priority="1063" operator="equal">
      <formula>"Complete"</formula>
    </cfRule>
    <cfRule type="cellIs" dxfId="4547" priority="1064" operator="equal">
      <formula>"In Progress"</formula>
    </cfRule>
    <cfRule type="cellIs" dxfId="4546" priority="1065" operator="equal">
      <formula>"Not Started"</formula>
    </cfRule>
  </conditionalFormatting>
  <conditionalFormatting sqref="G223">
    <cfRule type="cellIs" dxfId="4545" priority="1054" operator="equal">
      <formula>"Complete w/defect"</formula>
    </cfRule>
    <cfRule type="cellIs" dxfId="4544" priority="1055" operator="equal">
      <formula>"Failed"</formula>
    </cfRule>
    <cfRule type="cellIs" dxfId="4543" priority="1056" operator="equal">
      <formula>"NA"</formula>
    </cfRule>
    <cfRule type="cellIs" dxfId="4542" priority="1057" operator="equal">
      <formula>"Complete"</formula>
    </cfRule>
    <cfRule type="cellIs" dxfId="4541" priority="1058" operator="equal">
      <formula>"In Progress"</formula>
    </cfRule>
    <cfRule type="cellIs" dxfId="4540" priority="1059" operator="equal">
      <formula>"Not Started"</formula>
    </cfRule>
  </conditionalFormatting>
  <conditionalFormatting sqref="G224">
    <cfRule type="cellIs" dxfId="4539" priority="1048" operator="equal">
      <formula>"Complete w/defect"</formula>
    </cfRule>
    <cfRule type="cellIs" dxfId="4538" priority="1049" operator="equal">
      <formula>"Failed"</formula>
    </cfRule>
    <cfRule type="cellIs" dxfId="4537" priority="1050" operator="equal">
      <formula>"NA"</formula>
    </cfRule>
    <cfRule type="cellIs" dxfId="4536" priority="1051" operator="equal">
      <formula>"Complete"</formula>
    </cfRule>
    <cfRule type="cellIs" dxfId="4535" priority="1052" operator="equal">
      <formula>"In Progress"</formula>
    </cfRule>
    <cfRule type="cellIs" dxfId="4534" priority="1053" operator="equal">
      <formula>"Not Started"</formula>
    </cfRule>
  </conditionalFormatting>
  <conditionalFormatting sqref="G196">
    <cfRule type="cellIs" dxfId="4533" priority="1042" operator="equal">
      <formula>"Complete w/defect"</formula>
    </cfRule>
    <cfRule type="cellIs" dxfId="4532" priority="1043" operator="equal">
      <formula>"Failed"</formula>
    </cfRule>
    <cfRule type="cellIs" dxfId="4531" priority="1044" operator="equal">
      <formula>"NA"</formula>
    </cfRule>
    <cfRule type="cellIs" dxfId="4530" priority="1045" operator="equal">
      <formula>"Complete"</formula>
    </cfRule>
    <cfRule type="cellIs" dxfId="4529" priority="1046" operator="equal">
      <formula>"In Progress"</formula>
    </cfRule>
    <cfRule type="cellIs" dxfId="4528" priority="1047" operator="equal">
      <formula>"Not Started"</formula>
    </cfRule>
  </conditionalFormatting>
  <conditionalFormatting sqref="G197">
    <cfRule type="cellIs" dxfId="4527" priority="1036" operator="equal">
      <formula>"Complete w/defect"</formula>
    </cfRule>
    <cfRule type="cellIs" dxfId="4526" priority="1037" operator="equal">
      <formula>"Failed"</formula>
    </cfRule>
    <cfRule type="cellIs" dxfId="4525" priority="1038" operator="equal">
      <formula>"NA"</formula>
    </cfRule>
    <cfRule type="cellIs" dxfId="4524" priority="1039" operator="equal">
      <formula>"Complete"</formula>
    </cfRule>
    <cfRule type="cellIs" dxfId="4523" priority="1040" operator="equal">
      <formula>"In Progress"</formula>
    </cfRule>
    <cfRule type="cellIs" dxfId="4522" priority="1041" operator="equal">
      <formula>"Not Started"</formula>
    </cfRule>
  </conditionalFormatting>
  <conditionalFormatting sqref="G193">
    <cfRule type="cellIs" dxfId="4521" priority="1030" operator="equal">
      <formula>"Complete w/defect"</formula>
    </cfRule>
    <cfRule type="cellIs" dxfId="4520" priority="1031" operator="equal">
      <formula>"Failed"</formula>
    </cfRule>
    <cfRule type="cellIs" dxfId="4519" priority="1032" operator="equal">
      <formula>"NA"</formula>
    </cfRule>
    <cfRule type="cellIs" dxfId="4518" priority="1033" operator="equal">
      <formula>"Complete"</formula>
    </cfRule>
    <cfRule type="cellIs" dxfId="4517" priority="1034" operator="equal">
      <formula>"In Progress"</formula>
    </cfRule>
    <cfRule type="cellIs" dxfId="4516" priority="1035" operator="equal">
      <formula>"Not Started"</formula>
    </cfRule>
  </conditionalFormatting>
  <conditionalFormatting sqref="G194">
    <cfRule type="cellIs" dxfId="4515" priority="1024" operator="equal">
      <formula>"Complete w/defect"</formula>
    </cfRule>
    <cfRule type="cellIs" dxfId="4514" priority="1025" operator="equal">
      <formula>"Failed"</formula>
    </cfRule>
    <cfRule type="cellIs" dxfId="4513" priority="1026" operator="equal">
      <formula>"NA"</formula>
    </cfRule>
    <cfRule type="cellIs" dxfId="4512" priority="1027" operator="equal">
      <formula>"Complete"</formula>
    </cfRule>
    <cfRule type="cellIs" dxfId="4511" priority="1028" operator="equal">
      <formula>"In Progress"</formula>
    </cfRule>
    <cfRule type="cellIs" dxfId="4510" priority="1029" operator="equal">
      <formula>"Not Started"</formula>
    </cfRule>
  </conditionalFormatting>
  <conditionalFormatting sqref="G137">
    <cfRule type="cellIs" dxfId="4509" priority="972" operator="equal">
      <formula>"Complete w/defect"</formula>
    </cfRule>
    <cfRule type="cellIs" dxfId="4508" priority="973" operator="equal">
      <formula>"Failed"</formula>
    </cfRule>
    <cfRule type="cellIs" dxfId="4507" priority="974" operator="equal">
      <formula>"NA"</formula>
    </cfRule>
    <cfRule type="cellIs" dxfId="4506" priority="975" operator="equal">
      <formula>"Complete"</formula>
    </cfRule>
    <cfRule type="cellIs" dxfId="4505" priority="976" operator="equal">
      <formula>"In Progress"</formula>
    </cfRule>
    <cfRule type="cellIs" dxfId="4504" priority="977" operator="equal">
      <formula>"Not Started"</formula>
    </cfRule>
  </conditionalFormatting>
  <conditionalFormatting sqref="G137">
    <cfRule type="cellIs" dxfId="4503" priority="1002" operator="equal">
      <formula>"Complete w/defect"</formula>
    </cfRule>
    <cfRule type="cellIs" dxfId="4502" priority="1003" operator="equal">
      <formula>"Failed"</formula>
    </cfRule>
    <cfRule type="cellIs" dxfId="4501" priority="1004" operator="equal">
      <formula>"NA"</formula>
    </cfRule>
    <cfRule type="cellIs" dxfId="4500" priority="1005" operator="equal">
      <formula>"Complete"</formula>
    </cfRule>
    <cfRule type="cellIs" dxfId="4499" priority="1006" operator="equal">
      <formula>"In Progress"</formula>
    </cfRule>
    <cfRule type="cellIs" dxfId="4498" priority="1007" operator="equal">
      <formula>"Not Started"</formula>
    </cfRule>
  </conditionalFormatting>
  <conditionalFormatting sqref="C150">
    <cfRule type="cellIs" dxfId="4497" priority="1023" operator="equal">
      <formula>"Prod"</formula>
    </cfRule>
  </conditionalFormatting>
  <conditionalFormatting sqref="C150">
    <cfRule type="cellIs" dxfId="4496" priority="1022" operator="equal">
      <formula>"Prod"</formula>
    </cfRule>
  </conditionalFormatting>
  <conditionalFormatting sqref="G137">
    <cfRule type="cellIs" dxfId="4495" priority="1016" operator="equal">
      <formula>"Complete w/defect"</formula>
    </cfRule>
    <cfRule type="cellIs" dxfId="4494" priority="1017" operator="equal">
      <formula>"Failed"</formula>
    </cfRule>
    <cfRule type="cellIs" dxfId="4493" priority="1018" operator="equal">
      <formula>"NA"</formula>
    </cfRule>
    <cfRule type="cellIs" dxfId="4492" priority="1019" operator="equal">
      <formula>"Complete"</formula>
    </cfRule>
    <cfRule type="cellIs" dxfId="4491" priority="1020" operator="equal">
      <formula>"In Progress"</formula>
    </cfRule>
    <cfRule type="cellIs" dxfId="4490" priority="1021" operator="equal">
      <formula>"Not Started"</formula>
    </cfRule>
  </conditionalFormatting>
  <conditionalFormatting sqref="C137">
    <cfRule type="cellIs" dxfId="4489" priority="1015" operator="equal">
      <formula>"Prod"</formula>
    </cfRule>
  </conditionalFormatting>
  <conditionalFormatting sqref="C137">
    <cfRule type="cellIs" dxfId="4488" priority="1014" operator="equal">
      <formula>"Prod"</formula>
    </cfRule>
  </conditionalFormatting>
  <conditionalFormatting sqref="G137">
    <cfRule type="cellIs" dxfId="4487" priority="1008" operator="equal">
      <formula>"Complete w/defect"</formula>
    </cfRule>
    <cfRule type="cellIs" dxfId="4486" priority="1009" operator="equal">
      <formula>"Failed"</formula>
    </cfRule>
    <cfRule type="cellIs" dxfId="4485" priority="1010" operator="equal">
      <formula>"NA"</formula>
    </cfRule>
    <cfRule type="cellIs" dxfId="4484" priority="1011" operator="equal">
      <formula>"Complete"</formula>
    </cfRule>
    <cfRule type="cellIs" dxfId="4483" priority="1012" operator="equal">
      <formula>"In Progress"</formula>
    </cfRule>
    <cfRule type="cellIs" dxfId="4482" priority="1013" operator="equal">
      <formula>"Not Started"</formula>
    </cfRule>
  </conditionalFormatting>
  <conditionalFormatting sqref="G137">
    <cfRule type="cellIs" dxfId="4481" priority="996" operator="equal">
      <formula>"Complete w/defect"</formula>
    </cfRule>
    <cfRule type="cellIs" dxfId="4480" priority="997" operator="equal">
      <formula>"Failed"</formula>
    </cfRule>
    <cfRule type="cellIs" dxfId="4479" priority="998" operator="equal">
      <formula>"NA"</formula>
    </cfRule>
    <cfRule type="cellIs" dxfId="4478" priority="999" operator="equal">
      <formula>"Complete"</formula>
    </cfRule>
    <cfRule type="cellIs" dxfId="4477" priority="1000" operator="equal">
      <formula>"In Progress"</formula>
    </cfRule>
    <cfRule type="cellIs" dxfId="4476" priority="1001" operator="equal">
      <formula>"Not Started"</formula>
    </cfRule>
  </conditionalFormatting>
  <conditionalFormatting sqref="G137">
    <cfRule type="cellIs" dxfId="4475" priority="990" operator="equal">
      <formula>"Complete w/defect"</formula>
    </cfRule>
    <cfRule type="cellIs" dxfId="4474" priority="991" operator="equal">
      <formula>"Failed"</formula>
    </cfRule>
    <cfRule type="cellIs" dxfId="4473" priority="992" operator="equal">
      <formula>"NA"</formula>
    </cfRule>
    <cfRule type="cellIs" dxfId="4472" priority="993" operator="equal">
      <formula>"Complete"</formula>
    </cfRule>
    <cfRule type="cellIs" dxfId="4471" priority="994" operator="equal">
      <formula>"In Progress"</formula>
    </cfRule>
    <cfRule type="cellIs" dxfId="4470" priority="995" operator="equal">
      <formula>"Not Started"</formula>
    </cfRule>
  </conditionalFormatting>
  <conditionalFormatting sqref="G137">
    <cfRule type="cellIs" dxfId="4469" priority="984" operator="equal">
      <formula>"Complete w/defect"</formula>
    </cfRule>
    <cfRule type="cellIs" dxfId="4468" priority="985" operator="equal">
      <formula>"Failed"</formula>
    </cfRule>
    <cfRule type="cellIs" dxfId="4467" priority="986" operator="equal">
      <formula>"NA"</formula>
    </cfRule>
    <cfRule type="cellIs" dxfId="4466" priority="987" operator="equal">
      <formula>"Complete"</formula>
    </cfRule>
    <cfRule type="cellIs" dxfId="4465" priority="988" operator="equal">
      <formula>"In Progress"</formula>
    </cfRule>
    <cfRule type="cellIs" dxfId="4464" priority="989" operator="equal">
      <formula>"Not Started"</formula>
    </cfRule>
  </conditionalFormatting>
  <conditionalFormatting sqref="G137">
    <cfRule type="cellIs" dxfId="4463" priority="978" operator="equal">
      <formula>"Complete w/defect"</formula>
    </cfRule>
    <cfRule type="cellIs" dxfId="4462" priority="979" operator="equal">
      <formula>"Failed"</formula>
    </cfRule>
    <cfRule type="cellIs" dxfId="4461" priority="980" operator="equal">
      <formula>"NA"</formula>
    </cfRule>
    <cfRule type="cellIs" dxfId="4460" priority="981" operator="equal">
      <formula>"Complete"</formula>
    </cfRule>
    <cfRule type="cellIs" dxfId="4459" priority="982" operator="equal">
      <formula>"In Progress"</formula>
    </cfRule>
    <cfRule type="cellIs" dxfId="4458" priority="983" operator="equal">
      <formula>"Not Started"</formula>
    </cfRule>
  </conditionalFormatting>
  <conditionalFormatting sqref="C149">
    <cfRule type="cellIs" dxfId="4457" priority="971" operator="equal">
      <formula>"Prod"</formula>
    </cfRule>
  </conditionalFormatting>
  <conditionalFormatting sqref="C149">
    <cfRule type="cellIs" dxfId="4456" priority="970" operator="equal">
      <formula>"Prod"</formula>
    </cfRule>
  </conditionalFormatting>
  <conditionalFormatting sqref="G151">
    <cfRule type="cellIs" dxfId="4455" priority="918" operator="equal">
      <formula>"Complete w/defect"</formula>
    </cfRule>
    <cfRule type="cellIs" dxfId="4454" priority="919" operator="equal">
      <formula>"Failed"</formula>
    </cfRule>
    <cfRule type="cellIs" dxfId="4453" priority="920" operator="equal">
      <formula>"NA"</formula>
    </cfRule>
    <cfRule type="cellIs" dxfId="4452" priority="921" operator="equal">
      <formula>"Complete"</formula>
    </cfRule>
    <cfRule type="cellIs" dxfId="4451" priority="922" operator="equal">
      <formula>"In Progress"</formula>
    </cfRule>
    <cfRule type="cellIs" dxfId="4450" priority="923" operator="equal">
      <formula>"Not Started"</formula>
    </cfRule>
  </conditionalFormatting>
  <conditionalFormatting sqref="G151">
    <cfRule type="cellIs" dxfId="4449" priority="948" operator="equal">
      <formula>"Complete w/defect"</formula>
    </cfRule>
    <cfRule type="cellIs" dxfId="4448" priority="949" operator="equal">
      <formula>"Failed"</formula>
    </cfRule>
    <cfRule type="cellIs" dxfId="4447" priority="950" operator="equal">
      <formula>"NA"</formula>
    </cfRule>
    <cfRule type="cellIs" dxfId="4446" priority="951" operator="equal">
      <formula>"Complete"</formula>
    </cfRule>
    <cfRule type="cellIs" dxfId="4445" priority="952" operator="equal">
      <formula>"In Progress"</formula>
    </cfRule>
    <cfRule type="cellIs" dxfId="4444" priority="953" operator="equal">
      <formula>"Not Started"</formula>
    </cfRule>
  </conditionalFormatting>
  <conditionalFormatting sqref="C153">
    <cfRule type="cellIs" dxfId="4443" priority="969" operator="equal">
      <formula>"Prod"</formula>
    </cfRule>
  </conditionalFormatting>
  <conditionalFormatting sqref="C153">
    <cfRule type="cellIs" dxfId="4442" priority="968" operator="equal">
      <formula>"Prod"</formula>
    </cfRule>
  </conditionalFormatting>
  <conditionalFormatting sqref="G151">
    <cfRule type="cellIs" dxfId="4441" priority="962" operator="equal">
      <formula>"Complete w/defect"</formula>
    </cfRule>
    <cfRule type="cellIs" dxfId="4440" priority="963" operator="equal">
      <formula>"Failed"</formula>
    </cfRule>
    <cfRule type="cellIs" dxfId="4439" priority="964" operator="equal">
      <formula>"NA"</formula>
    </cfRule>
    <cfRule type="cellIs" dxfId="4438" priority="965" operator="equal">
      <formula>"Complete"</formula>
    </cfRule>
    <cfRule type="cellIs" dxfId="4437" priority="966" operator="equal">
      <formula>"In Progress"</formula>
    </cfRule>
    <cfRule type="cellIs" dxfId="4436" priority="967" operator="equal">
      <formula>"Not Started"</formula>
    </cfRule>
  </conditionalFormatting>
  <conditionalFormatting sqref="C151">
    <cfRule type="cellIs" dxfId="4435" priority="961" operator="equal">
      <formula>"Prod"</formula>
    </cfRule>
  </conditionalFormatting>
  <conditionalFormatting sqref="C151">
    <cfRule type="cellIs" dxfId="4434" priority="960" operator="equal">
      <formula>"Prod"</formula>
    </cfRule>
  </conditionalFormatting>
  <conditionalFormatting sqref="G151">
    <cfRule type="cellIs" dxfId="4433" priority="954" operator="equal">
      <formula>"Complete w/defect"</formula>
    </cfRule>
    <cfRule type="cellIs" dxfId="4432" priority="955" operator="equal">
      <formula>"Failed"</formula>
    </cfRule>
    <cfRule type="cellIs" dxfId="4431" priority="956" operator="equal">
      <formula>"NA"</formula>
    </cfRule>
    <cfRule type="cellIs" dxfId="4430" priority="957" operator="equal">
      <formula>"Complete"</formula>
    </cfRule>
    <cfRule type="cellIs" dxfId="4429" priority="958" operator="equal">
      <formula>"In Progress"</formula>
    </cfRule>
    <cfRule type="cellIs" dxfId="4428" priority="959" operator="equal">
      <formula>"Not Started"</formula>
    </cfRule>
  </conditionalFormatting>
  <conditionalFormatting sqref="G151">
    <cfRule type="cellIs" dxfId="4427" priority="942" operator="equal">
      <formula>"Complete w/defect"</formula>
    </cfRule>
    <cfRule type="cellIs" dxfId="4426" priority="943" operator="equal">
      <formula>"Failed"</formula>
    </cfRule>
    <cfRule type="cellIs" dxfId="4425" priority="944" operator="equal">
      <formula>"NA"</formula>
    </cfRule>
    <cfRule type="cellIs" dxfId="4424" priority="945" operator="equal">
      <formula>"Complete"</formula>
    </cfRule>
    <cfRule type="cellIs" dxfId="4423" priority="946" operator="equal">
      <formula>"In Progress"</formula>
    </cfRule>
    <cfRule type="cellIs" dxfId="4422" priority="947" operator="equal">
      <formula>"Not Started"</formula>
    </cfRule>
  </conditionalFormatting>
  <conditionalFormatting sqref="G151">
    <cfRule type="cellIs" dxfId="4421" priority="936" operator="equal">
      <formula>"Complete w/defect"</formula>
    </cfRule>
    <cfRule type="cellIs" dxfId="4420" priority="937" operator="equal">
      <formula>"Failed"</formula>
    </cfRule>
    <cfRule type="cellIs" dxfId="4419" priority="938" operator="equal">
      <formula>"NA"</formula>
    </cfRule>
    <cfRule type="cellIs" dxfId="4418" priority="939" operator="equal">
      <formula>"Complete"</formula>
    </cfRule>
    <cfRule type="cellIs" dxfId="4417" priority="940" operator="equal">
      <formula>"In Progress"</formula>
    </cfRule>
    <cfRule type="cellIs" dxfId="4416" priority="941" operator="equal">
      <formula>"Not Started"</formula>
    </cfRule>
  </conditionalFormatting>
  <conditionalFormatting sqref="G151">
    <cfRule type="cellIs" dxfId="4415" priority="930" operator="equal">
      <formula>"Complete w/defect"</formula>
    </cfRule>
    <cfRule type="cellIs" dxfId="4414" priority="931" operator="equal">
      <formula>"Failed"</formula>
    </cfRule>
    <cfRule type="cellIs" dxfId="4413" priority="932" operator="equal">
      <formula>"NA"</formula>
    </cfRule>
    <cfRule type="cellIs" dxfId="4412" priority="933" operator="equal">
      <formula>"Complete"</formula>
    </cfRule>
    <cfRule type="cellIs" dxfId="4411" priority="934" operator="equal">
      <formula>"In Progress"</formula>
    </cfRule>
    <cfRule type="cellIs" dxfId="4410" priority="935" operator="equal">
      <formula>"Not Started"</formula>
    </cfRule>
  </conditionalFormatting>
  <conditionalFormatting sqref="G151">
    <cfRule type="cellIs" dxfId="4409" priority="924" operator="equal">
      <formula>"Complete w/defect"</formula>
    </cfRule>
    <cfRule type="cellIs" dxfId="4408" priority="925" operator="equal">
      <formula>"Failed"</formula>
    </cfRule>
    <cfRule type="cellIs" dxfId="4407" priority="926" operator="equal">
      <formula>"NA"</formula>
    </cfRule>
    <cfRule type="cellIs" dxfId="4406" priority="927" operator="equal">
      <formula>"Complete"</formula>
    </cfRule>
    <cfRule type="cellIs" dxfId="4405" priority="928" operator="equal">
      <formula>"In Progress"</formula>
    </cfRule>
    <cfRule type="cellIs" dxfId="4404" priority="929" operator="equal">
      <formula>"Not Started"</formula>
    </cfRule>
  </conditionalFormatting>
  <conditionalFormatting sqref="C152">
    <cfRule type="cellIs" dxfId="4403" priority="917" operator="equal">
      <formula>"Prod"</formula>
    </cfRule>
  </conditionalFormatting>
  <conditionalFormatting sqref="C152">
    <cfRule type="cellIs" dxfId="4402" priority="916" operator="equal">
      <formula>"Prod"</formula>
    </cfRule>
  </conditionalFormatting>
  <conditionalFormatting sqref="G12">
    <cfRule type="cellIs" dxfId="4401" priority="908" operator="equal">
      <formula>"Complete w/defect"</formula>
    </cfRule>
    <cfRule type="cellIs" dxfId="4400" priority="909" operator="equal">
      <formula>"Failed"</formula>
    </cfRule>
    <cfRule type="cellIs" dxfId="4399" priority="910" operator="equal">
      <formula>"NA"</formula>
    </cfRule>
    <cfRule type="cellIs" dxfId="4398" priority="911" operator="equal">
      <formula>"Complete"</formula>
    </cfRule>
    <cfRule type="cellIs" dxfId="4397" priority="912" operator="equal">
      <formula>"In Progress"</formula>
    </cfRule>
    <cfRule type="cellIs" dxfId="4396" priority="913" operator="equal">
      <formula>"Not Started"</formula>
    </cfRule>
  </conditionalFormatting>
  <conditionalFormatting sqref="G15">
    <cfRule type="cellIs" dxfId="4395" priority="902" operator="equal">
      <formula>"Complete w/defect"</formula>
    </cfRule>
    <cfRule type="cellIs" dxfId="4394" priority="903" operator="equal">
      <formula>"Failed"</formula>
    </cfRule>
    <cfRule type="cellIs" dxfId="4393" priority="904" operator="equal">
      <formula>"NA"</formula>
    </cfRule>
    <cfRule type="cellIs" dxfId="4392" priority="905" operator="equal">
      <formula>"Complete"</formula>
    </cfRule>
    <cfRule type="cellIs" dxfId="4391" priority="906" operator="equal">
      <formula>"In Progress"</formula>
    </cfRule>
    <cfRule type="cellIs" dxfId="4390" priority="907" operator="equal">
      <formula>"Not Started"</formula>
    </cfRule>
  </conditionalFormatting>
  <conditionalFormatting sqref="G16">
    <cfRule type="cellIs" dxfId="4389" priority="896" operator="equal">
      <formula>"Complete w/defect"</formula>
    </cfRule>
    <cfRule type="cellIs" dxfId="4388" priority="897" operator="equal">
      <formula>"Failed"</formula>
    </cfRule>
    <cfRule type="cellIs" dxfId="4387" priority="898" operator="equal">
      <formula>"NA"</formula>
    </cfRule>
    <cfRule type="cellIs" dxfId="4386" priority="899" operator="equal">
      <formula>"Complete"</formula>
    </cfRule>
    <cfRule type="cellIs" dxfId="4385" priority="900" operator="equal">
      <formula>"In Progress"</formula>
    </cfRule>
    <cfRule type="cellIs" dxfId="4384" priority="901" operator="equal">
      <formula>"Not Started"</formula>
    </cfRule>
  </conditionalFormatting>
  <conditionalFormatting sqref="G17">
    <cfRule type="cellIs" dxfId="4383" priority="890" operator="equal">
      <formula>"Complete w/defect"</formula>
    </cfRule>
    <cfRule type="cellIs" dxfId="4382" priority="891" operator="equal">
      <formula>"Failed"</formula>
    </cfRule>
    <cfRule type="cellIs" dxfId="4381" priority="892" operator="equal">
      <formula>"NA"</formula>
    </cfRule>
    <cfRule type="cellIs" dxfId="4380" priority="893" operator="equal">
      <formula>"Complete"</formula>
    </cfRule>
    <cfRule type="cellIs" dxfId="4379" priority="894" operator="equal">
      <formula>"In Progress"</formula>
    </cfRule>
    <cfRule type="cellIs" dxfId="4378" priority="895" operator="equal">
      <formula>"Not Started"</formula>
    </cfRule>
  </conditionalFormatting>
  <conditionalFormatting sqref="G18">
    <cfRule type="cellIs" dxfId="4377" priority="884" operator="equal">
      <formula>"Complete w/defect"</formula>
    </cfRule>
    <cfRule type="cellIs" dxfId="4376" priority="885" operator="equal">
      <formula>"Failed"</formula>
    </cfRule>
    <cfRule type="cellIs" dxfId="4375" priority="886" operator="equal">
      <formula>"NA"</formula>
    </cfRule>
    <cfRule type="cellIs" dxfId="4374" priority="887" operator="equal">
      <formula>"Complete"</formula>
    </cfRule>
    <cfRule type="cellIs" dxfId="4373" priority="888" operator="equal">
      <formula>"In Progress"</formula>
    </cfRule>
    <cfRule type="cellIs" dxfId="4372" priority="889" operator="equal">
      <formula>"Not Started"</formula>
    </cfRule>
  </conditionalFormatting>
  <conditionalFormatting sqref="G26">
    <cfRule type="cellIs" dxfId="4371" priority="878" operator="equal">
      <formula>"Complete w/defect"</formula>
    </cfRule>
    <cfRule type="cellIs" dxfId="4370" priority="879" operator="equal">
      <formula>"Failed"</formula>
    </cfRule>
    <cfRule type="cellIs" dxfId="4369" priority="880" operator="equal">
      <formula>"NA"</formula>
    </cfRule>
    <cfRule type="cellIs" dxfId="4368" priority="881" operator="equal">
      <formula>"Complete"</formula>
    </cfRule>
    <cfRule type="cellIs" dxfId="4367" priority="882" operator="equal">
      <formula>"In Progress"</formula>
    </cfRule>
    <cfRule type="cellIs" dxfId="4366" priority="883" operator="equal">
      <formula>"Not Started"</formula>
    </cfRule>
  </conditionalFormatting>
  <conditionalFormatting sqref="G34">
    <cfRule type="cellIs" dxfId="4365" priority="872" operator="equal">
      <formula>"Complete w/defect"</formula>
    </cfRule>
    <cfRule type="cellIs" dxfId="4364" priority="873" operator="equal">
      <formula>"Failed"</formula>
    </cfRule>
    <cfRule type="cellIs" dxfId="4363" priority="874" operator="equal">
      <formula>"NA"</formula>
    </cfRule>
    <cfRule type="cellIs" dxfId="4362" priority="875" operator="equal">
      <formula>"Complete"</formula>
    </cfRule>
    <cfRule type="cellIs" dxfId="4361" priority="876" operator="equal">
      <formula>"In Progress"</formula>
    </cfRule>
    <cfRule type="cellIs" dxfId="4360" priority="877" operator="equal">
      <formula>"Not Started"</formula>
    </cfRule>
  </conditionalFormatting>
  <conditionalFormatting sqref="G35">
    <cfRule type="cellIs" dxfId="4359" priority="866" operator="equal">
      <formula>"Complete w/defect"</formula>
    </cfRule>
    <cfRule type="cellIs" dxfId="4358" priority="867" operator="equal">
      <formula>"Failed"</formula>
    </cfRule>
    <cfRule type="cellIs" dxfId="4357" priority="868" operator="equal">
      <formula>"NA"</formula>
    </cfRule>
    <cfRule type="cellIs" dxfId="4356" priority="869" operator="equal">
      <formula>"Complete"</formula>
    </cfRule>
    <cfRule type="cellIs" dxfId="4355" priority="870" operator="equal">
      <formula>"In Progress"</formula>
    </cfRule>
    <cfRule type="cellIs" dxfId="4354" priority="871" operator="equal">
      <formula>"Not Started"</formula>
    </cfRule>
  </conditionalFormatting>
  <conditionalFormatting sqref="G38">
    <cfRule type="cellIs" dxfId="4353" priority="860" operator="equal">
      <formula>"Complete w/defect"</formula>
    </cfRule>
    <cfRule type="cellIs" dxfId="4352" priority="861" operator="equal">
      <formula>"Failed"</formula>
    </cfRule>
    <cfRule type="cellIs" dxfId="4351" priority="862" operator="equal">
      <formula>"NA"</formula>
    </cfRule>
    <cfRule type="cellIs" dxfId="4350" priority="863" operator="equal">
      <formula>"Complete"</formula>
    </cfRule>
    <cfRule type="cellIs" dxfId="4349" priority="864" operator="equal">
      <formula>"In Progress"</formula>
    </cfRule>
    <cfRule type="cellIs" dxfId="4348" priority="865" operator="equal">
      <formula>"Not Started"</formula>
    </cfRule>
  </conditionalFormatting>
  <conditionalFormatting sqref="G39">
    <cfRule type="cellIs" dxfId="4347" priority="854" operator="equal">
      <formula>"Complete w/defect"</formula>
    </cfRule>
    <cfRule type="cellIs" dxfId="4346" priority="855" operator="equal">
      <formula>"Failed"</formula>
    </cfRule>
    <cfRule type="cellIs" dxfId="4345" priority="856" operator="equal">
      <formula>"NA"</formula>
    </cfRule>
    <cfRule type="cellIs" dxfId="4344" priority="857" operator="equal">
      <formula>"Complete"</formula>
    </cfRule>
    <cfRule type="cellIs" dxfId="4343" priority="858" operator="equal">
      <formula>"In Progress"</formula>
    </cfRule>
    <cfRule type="cellIs" dxfId="4342" priority="859" operator="equal">
      <formula>"Not Started"</formula>
    </cfRule>
  </conditionalFormatting>
  <conditionalFormatting sqref="G75">
    <cfRule type="cellIs" dxfId="4341" priority="752" operator="equal">
      <formula>"Complete w/defect"</formula>
    </cfRule>
    <cfRule type="cellIs" dxfId="4340" priority="753" operator="equal">
      <formula>"Failed"</formula>
    </cfRule>
    <cfRule type="cellIs" dxfId="4339" priority="754" operator="equal">
      <formula>"NA"</formula>
    </cfRule>
    <cfRule type="cellIs" dxfId="4338" priority="755" operator="equal">
      <formula>"Complete"</formula>
    </cfRule>
    <cfRule type="cellIs" dxfId="4337" priority="756" operator="equal">
      <formula>"In Progress"</formula>
    </cfRule>
    <cfRule type="cellIs" dxfId="4336" priority="757" operator="equal">
      <formula>"Not Started"</formula>
    </cfRule>
  </conditionalFormatting>
  <conditionalFormatting sqref="G88">
    <cfRule type="cellIs" dxfId="4335" priority="686" operator="equal">
      <formula>"Complete w/defect"</formula>
    </cfRule>
    <cfRule type="cellIs" dxfId="4334" priority="687" operator="equal">
      <formula>"Failed"</formula>
    </cfRule>
    <cfRule type="cellIs" dxfId="4333" priority="688" operator="equal">
      <formula>"NA"</formula>
    </cfRule>
    <cfRule type="cellIs" dxfId="4332" priority="689" operator="equal">
      <formula>"Complete"</formula>
    </cfRule>
    <cfRule type="cellIs" dxfId="4331" priority="690" operator="equal">
      <formula>"In Progress"</formula>
    </cfRule>
    <cfRule type="cellIs" dxfId="4330" priority="691" operator="equal">
      <formula>"Not Started"</formula>
    </cfRule>
  </conditionalFormatting>
  <conditionalFormatting sqref="G146">
    <cfRule type="cellIs" dxfId="4329" priority="590" operator="equal">
      <formula>"Complete w/defect"</formula>
    </cfRule>
    <cfRule type="cellIs" dxfId="4328" priority="591" operator="equal">
      <formula>"Failed"</formula>
    </cfRule>
    <cfRule type="cellIs" dxfId="4327" priority="592" operator="equal">
      <formula>"NA"</formula>
    </cfRule>
    <cfRule type="cellIs" dxfId="4326" priority="593" operator="equal">
      <formula>"Complete"</formula>
    </cfRule>
    <cfRule type="cellIs" dxfId="4325" priority="594" operator="equal">
      <formula>"In Progress"</formula>
    </cfRule>
    <cfRule type="cellIs" dxfId="4324" priority="595" operator="equal">
      <formula>"Not Started"</formula>
    </cfRule>
  </conditionalFormatting>
  <conditionalFormatting sqref="G142">
    <cfRule type="cellIs" dxfId="4323" priority="584" operator="equal">
      <formula>"Complete w/defect"</formula>
    </cfRule>
    <cfRule type="cellIs" dxfId="4322" priority="585" operator="equal">
      <formula>"Failed"</formula>
    </cfRule>
    <cfRule type="cellIs" dxfId="4321" priority="586" operator="equal">
      <formula>"NA"</formula>
    </cfRule>
    <cfRule type="cellIs" dxfId="4320" priority="587" operator="equal">
      <formula>"Complete"</formula>
    </cfRule>
    <cfRule type="cellIs" dxfId="4319" priority="588" operator="equal">
      <formula>"In Progress"</formula>
    </cfRule>
    <cfRule type="cellIs" dxfId="4318" priority="589" operator="equal">
      <formula>"Not Started"</formula>
    </cfRule>
  </conditionalFormatting>
  <conditionalFormatting sqref="G144 G146">
    <cfRule type="cellIs" dxfId="4317" priority="578" operator="equal">
      <formula>"Complete w/defect"</formula>
    </cfRule>
    <cfRule type="cellIs" dxfId="4316" priority="579" operator="equal">
      <formula>"Failed"</formula>
    </cfRule>
    <cfRule type="cellIs" dxfId="4315" priority="580" operator="equal">
      <formula>"NA"</formula>
    </cfRule>
    <cfRule type="cellIs" dxfId="4314" priority="581" operator="equal">
      <formula>"Complete"</formula>
    </cfRule>
    <cfRule type="cellIs" dxfId="4313" priority="582" operator="equal">
      <formula>"In Progress"</formula>
    </cfRule>
    <cfRule type="cellIs" dxfId="4312" priority="583" operator="equal">
      <formula>"Not Started"</formula>
    </cfRule>
  </conditionalFormatting>
  <conditionalFormatting sqref="G148">
    <cfRule type="cellIs" dxfId="4311" priority="572" operator="equal">
      <formula>"Complete w/defect"</formula>
    </cfRule>
    <cfRule type="cellIs" dxfId="4310" priority="573" operator="equal">
      <formula>"Failed"</formula>
    </cfRule>
    <cfRule type="cellIs" dxfId="4309" priority="574" operator="equal">
      <formula>"NA"</formula>
    </cfRule>
    <cfRule type="cellIs" dxfId="4308" priority="575" operator="equal">
      <formula>"Complete"</formula>
    </cfRule>
    <cfRule type="cellIs" dxfId="4307" priority="576" operator="equal">
      <formula>"In Progress"</formula>
    </cfRule>
    <cfRule type="cellIs" dxfId="4306" priority="577" operator="equal">
      <formula>"Not Started"</formula>
    </cfRule>
  </conditionalFormatting>
  <conditionalFormatting sqref="G149">
    <cfRule type="cellIs" dxfId="4305" priority="566" operator="equal">
      <formula>"Complete w/defect"</formula>
    </cfRule>
    <cfRule type="cellIs" dxfId="4304" priority="567" operator="equal">
      <formula>"Failed"</formula>
    </cfRule>
    <cfRule type="cellIs" dxfId="4303" priority="568" operator="equal">
      <formula>"NA"</formula>
    </cfRule>
    <cfRule type="cellIs" dxfId="4302" priority="569" operator="equal">
      <formula>"Complete"</formula>
    </cfRule>
    <cfRule type="cellIs" dxfId="4301" priority="570" operator="equal">
      <formula>"In Progress"</formula>
    </cfRule>
    <cfRule type="cellIs" dxfId="4300" priority="571" operator="equal">
      <formula>"Not Started"</formula>
    </cfRule>
  </conditionalFormatting>
  <conditionalFormatting sqref="G150">
    <cfRule type="cellIs" dxfId="4299" priority="560" operator="equal">
      <formula>"Complete w/defect"</formula>
    </cfRule>
    <cfRule type="cellIs" dxfId="4298" priority="561" operator="equal">
      <formula>"Failed"</formula>
    </cfRule>
    <cfRule type="cellIs" dxfId="4297" priority="562" operator="equal">
      <formula>"NA"</formula>
    </cfRule>
    <cfRule type="cellIs" dxfId="4296" priority="563" operator="equal">
      <formula>"Complete"</formula>
    </cfRule>
    <cfRule type="cellIs" dxfId="4295" priority="564" operator="equal">
      <formula>"In Progress"</formula>
    </cfRule>
    <cfRule type="cellIs" dxfId="4294" priority="565" operator="equal">
      <formula>"Not Started"</formula>
    </cfRule>
  </conditionalFormatting>
  <conditionalFormatting sqref="G95">
    <cfRule type="cellIs" dxfId="4293" priority="530" operator="equal">
      <formula>"Complete w/defect"</formula>
    </cfRule>
    <cfRule type="cellIs" dxfId="4292" priority="531" operator="equal">
      <formula>"Failed"</formula>
    </cfRule>
    <cfRule type="cellIs" dxfId="4291" priority="532" operator="equal">
      <formula>"NA"</formula>
    </cfRule>
    <cfRule type="cellIs" dxfId="4290" priority="533" operator="equal">
      <formula>"Complete"</formula>
    </cfRule>
    <cfRule type="cellIs" dxfId="4289" priority="534" operator="equal">
      <formula>"In Progress"</formula>
    </cfRule>
    <cfRule type="cellIs" dxfId="4288" priority="535" operator="equal">
      <formula>"Not Started"</formula>
    </cfRule>
  </conditionalFormatting>
  <conditionalFormatting sqref="C89:C101">
    <cfRule type="cellIs" dxfId="4287" priority="529" operator="equal">
      <formula>"Prod"</formula>
    </cfRule>
  </conditionalFormatting>
  <conditionalFormatting sqref="G89">
    <cfRule type="cellIs" dxfId="4286" priority="523" operator="equal">
      <formula>"Complete w/defect"</formula>
    </cfRule>
    <cfRule type="cellIs" dxfId="4285" priority="524" operator="equal">
      <formula>"Failed"</formula>
    </cfRule>
    <cfRule type="cellIs" dxfId="4284" priority="525" operator="equal">
      <formula>"NA"</formula>
    </cfRule>
    <cfRule type="cellIs" dxfId="4283" priority="526" operator="equal">
      <formula>"Complete"</formula>
    </cfRule>
    <cfRule type="cellIs" dxfId="4282" priority="527" operator="equal">
      <formula>"In Progress"</formula>
    </cfRule>
    <cfRule type="cellIs" dxfId="4281" priority="528" operator="equal">
      <formula>"Not Started"</formula>
    </cfRule>
  </conditionalFormatting>
  <conditionalFormatting sqref="G47">
    <cfRule type="cellIs" dxfId="4280" priority="451" operator="equal">
      <formula>"Complete w/defect"</formula>
    </cfRule>
    <cfRule type="cellIs" dxfId="4279" priority="452" operator="equal">
      <formula>"Failed"</formula>
    </cfRule>
    <cfRule type="cellIs" dxfId="4278" priority="453" operator="equal">
      <formula>"NA"</formula>
    </cfRule>
    <cfRule type="cellIs" dxfId="4277" priority="454" operator="equal">
      <formula>"Complete"</formula>
    </cfRule>
    <cfRule type="cellIs" dxfId="4276" priority="455" operator="equal">
      <formula>"In Progress"</formula>
    </cfRule>
    <cfRule type="cellIs" dxfId="4275" priority="456" operator="equal">
      <formula>"Not Started"</formula>
    </cfRule>
  </conditionalFormatting>
  <conditionalFormatting sqref="G50">
    <cfRule type="cellIs" dxfId="4274" priority="445" operator="equal">
      <formula>"Complete w/defect"</formula>
    </cfRule>
    <cfRule type="cellIs" dxfId="4273" priority="446" operator="equal">
      <formula>"Failed"</formula>
    </cfRule>
    <cfRule type="cellIs" dxfId="4272" priority="447" operator="equal">
      <formula>"NA"</formula>
    </cfRule>
    <cfRule type="cellIs" dxfId="4271" priority="448" operator="equal">
      <formula>"Complete"</formula>
    </cfRule>
    <cfRule type="cellIs" dxfId="4270" priority="449" operator="equal">
      <formula>"In Progress"</formula>
    </cfRule>
    <cfRule type="cellIs" dxfId="4269" priority="450" operator="equal">
      <formula>"Not Started"</formula>
    </cfRule>
  </conditionalFormatting>
  <conditionalFormatting sqref="G51">
    <cfRule type="cellIs" dxfId="4268" priority="439" operator="equal">
      <formula>"Complete w/defect"</formula>
    </cfRule>
    <cfRule type="cellIs" dxfId="4267" priority="440" operator="equal">
      <formula>"Failed"</formula>
    </cfRule>
    <cfRule type="cellIs" dxfId="4266" priority="441" operator="equal">
      <formula>"NA"</formula>
    </cfRule>
    <cfRule type="cellIs" dxfId="4265" priority="442" operator="equal">
      <formula>"Complete"</formula>
    </cfRule>
    <cfRule type="cellIs" dxfId="4264" priority="443" operator="equal">
      <formula>"In Progress"</formula>
    </cfRule>
    <cfRule type="cellIs" dxfId="4263" priority="444" operator="equal">
      <formula>"Not Started"</formula>
    </cfRule>
  </conditionalFormatting>
  <conditionalFormatting sqref="G52:G55">
    <cfRule type="cellIs" dxfId="4262" priority="433" operator="equal">
      <formula>"Complete w/defect"</formula>
    </cfRule>
    <cfRule type="cellIs" dxfId="4261" priority="434" operator="equal">
      <formula>"Failed"</formula>
    </cfRule>
    <cfRule type="cellIs" dxfId="4260" priority="435" operator="equal">
      <formula>"NA"</formula>
    </cfRule>
    <cfRule type="cellIs" dxfId="4259" priority="436" operator="equal">
      <formula>"Complete"</formula>
    </cfRule>
    <cfRule type="cellIs" dxfId="4258" priority="437" operator="equal">
      <formula>"In Progress"</formula>
    </cfRule>
    <cfRule type="cellIs" dxfId="4257" priority="438" operator="equal">
      <formula>"Not Started"</formula>
    </cfRule>
  </conditionalFormatting>
  <conditionalFormatting sqref="G69">
    <cfRule type="cellIs" dxfId="4256" priority="373" operator="equal">
      <formula>"Complete w/defect"</formula>
    </cfRule>
    <cfRule type="cellIs" dxfId="4255" priority="374" operator="equal">
      <formula>"Failed"</formula>
    </cfRule>
    <cfRule type="cellIs" dxfId="4254" priority="375" operator="equal">
      <formula>"NA"</formula>
    </cfRule>
    <cfRule type="cellIs" dxfId="4253" priority="376" operator="equal">
      <formula>"Complete"</formula>
    </cfRule>
    <cfRule type="cellIs" dxfId="4252" priority="377" operator="equal">
      <formula>"In Progress"</formula>
    </cfRule>
    <cfRule type="cellIs" dxfId="4251" priority="378" operator="equal">
      <formula>"Not Started"</formula>
    </cfRule>
  </conditionalFormatting>
  <conditionalFormatting sqref="G71">
    <cfRule type="cellIs" dxfId="4250" priority="367" operator="equal">
      <formula>"Complete w/defect"</formula>
    </cfRule>
    <cfRule type="cellIs" dxfId="4249" priority="368" operator="equal">
      <formula>"Failed"</formula>
    </cfRule>
    <cfRule type="cellIs" dxfId="4248" priority="369" operator="equal">
      <formula>"NA"</formula>
    </cfRule>
    <cfRule type="cellIs" dxfId="4247" priority="370" operator="equal">
      <formula>"Complete"</formula>
    </cfRule>
    <cfRule type="cellIs" dxfId="4246" priority="371" operator="equal">
      <formula>"In Progress"</formula>
    </cfRule>
    <cfRule type="cellIs" dxfId="4245" priority="372" operator="equal">
      <formula>"Not Started"</formula>
    </cfRule>
  </conditionalFormatting>
  <conditionalFormatting sqref="G72">
    <cfRule type="cellIs" dxfId="4244" priority="361" operator="equal">
      <formula>"Complete w/defect"</formula>
    </cfRule>
    <cfRule type="cellIs" dxfId="4243" priority="362" operator="equal">
      <formula>"Failed"</formula>
    </cfRule>
    <cfRule type="cellIs" dxfId="4242" priority="363" operator="equal">
      <formula>"NA"</formula>
    </cfRule>
    <cfRule type="cellIs" dxfId="4241" priority="364" operator="equal">
      <formula>"Complete"</formula>
    </cfRule>
    <cfRule type="cellIs" dxfId="4240" priority="365" operator="equal">
      <formula>"In Progress"</formula>
    </cfRule>
    <cfRule type="cellIs" dxfId="4239" priority="366" operator="equal">
      <formula>"Not Started"</formula>
    </cfRule>
  </conditionalFormatting>
  <conditionalFormatting sqref="G73">
    <cfRule type="cellIs" dxfId="4238" priority="355" operator="equal">
      <formula>"Complete w/defect"</formula>
    </cfRule>
    <cfRule type="cellIs" dxfId="4237" priority="356" operator="equal">
      <formula>"Failed"</formula>
    </cfRule>
    <cfRule type="cellIs" dxfId="4236" priority="357" operator="equal">
      <formula>"NA"</formula>
    </cfRule>
    <cfRule type="cellIs" dxfId="4235" priority="358" operator="equal">
      <formula>"Complete"</formula>
    </cfRule>
    <cfRule type="cellIs" dxfId="4234" priority="359" operator="equal">
      <formula>"In Progress"</formula>
    </cfRule>
    <cfRule type="cellIs" dxfId="4233" priority="360" operator="equal">
      <formula>"Not Started"</formula>
    </cfRule>
  </conditionalFormatting>
  <conditionalFormatting sqref="G74">
    <cfRule type="cellIs" dxfId="4232" priority="349" operator="equal">
      <formula>"Complete w/defect"</formula>
    </cfRule>
    <cfRule type="cellIs" dxfId="4231" priority="350" operator="equal">
      <formula>"Failed"</formula>
    </cfRule>
    <cfRule type="cellIs" dxfId="4230" priority="351" operator="equal">
      <formula>"NA"</formula>
    </cfRule>
    <cfRule type="cellIs" dxfId="4229" priority="352" operator="equal">
      <formula>"Complete"</formula>
    </cfRule>
    <cfRule type="cellIs" dxfId="4228" priority="353" operator="equal">
      <formula>"In Progress"</formula>
    </cfRule>
    <cfRule type="cellIs" dxfId="4227" priority="354" operator="equal">
      <formula>"Not Started"</formula>
    </cfRule>
  </conditionalFormatting>
  <conditionalFormatting sqref="G76">
    <cfRule type="cellIs" dxfId="4226" priority="343" operator="equal">
      <formula>"Complete w/defect"</formula>
    </cfRule>
    <cfRule type="cellIs" dxfId="4225" priority="344" operator="equal">
      <formula>"Failed"</formula>
    </cfRule>
    <cfRule type="cellIs" dxfId="4224" priority="345" operator="equal">
      <formula>"NA"</formula>
    </cfRule>
    <cfRule type="cellIs" dxfId="4223" priority="346" operator="equal">
      <formula>"Complete"</formula>
    </cfRule>
    <cfRule type="cellIs" dxfId="4222" priority="347" operator="equal">
      <formula>"In Progress"</formula>
    </cfRule>
    <cfRule type="cellIs" dxfId="4221" priority="348" operator="equal">
      <formula>"Not Started"</formula>
    </cfRule>
  </conditionalFormatting>
  <conditionalFormatting sqref="G77">
    <cfRule type="cellIs" dxfId="4220" priority="337" operator="equal">
      <formula>"Complete w/defect"</formula>
    </cfRule>
    <cfRule type="cellIs" dxfId="4219" priority="338" operator="equal">
      <formula>"Failed"</formula>
    </cfRule>
    <cfRule type="cellIs" dxfId="4218" priority="339" operator="equal">
      <formula>"NA"</formula>
    </cfRule>
    <cfRule type="cellIs" dxfId="4217" priority="340" operator="equal">
      <formula>"Complete"</formula>
    </cfRule>
    <cfRule type="cellIs" dxfId="4216" priority="341" operator="equal">
      <formula>"In Progress"</formula>
    </cfRule>
    <cfRule type="cellIs" dxfId="4215" priority="342" operator="equal">
      <formula>"Not Started"</formula>
    </cfRule>
  </conditionalFormatting>
  <conditionalFormatting sqref="G78:G80">
    <cfRule type="cellIs" dxfId="4214" priority="331" operator="equal">
      <formula>"Complete w/defect"</formula>
    </cfRule>
    <cfRule type="cellIs" dxfId="4213" priority="332" operator="equal">
      <formula>"Failed"</formula>
    </cfRule>
    <cfRule type="cellIs" dxfId="4212" priority="333" operator="equal">
      <formula>"NA"</formula>
    </cfRule>
    <cfRule type="cellIs" dxfId="4211" priority="334" operator="equal">
      <formula>"Complete"</formula>
    </cfRule>
    <cfRule type="cellIs" dxfId="4210" priority="335" operator="equal">
      <formula>"In Progress"</formula>
    </cfRule>
    <cfRule type="cellIs" dxfId="4209" priority="336" operator="equal">
      <formula>"Not Started"</formula>
    </cfRule>
  </conditionalFormatting>
  <conditionalFormatting sqref="G82">
    <cfRule type="cellIs" dxfId="4208" priority="313" operator="equal">
      <formula>"Complete w/defect"</formula>
    </cfRule>
    <cfRule type="cellIs" dxfId="4207" priority="314" operator="equal">
      <formula>"Failed"</formula>
    </cfRule>
    <cfRule type="cellIs" dxfId="4206" priority="315" operator="equal">
      <formula>"NA"</formula>
    </cfRule>
    <cfRule type="cellIs" dxfId="4205" priority="316" operator="equal">
      <formula>"Complete"</formula>
    </cfRule>
    <cfRule type="cellIs" dxfId="4204" priority="317" operator="equal">
      <formula>"In Progress"</formula>
    </cfRule>
    <cfRule type="cellIs" dxfId="4203" priority="318" operator="equal">
      <formula>"Not Started"</formula>
    </cfRule>
  </conditionalFormatting>
  <conditionalFormatting sqref="G83:G86">
    <cfRule type="cellIs" dxfId="4202" priority="307" operator="equal">
      <formula>"Complete w/defect"</formula>
    </cfRule>
    <cfRule type="cellIs" dxfId="4201" priority="308" operator="equal">
      <formula>"Failed"</formula>
    </cfRule>
    <cfRule type="cellIs" dxfId="4200" priority="309" operator="equal">
      <formula>"NA"</formula>
    </cfRule>
    <cfRule type="cellIs" dxfId="4199" priority="310" operator="equal">
      <formula>"Complete"</formula>
    </cfRule>
    <cfRule type="cellIs" dxfId="4198" priority="311" operator="equal">
      <formula>"In Progress"</formula>
    </cfRule>
    <cfRule type="cellIs" dxfId="4197" priority="312" operator="equal">
      <formula>"Not Started"</formula>
    </cfRule>
  </conditionalFormatting>
  <conditionalFormatting sqref="G90">
    <cfRule type="cellIs" dxfId="4196" priority="277" operator="equal">
      <formula>"Complete w/defect"</formula>
    </cfRule>
    <cfRule type="cellIs" dxfId="4195" priority="278" operator="equal">
      <formula>"Failed"</formula>
    </cfRule>
    <cfRule type="cellIs" dxfId="4194" priority="279" operator="equal">
      <formula>"NA"</formula>
    </cfRule>
    <cfRule type="cellIs" dxfId="4193" priority="280" operator="equal">
      <formula>"Complete"</formula>
    </cfRule>
    <cfRule type="cellIs" dxfId="4192" priority="281" operator="equal">
      <formula>"In Progress"</formula>
    </cfRule>
    <cfRule type="cellIs" dxfId="4191" priority="282" operator="equal">
      <formula>"Not Started"</formula>
    </cfRule>
  </conditionalFormatting>
  <conditionalFormatting sqref="G91:G94">
    <cfRule type="cellIs" dxfId="4190" priority="271" operator="equal">
      <formula>"Complete w/defect"</formula>
    </cfRule>
    <cfRule type="cellIs" dxfId="4189" priority="272" operator="equal">
      <formula>"Failed"</formula>
    </cfRule>
    <cfRule type="cellIs" dxfId="4188" priority="273" operator="equal">
      <formula>"NA"</formula>
    </cfRule>
    <cfRule type="cellIs" dxfId="4187" priority="274" operator="equal">
      <formula>"Complete"</formula>
    </cfRule>
    <cfRule type="cellIs" dxfId="4186" priority="275" operator="equal">
      <formula>"In Progress"</formula>
    </cfRule>
    <cfRule type="cellIs" dxfId="4185" priority="276" operator="equal">
      <formula>"Not Started"</formula>
    </cfRule>
  </conditionalFormatting>
  <conditionalFormatting sqref="G96">
    <cfRule type="cellIs" dxfId="4184" priority="247" operator="equal">
      <formula>"Complete w/defect"</formula>
    </cfRule>
    <cfRule type="cellIs" dxfId="4183" priority="248" operator="equal">
      <formula>"Failed"</formula>
    </cfRule>
    <cfRule type="cellIs" dxfId="4182" priority="249" operator="equal">
      <formula>"NA"</formula>
    </cfRule>
    <cfRule type="cellIs" dxfId="4181" priority="250" operator="equal">
      <formula>"Complete"</formula>
    </cfRule>
    <cfRule type="cellIs" dxfId="4180" priority="251" operator="equal">
      <formula>"In Progress"</formula>
    </cfRule>
    <cfRule type="cellIs" dxfId="4179" priority="252" operator="equal">
      <formula>"Not Started"</formula>
    </cfRule>
  </conditionalFormatting>
  <conditionalFormatting sqref="G97">
    <cfRule type="cellIs" dxfId="4178" priority="241" operator="equal">
      <formula>"Complete w/defect"</formula>
    </cfRule>
    <cfRule type="cellIs" dxfId="4177" priority="242" operator="equal">
      <formula>"Failed"</formula>
    </cfRule>
    <cfRule type="cellIs" dxfId="4176" priority="243" operator="equal">
      <formula>"NA"</formula>
    </cfRule>
    <cfRule type="cellIs" dxfId="4175" priority="244" operator="equal">
      <formula>"Complete"</formula>
    </cfRule>
    <cfRule type="cellIs" dxfId="4174" priority="245" operator="equal">
      <formula>"In Progress"</formula>
    </cfRule>
    <cfRule type="cellIs" dxfId="4173" priority="246" operator="equal">
      <formula>"Not Started"</formula>
    </cfRule>
  </conditionalFormatting>
  <conditionalFormatting sqref="G98">
    <cfRule type="cellIs" dxfId="4172" priority="235" operator="equal">
      <formula>"Complete w/defect"</formula>
    </cfRule>
    <cfRule type="cellIs" dxfId="4171" priority="236" operator="equal">
      <formula>"Failed"</formula>
    </cfRule>
    <cfRule type="cellIs" dxfId="4170" priority="237" operator="equal">
      <formula>"NA"</formula>
    </cfRule>
    <cfRule type="cellIs" dxfId="4169" priority="238" operator="equal">
      <formula>"Complete"</formula>
    </cfRule>
    <cfRule type="cellIs" dxfId="4168" priority="239" operator="equal">
      <formula>"In Progress"</formula>
    </cfRule>
    <cfRule type="cellIs" dxfId="4167" priority="240" operator="equal">
      <formula>"Not Started"</formula>
    </cfRule>
  </conditionalFormatting>
  <conditionalFormatting sqref="G99">
    <cfRule type="cellIs" dxfId="4166" priority="229" operator="equal">
      <formula>"Complete w/defect"</formula>
    </cfRule>
    <cfRule type="cellIs" dxfId="4165" priority="230" operator="equal">
      <formula>"Failed"</formula>
    </cfRule>
    <cfRule type="cellIs" dxfId="4164" priority="231" operator="equal">
      <formula>"NA"</formula>
    </cfRule>
    <cfRule type="cellIs" dxfId="4163" priority="232" operator="equal">
      <formula>"Complete"</formula>
    </cfRule>
    <cfRule type="cellIs" dxfId="4162" priority="233" operator="equal">
      <formula>"In Progress"</formula>
    </cfRule>
    <cfRule type="cellIs" dxfId="4161" priority="234" operator="equal">
      <formula>"Not Started"</formula>
    </cfRule>
  </conditionalFormatting>
  <conditionalFormatting sqref="G100">
    <cfRule type="cellIs" dxfId="4160" priority="223" operator="equal">
      <formula>"Complete w/defect"</formula>
    </cfRule>
    <cfRule type="cellIs" dxfId="4159" priority="224" operator="equal">
      <formula>"Failed"</formula>
    </cfRule>
    <cfRule type="cellIs" dxfId="4158" priority="225" operator="equal">
      <formula>"NA"</formula>
    </cfRule>
    <cfRule type="cellIs" dxfId="4157" priority="226" operator="equal">
      <formula>"Complete"</formula>
    </cfRule>
    <cfRule type="cellIs" dxfId="4156" priority="227" operator="equal">
      <formula>"In Progress"</formula>
    </cfRule>
    <cfRule type="cellIs" dxfId="4155" priority="228" operator="equal">
      <formula>"Not Started"</formula>
    </cfRule>
  </conditionalFormatting>
  <conditionalFormatting sqref="G101">
    <cfRule type="cellIs" dxfId="4154" priority="217" operator="equal">
      <formula>"Complete w/defect"</formula>
    </cfRule>
    <cfRule type="cellIs" dxfId="4153" priority="218" operator="equal">
      <formula>"Failed"</formula>
    </cfRule>
    <cfRule type="cellIs" dxfId="4152" priority="219" operator="equal">
      <formula>"NA"</formula>
    </cfRule>
    <cfRule type="cellIs" dxfId="4151" priority="220" operator="equal">
      <formula>"Complete"</formula>
    </cfRule>
    <cfRule type="cellIs" dxfId="4150" priority="221" operator="equal">
      <formula>"In Progress"</formula>
    </cfRule>
    <cfRule type="cellIs" dxfId="4149" priority="222" operator="equal">
      <formula>"Not Started"</formula>
    </cfRule>
  </conditionalFormatting>
  <conditionalFormatting sqref="G102">
    <cfRule type="cellIs" dxfId="4148" priority="211" operator="equal">
      <formula>"Complete w/defect"</formula>
    </cfRule>
    <cfRule type="cellIs" dxfId="4147" priority="212" operator="equal">
      <formula>"Failed"</formula>
    </cfRule>
    <cfRule type="cellIs" dxfId="4146" priority="213" operator="equal">
      <formula>"NA"</formula>
    </cfRule>
    <cfRule type="cellIs" dxfId="4145" priority="214" operator="equal">
      <formula>"Complete"</formula>
    </cfRule>
    <cfRule type="cellIs" dxfId="4144" priority="215" operator="equal">
      <formula>"In Progress"</formula>
    </cfRule>
    <cfRule type="cellIs" dxfId="4143" priority="216" operator="equal">
      <formula>"Not Started"</formula>
    </cfRule>
  </conditionalFormatting>
  <conditionalFormatting sqref="G107">
    <cfRule type="cellIs" dxfId="4142" priority="205" operator="equal">
      <formula>"Complete w/defect"</formula>
    </cfRule>
    <cfRule type="cellIs" dxfId="4141" priority="206" operator="equal">
      <formula>"Failed"</formula>
    </cfRule>
    <cfRule type="cellIs" dxfId="4140" priority="207" operator="equal">
      <formula>"NA"</formula>
    </cfRule>
    <cfRule type="cellIs" dxfId="4139" priority="208" operator="equal">
      <formula>"Complete"</formula>
    </cfRule>
    <cfRule type="cellIs" dxfId="4138" priority="209" operator="equal">
      <formula>"In Progress"</formula>
    </cfRule>
    <cfRule type="cellIs" dxfId="4137" priority="210" operator="equal">
      <formula>"Not Started"</formula>
    </cfRule>
  </conditionalFormatting>
  <conditionalFormatting sqref="G109:G110">
    <cfRule type="cellIs" dxfId="4136" priority="199" operator="equal">
      <formula>"Complete w/defect"</formula>
    </cfRule>
    <cfRule type="cellIs" dxfId="4135" priority="200" operator="equal">
      <formula>"Failed"</formula>
    </cfRule>
    <cfRule type="cellIs" dxfId="4134" priority="201" operator="equal">
      <formula>"NA"</formula>
    </cfRule>
    <cfRule type="cellIs" dxfId="4133" priority="202" operator="equal">
      <formula>"Complete"</formula>
    </cfRule>
    <cfRule type="cellIs" dxfId="4132" priority="203" operator="equal">
      <formula>"In Progress"</formula>
    </cfRule>
    <cfRule type="cellIs" dxfId="4131" priority="204" operator="equal">
      <formula>"Not Started"</formula>
    </cfRule>
  </conditionalFormatting>
  <conditionalFormatting sqref="G112:G113">
    <cfRule type="cellIs" dxfId="4130" priority="187" operator="equal">
      <formula>"Complete w/defect"</formula>
    </cfRule>
    <cfRule type="cellIs" dxfId="4129" priority="188" operator="equal">
      <formula>"Failed"</formula>
    </cfRule>
    <cfRule type="cellIs" dxfId="4128" priority="189" operator="equal">
      <formula>"NA"</formula>
    </cfRule>
    <cfRule type="cellIs" dxfId="4127" priority="190" operator="equal">
      <formula>"Complete"</formula>
    </cfRule>
    <cfRule type="cellIs" dxfId="4126" priority="191" operator="equal">
      <formula>"In Progress"</formula>
    </cfRule>
    <cfRule type="cellIs" dxfId="4125" priority="192" operator="equal">
      <formula>"Not Started"</formula>
    </cfRule>
  </conditionalFormatting>
  <conditionalFormatting sqref="G122">
    <cfRule type="cellIs" dxfId="4124" priority="175" operator="equal">
      <formula>"Complete w/defect"</formula>
    </cfRule>
    <cfRule type="cellIs" dxfId="4123" priority="176" operator="equal">
      <formula>"Failed"</formula>
    </cfRule>
    <cfRule type="cellIs" dxfId="4122" priority="177" operator="equal">
      <formula>"NA"</formula>
    </cfRule>
    <cfRule type="cellIs" dxfId="4121" priority="178" operator="equal">
      <formula>"Complete"</formula>
    </cfRule>
    <cfRule type="cellIs" dxfId="4120" priority="179" operator="equal">
      <formula>"In Progress"</formula>
    </cfRule>
    <cfRule type="cellIs" dxfId="4119" priority="180" operator="equal">
      <formula>"Not Started"</formula>
    </cfRule>
  </conditionalFormatting>
  <conditionalFormatting sqref="G127">
    <cfRule type="cellIs" dxfId="4118" priority="163" operator="equal">
      <formula>"Complete w/defect"</formula>
    </cfRule>
    <cfRule type="cellIs" dxfId="4117" priority="164" operator="equal">
      <formula>"Failed"</formula>
    </cfRule>
    <cfRule type="cellIs" dxfId="4116" priority="165" operator="equal">
      <formula>"NA"</formula>
    </cfRule>
    <cfRule type="cellIs" dxfId="4115" priority="166" operator="equal">
      <formula>"Complete"</formula>
    </cfRule>
    <cfRule type="cellIs" dxfId="4114" priority="167" operator="equal">
      <formula>"In Progress"</formula>
    </cfRule>
    <cfRule type="cellIs" dxfId="4113" priority="168" operator="equal">
      <formula>"Not Started"</formula>
    </cfRule>
  </conditionalFormatting>
  <conditionalFormatting sqref="G129">
    <cfRule type="cellIs" dxfId="4112" priority="157" operator="equal">
      <formula>"Complete w/defect"</formula>
    </cfRule>
    <cfRule type="cellIs" dxfId="4111" priority="158" operator="equal">
      <formula>"Failed"</formula>
    </cfRule>
    <cfRule type="cellIs" dxfId="4110" priority="159" operator="equal">
      <formula>"NA"</formula>
    </cfRule>
    <cfRule type="cellIs" dxfId="4109" priority="160" operator="equal">
      <formula>"Complete"</formula>
    </cfRule>
    <cfRule type="cellIs" dxfId="4108" priority="161" operator="equal">
      <formula>"In Progress"</formula>
    </cfRule>
    <cfRule type="cellIs" dxfId="4107" priority="162" operator="equal">
      <formula>"Not Started"</formula>
    </cfRule>
  </conditionalFormatting>
  <conditionalFormatting sqref="G130">
    <cfRule type="cellIs" dxfId="4106" priority="151" operator="equal">
      <formula>"Complete w/defect"</formula>
    </cfRule>
    <cfRule type="cellIs" dxfId="4105" priority="152" operator="equal">
      <formula>"Failed"</formula>
    </cfRule>
    <cfRule type="cellIs" dxfId="4104" priority="153" operator="equal">
      <formula>"NA"</formula>
    </cfRule>
    <cfRule type="cellIs" dxfId="4103" priority="154" operator="equal">
      <formula>"Complete"</formula>
    </cfRule>
    <cfRule type="cellIs" dxfId="4102" priority="155" operator="equal">
      <formula>"In Progress"</formula>
    </cfRule>
    <cfRule type="cellIs" dxfId="4101" priority="156" operator="equal">
      <formula>"Not Started"</formula>
    </cfRule>
  </conditionalFormatting>
  <conditionalFormatting sqref="G132">
    <cfRule type="cellIs" dxfId="4100" priority="145" operator="equal">
      <formula>"Complete w/defect"</formula>
    </cfRule>
    <cfRule type="cellIs" dxfId="4099" priority="146" operator="equal">
      <formula>"Failed"</formula>
    </cfRule>
    <cfRule type="cellIs" dxfId="4098" priority="147" operator="equal">
      <formula>"NA"</formula>
    </cfRule>
    <cfRule type="cellIs" dxfId="4097" priority="148" operator="equal">
      <formula>"Complete"</formula>
    </cfRule>
    <cfRule type="cellIs" dxfId="4096" priority="149" operator="equal">
      <formula>"In Progress"</formula>
    </cfRule>
    <cfRule type="cellIs" dxfId="4095" priority="150" operator="equal">
      <formula>"Not Started"</formula>
    </cfRule>
  </conditionalFormatting>
  <conditionalFormatting sqref="G133">
    <cfRule type="cellIs" dxfId="4094" priority="139" operator="equal">
      <formula>"Complete w/defect"</formula>
    </cfRule>
    <cfRule type="cellIs" dxfId="4093" priority="140" operator="equal">
      <formula>"Failed"</formula>
    </cfRule>
    <cfRule type="cellIs" dxfId="4092" priority="141" operator="equal">
      <formula>"NA"</formula>
    </cfRule>
    <cfRule type="cellIs" dxfId="4091" priority="142" operator="equal">
      <formula>"Complete"</formula>
    </cfRule>
    <cfRule type="cellIs" dxfId="4090" priority="143" operator="equal">
      <formula>"In Progress"</formula>
    </cfRule>
    <cfRule type="cellIs" dxfId="4089" priority="144" operator="equal">
      <formula>"Not Started"</formula>
    </cfRule>
  </conditionalFormatting>
  <conditionalFormatting sqref="G135">
    <cfRule type="cellIs" dxfId="4088" priority="133" operator="equal">
      <formula>"Complete w/defect"</formula>
    </cfRule>
    <cfRule type="cellIs" dxfId="4087" priority="134" operator="equal">
      <formula>"Failed"</formula>
    </cfRule>
    <cfRule type="cellIs" dxfId="4086" priority="135" operator="equal">
      <formula>"NA"</formula>
    </cfRule>
    <cfRule type="cellIs" dxfId="4085" priority="136" operator="equal">
      <formula>"Complete"</formula>
    </cfRule>
    <cfRule type="cellIs" dxfId="4084" priority="137" operator="equal">
      <formula>"In Progress"</formula>
    </cfRule>
    <cfRule type="cellIs" dxfId="4083" priority="138" operator="equal">
      <formula>"Not Started"</formula>
    </cfRule>
  </conditionalFormatting>
  <conditionalFormatting sqref="G136">
    <cfRule type="cellIs" dxfId="4082" priority="127" operator="equal">
      <formula>"Complete w/defect"</formula>
    </cfRule>
    <cfRule type="cellIs" dxfId="4081" priority="128" operator="equal">
      <formula>"Failed"</formula>
    </cfRule>
    <cfRule type="cellIs" dxfId="4080" priority="129" operator="equal">
      <formula>"NA"</formula>
    </cfRule>
    <cfRule type="cellIs" dxfId="4079" priority="130" operator="equal">
      <formula>"Complete"</formula>
    </cfRule>
    <cfRule type="cellIs" dxfId="4078" priority="131" operator="equal">
      <formula>"In Progress"</formula>
    </cfRule>
    <cfRule type="cellIs" dxfId="4077" priority="132" operator="equal">
      <formula>"Not Started"</formula>
    </cfRule>
  </conditionalFormatting>
  <conditionalFormatting sqref="G152">
    <cfRule type="cellIs" dxfId="4076" priority="121" operator="equal">
      <formula>"Complete w/defect"</formula>
    </cfRule>
    <cfRule type="cellIs" dxfId="4075" priority="122" operator="equal">
      <formula>"Failed"</formula>
    </cfRule>
    <cfRule type="cellIs" dxfId="4074" priority="123" operator="equal">
      <formula>"NA"</formula>
    </cfRule>
    <cfRule type="cellIs" dxfId="4073" priority="124" operator="equal">
      <formula>"Complete"</formula>
    </cfRule>
    <cfRule type="cellIs" dxfId="4072" priority="125" operator="equal">
      <formula>"In Progress"</formula>
    </cfRule>
    <cfRule type="cellIs" dxfId="4071" priority="126" operator="equal">
      <formula>"Not Started"</formula>
    </cfRule>
  </conditionalFormatting>
  <conditionalFormatting sqref="G153">
    <cfRule type="cellIs" dxfId="4070" priority="115" operator="equal">
      <formula>"Complete w/defect"</formula>
    </cfRule>
    <cfRule type="cellIs" dxfId="4069" priority="116" operator="equal">
      <formula>"Failed"</formula>
    </cfRule>
    <cfRule type="cellIs" dxfId="4068" priority="117" operator="equal">
      <formula>"NA"</formula>
    </cfRule>
    <cfRule type="cellIs" dxfId="4067" priority="118" operator="equal">
      <formula>"Complete"</formula>
    </cfRule>
    <cfRule type="cellIs" dxfId="4066" priority="119" operator="equal">
      <formula>"In Progress"</formula>
    </cfRule>
    <cfRule type="cellIs" dxfId="4065" priority="120" operator="equal">
      <formula>"Not Started"</formula>
    </cfRule>
  </conditionalFormatting>
  <conditionalFormatting sqref="G155">
    <cfRule type="cellIs" dxfId="4064" priority="109" operator="equal">
      <formula>"Complete w/defect"</formula>
    </cfRule>
    <cfRule type="cellIs" dxfId="4063" priority="110" operator="equal">
      <formula>"Failed"</formula>
    </cfRule>
    <cfRule type="cellIs" dxfId="4062" priority="111" operator="equal">
      <formula>"NA"</formula>
    </cfRule>
    <cfRule type="cellIs" dxfId="4061" priority="112" operator="equal">
      <formula>"Complete"</formula>
    </cfRule>
    <cfRule type="cellIs" dxfId="4060" priority="113" operator="equal">
      <formula>"In Progress"</formula>
    </cfRule>
    <cfRule type="cellIs" dxfId="4059" priority="114" operator="equal">
      <formula>"Not Started"</formula>
    </cfRule>
  </conditionalFormatting>
  <conditionalFormatting sqref="G157">
    <cfRule type="cellIs" dxfId="4058" priority="103" operator="equal">
      <formula>"Complete w/defect"</formula>
    </cfRule>
    <cfRule type="cellIs" dxfId="4057" priority="104" operator="equal">
      <formula>"Failed"</formula>
    </cfRule>
    <cfRule type="cellIs" dxfId="4056" priority="105" operator="equal">
      <formula>"NA"</formula>
    </cfRule>
    <cfRule type="cellIs" dxfId="4055" priority="106" operator="equal">
      <formula>"Complete"</formula>
    </cfRule>
    <cfRule type="cellIs" dxfId="4054" priority="107" operator="equal">
      <formula>"In Progress"</formula>
    </cfRule>
    <cfRule type="cellIs" dxfId="4053" priority="108" operator="equal">
      <formula>"Not Started"</formula>
    </cfRule>
  </conditionalFormatting>
  <conditionalFormatting sqref="G147">
    <cfRule type="cellIs" dxfId="4052" priority="53" operator="equal">
      <formula>"Complete w/defect"</formula>
    </cfRule>
    <cfRule type="cellIs" dxfId="4051" priority="54" operator="equal">
      <formula>"Failed"</formula>
    </cfRule>
    <cfRule type="cellIs" dxfId="4050" priority="55" operator="equal">
      <formula>"NA"</formula>
    </cfRule>
    <cfRule type="cellIs" dxfId="4049" priority="56" operator="equal">
      <formula>"Complete"</formula>
    </cfRule>
    <cfRule type="cellIs" dxfId="4048" priority="57" operator="equal">
      <formula>"In Progress"</formula>
    </cfRule>
    <cfRule type="cellIs" dxfId="4047" priority="58" operator="equal">
      <formula>"Not Started"</formula>
    </cfRule>
  </conditionalFormatting>
  <conditionalFormatting sqref="G147">
    <cfRule type="cellIs" dxfId="4046" priority="83" operator="equal">
      <formula>"Complete w/defect"</formula>
    </cfRule>
    <cfRule type="cellIs" dxfId="4045" priority="84" operator="equal">
      <formula>"Failed"</formula>
    </cfRule>
    <cfRule type="cellIs" dxfId="4044" priority="85" operator="equal">
      <formula>"NA"</formula>
    </cfRule>
    <cfRule type="cellIs" dxfId="4043" priority="86" operator="equal">
      <formula>"Complete"</formula>
    </cfRule>
    <cfRule type="cellIs" dxfId="4042" priority="87" operator="equal">
      <formula>"In Progress"</formula>
    </cfRule>
    <cfRule type="cellIs" dxfId="4041" priority="88" operator="equal">
      <formula>"Not Started"</formula>
    </cfRule>
  </conditionalFormatting>
  <conditionalFormatting sqref="G147">
    <cfRule type="cellIs" dxfId="4040" priority="97" operator="equal">
      <formula>"Complete w/defect"</formula>
    </cfRule>
    <cfRule type="cellIs" dxfId="4039" priority="98" operator="equal">
      <formula>"Failed"</formula>
    </cfRule>
    <cfRule type="cellIs" dxfId="4038" priority="99" operator="equal">
      <formula>"NA"</formula>
    </cfRule>
    <cfRule type="cellIs" dxfId="4037" priority="100" operator="equal">
      <formula>"Complete"</formula>
    </cfRule>
    <cfRule type="cellIs" dxfId="4036" priority="101" operator="equal">
      <formula>"In Progress"</formula>
    </cfRule>
    <cfRule type="cellIs" dxfId="4035" priority="102" operator="equal">
      <formula>"Not Started"</formula>
    </cfRule>
  </conditionalFormatting>
  <conditionalFormatting sqref="C147">
    <cfRule type="cellIs" dxfId="4034" priority="96" operator="equal">
      <formula>"Prod"</formula>
    </cfRule>
  </conditionalFormatting>
  <conditionalFormatting sqref="C147">
    <cfRule type="cellIs" dxfId="4033" priority="95" operator="equal">
      <formula>"Prod"</formula>
    </cfRule>
  </conditionalFormatting>
  <conditionalFormatting sqref="G147">
    <cfRule type="cellIs" dxfId="4032" priority="89" operator="equal">
      <formula>"Complete w/defect"</formula>
    </cfRule>
    <cfRule type="cellIs" dxfId="4031" priority="90" operator="equal">
      <formula>"Failed"</formula>
    </cfRule>
    <cfRule type="cellIs" dxfId="4030" priority="91" operator="equal">
      <formula>"NA"</formula>
    </cfRule>
    <cfRule type="cellIs" dxfId="4029" priority="92" operator="equal">
      <formula>"Complete"</formula>
    </cfRule>
    <cfRule type="cellIs" dxfId="4028" priority="93" operator="equal">
      <formula>"In Progress"</formula>
    </cfRule>
    <cfRule type="cellIs" dxfId="4027" priority="94" operator="equal">
      <formula>"Not Started"</formula>
    </cfRule>
  </conditionalFormatting>
  <conditionalFormatting sqref="G147">
    <cfRule type="cellIs" dxfId="4026" priority="77" operator="equal">
      <formula>"Complete w/defect"</formula>
    </cfRule>
    <cfRule type="cellIs" dxfId="4025" priority="78" operator="equal">
      <formula>"Failed"</formula>
    </cfRule>
    <cfRule type="cellIs" dxfId="4024" priority="79" operator="equal">
      <formula>"NA"</formula>
    </cfRule>
    <cfRule type="cellIs" dxfId="4023" priority="80" operator="equal">
      <formula>"Complete"</formula>
    </cfRule>
    <cfRule type="cellIs" dxfId="4022" priority="81" operator="equal">
      <formula>"In Progress"</formula>
    </cfRule>
    <cfRule type="cellIs" dxfId="4021" priority="82" operator="equal">
      <formula>"Not Started"</formula>
    </cfRule>
  </conditionalFormatting>
  <conditionalFormatting sqref="G147">
    <cfRule type="cellIs" dxfId="4020" priority="71" operator="equal">
      <formula>"Complete w/defect"</formula>
    </cfRule>
    <cfRule type="cellIs" dxfId="4019" priority="72" operator="equal">
      <formula>"Failed"</formula>
    </cfRule>
    <cfRule type="cellIs" dxfId="4018" priority="73" operator="equal">
      <formula>"NA"</formula>
    </cfRule>
    <cfRule type="cellIs" dxfId="4017" priority="74" operator="equal">
      <formula>"Complete"</formula>
    </cfRule>
    <cfRule type="cellIs" dxfId="4016" priority="75" operator="equal">
      <formula>"In Progress"</formula>
    </cfRule>
    <cfRule type="cellIs" dxfId="4015" priority="76" operator="equal">
      <formula>"Not Started"</formula>
    </cfRule>
  </conditionalFormatting>
  <conditionalFormatting sqref="G147">
    <cfRule type="cellIs" dxfId="4014" priority="65" operator="equal">
      <formula>"Complete w/defect"</formula>
    </cfRule>
    <cfRule type="cellIs" dxfId="4013" priority="66" operator="equal">
      <formula>"Failed"</formula>
    </cfRule>
    <cfRule type="cellIs" dxfId="4012" priority="67" operator="equal">
      <formula>"NA"</formula>
    </cfRule>
    <cfRule type="cellIs" dxfId="4011" priority="68" operator="equal">
      <formula>"Complete"</formula>
    </cfRule>
    <cfRule type="cellIs" dxfId="4010" priority="69" operator="equal">
      <formula>"In Progress"</formula>
    </cfRule>
    <cfRule type="cellIs" dxfId="4009" priority="70" operator="equal">
      <formula>"Not Started"</formula>
    </cfRule>
  </conditionalFormatting>
  <conditionalFormatting sqref="G147">
    <cfRule type="cellIs" dxfId="4008" priority="59" operator="equal">
      <formula>"Complete w/defect"</formula>
    </cfRule>
    <cfRule type="cellIs" dxfId="4007" priority="60" operator="equal">
      <formula>"Failed"</formula>
    </cfRule>
    <cfRule type="cellIs" dxfId="4006" priority="61" operator="equal">
      <formula>"NA"</formula>
    </cfRule>
    <cfRule type="cellIs" dxfId="4005" priority="62" operator="equal">
      <formula>"Complete"</formula>
    </cfRule>
    <cfRule type="cellIs" dxfId="4004" priority="63" operator="equal">
      <formula>"In Progress"</formula>
    </cfRule>
    <cfRule type="cellIs" dxfId="4003" priority="64" operator="equal">
      <formula>"Not Started"</formula>
    </cfRule>
  </conditionalFormatting>
  <conditionalFormatting sqref="G56">
    <cfRule type="cellIs" dxfId="4002" priority="47" operator="equal">
      <formula>"Complete w/defect"</formula>
    </cfRule>
    <cfRule type="cellIs" dxfId="4001" priority="48" operator="equal">
      <formula>"Failed"</formula>
    </cfRule>
    <cfRule type="cellIs" dxfId="4000" priority="49" operator="equal">
      <formula>"NA"</formula>
    </cfRule>
    <cfRule type="cellIs" dxfId="3999" priority="50" operator="equal">
      <formula>"Complete"</formula>
    </cfRule>
    <cfRule type="cellIs" dxfId="3998" priority="51" operator="equal">
      <formula>"In Progress"</formula>
    </cfRule>
    <cfRule type="cellIs" dxfId="3997" priority="52" operator="equal">
      <formula>"Not Started"</formula>
    </cfRule>
  </conditionalFormatting>
  <conditionalFormatting sqref="G61:G65">
    <cfRule type="cellIs" dxfId="3996" priority="41" operator="equal">
      <formula>"Complete w/defect"</formula>
    </cfRule>
    <cfRule type="cellIs" dxfId="3995" priority="42" operator="equal">
      <formula>"Failed"</formula>
    </cfRule>
    <cfRule type="cellIs" dxfId="3994" priority="43" operator="equal">
      <formula>"NA"</formula>
    </cfRule>
    <cfRule type="cellIs" dxfId="3993" priority="44" operator="equal">
      <formula>"Complete"</formula>
    </cfRule>
    <cfRule type="cellIs" dxfId="3992" priority="45" operator="equal">
      <formula>"In Progress"</formula>
    </cfRule>
    <cfRule type="cellIs" dxfId="3991" priority="46" operator="equal">
      <formula>"Not Started"</formula>
    </cfRule>
  </conditionalFormatting>
  <conditionalFormatting sqref="G87">
    <cfRule type="cellIs" dxfId="3990" priority="35" operator="equal">
      <formula>"Complete w/defect"</formula>
    </cfRule>
    <cfRule type="cellIs" dxfId="3989" priority="36" operator="equal">
      <formula>"Failed"</formula>
    </cfRule>
    <cfRule type="cellIs" dxfId="3988" priority="37" operator="equal">
      <formula>"NA"</formula>
    </cfRule>
    <cfRule type="cellIs" dxfId="3987" priority="38" operator="equal">
      <formula>"Complete"</formula>
    </cfRule>
    <cfRule type="cellIs" dxfId="3986" priority="39" operator="equal">
      <formula>"In Progress"</formula>
    </cfRule>
    <cfRule type="cellIs" dxfId="3985" priority="40" operator="equal">
      <formula>"Not Started"</formula>
    </cfRule>
  </conditionalFormatting>
  <conditionalFormatting sqref="G126">
    <cfRule type="cellIs" dxfId="3984" priority="29" operator="equal">
      <formula>"Complete w/defect"</formula>
    </cfRule>
    <cfRule type="cellIs" dxfId="3983" priority="30" operator="equal">
      <formula>"Failed"</formula>
    </cfRule>
    <cfRule type="cellIs" dxfId="3982" priority="31" operator="equal">
      <formula>"NA"</formula>
    </cfRule>
    <cfRule type="cellIs" dxfId="3981" priority="32" operator="equal">
      <formula>"Complete"</formula>
    </cfRule>
    <cfRule type="cellIs" dxfId="3980" priority="33" operator="equal">
      <formula>"In Progress"</formula>
    </cfRule>
    <cfRule type="cellIs" dxfId="3979" priority="34" operator="equal">
      <formula>"Not Started"</formula>
    </cfRule>
  </conditionalFormatting>
  <conditionalFormatting sqref="G125">
    <cfRule type="cellIs" dxfId="3978" priority="23" operator="equal">
      <formula>"Complete w/defect"</formula>
    </cfRule>
    <cfRule type="cellIs" dxfId="3977" priority="24" operator="equal">
      <formula>"Failed"</formula>
    </cfRule>
    <cfRule type="cellIs" dxfId="3976" priority="25" operator="equal">
      <formula>"NA"</formula>
    </cfRule>
    <cfRule type="cellIs" dxfId="3975" priority="26" operator="equal">
      <formula>"Complete"</formula>
    </cfRule>
    <cfRule type="cellIs" dxfId="3974" priority="27" operator="equal">
      <formula>"In Progress"</formula>
    </cfRule>
    <cfRule type="cellIs" dxfId="3973" priority="28" operator="equal">
      <formula>"Not Started"</formula>
    </cfRule>
  </conditionalFormatting>
  <conditionalFormatting sqref="C138:C140">
    <cfRule type="cellIs" dxfId="3972" priority="22" operator="equal">
      <formula>"Prod"</formula>
    </cfRule>
  </conditionalFormatting>
  <conditionalFormatting sqref="C138:C140">
    <cfRule type="cellIs" dxfId="3971" priority="21" operator="equal">
      <formula>"Prod"</formula>
    </cfRule>
  </conditionalFormatting>
  <conditionalFormatting sqref="G138:G140">
    <cfRule type="cellIs" dxfId="3970" priority="15" operator="equal">
      <formula>"Complete w/defect"</formula>
    </cfRule>
    <cfRule type="cellIs" dxfId="3969" priority="16" operator="equal">
      <formula>"Failed"</formula>
    </cfRule>
    <cfRule type="cellIs" dxfId="3968" priority="17" operator="equal">
      <formula>"NA"</formula>
    </cfRule>
    <cfRule type="cellIs" dxfId="3967" priority="18" operator="equal">
      <formula>"Complete"</formula>
    </cfRule>
    <cfRule type="cellIs" dxfId="3966" priority="19" operator="equal">
      <formula>"In Progress"</formula>
    </cfRule>
    <cfRule type="cellIs" dxfId="3965" priority="20" operator="equal">
      <formula>"Not Started"</formula>
    </cfRule>
  </conditionalFormatting>
  <conditionalFormatting sqref="G143">
    <cfRule type="cellIs" dxfId="3964" priority="9" operator="equal">
      <formula>"Complete w/defect"</formula>
    </cfRule>
    <cfRule type="cellIs" dxfId="3963" priority="10" operator="equal">
      <formula>"Failed"</formula>
    </cfRule>
    <cfRule type="cellIs" dxfId="3962" priority="11" operator="equal">
      <formula>"NA"</formula>
    </cfRule>
    <cfRule type="cellIs" dxfId="3961" priority="12" operator="equal">
      <formula>"Complete"</formula>
    </cfRule>
    <cfRule type="cellIs" dxfId="3960" priority="13" operator="equal">
      <formula>"In Progress"</formula>
    </cfRule>
    <cfRule type="cellIs" dxfId="3959" priority="14" operator="equal">
      <formula>"Not Started"</formula>
    </cfRule>
  </conditionalFormatting>
  <conditionalFormatting sqref="C143">
    <cfRule type="cellIs" dxfId="3958" priority="8" operator="equal">
      <formula>"Prod"</formula>
    </cfRule>
  </conditionalFormatting>
  <conditionalFormatting sqref="G145">
    <cfRule type="cellIs" dxfId="3957" priority="2" operator="equal">
      <formula>"Complete w/defect"</formula>
    </cfRule>
    <cfRule type="cellIs" dxfId="3956" priority="3" operator="equal">
      <formula>"Failed"</formula>
    </cfRule>
    <cfRule type="cellIs" dxfId="3955" priority="4" operator="equal">
      <formula>"NA"</formula>
    </cfRule>
    <cfRule type="cellIs" dxfId="3954" priority="5" operator="equal">
      <formula>"Complete"</formula>
    </cfRule>
    <cfRule type="cellIs" dxfId="3953" priority="6" operator="equal">
      <formula>"In Progress"</formula>
    </cfRule>
    <cfRule type="cellIs" dxfId="3952" priority="7" operator="equal">
      <formula>"Not Started"</formula>
    </cfRule>
  </conditionalFormatting>
  <conditionalFormatting sqref="C145">
    <cfRule type="cellIs" dxfId="3951" priority="1" operator="equal">
      <formula>"Prod"</formula>
    </cfRule>
  </conditionalFormatting>
  <dataValidations count="2">
    <dataValidation type="list" errorStyle="warning" allowBlank="1" showInputMessage="1" showErrorMessage="1" sqref="G219 G81 G70 G108 G44 G184 G49 G172:G174 G59 G36:G37 G68 G128 G161 G164 G178 G186 G192 G195 G205 G208 G210 G213 G216 G222 G225 G228 G231 G234:G239 G131 G134 G158:G159 G147 G123:G124 G151 G95 G137" xr:uid="{A3109B93-1529-4A71-9256-B5E65CF367B1}">
      <formula1>"Not Started, In Progress, Complete, Failed, Complete w/defect, NA"</formula1>
    </dataValidation>
    <dataValidation type="list" allowBlank="1" showInputMessage="1" showErrorMessage="1" sqref="G2 G221:G222" xr:uid="{3996B35C-A5E6-4892-BB45-EDE0D6B80D3F}">
      <formula1>"Not Started, In Progress, Complete, NA, Failed"</formula1>
    </dataValidation>
  </dataValidations>
  <hyperlinks>
    <hyperlink ref="E46" r:id="rId1" xr:uid="{501A9F3C-4241-48C9-BB71-CFC5EF82D359}"/>
    <hyperlink ref="F114" r:id="rId2" xr:uid="{33D312F5-F649-43CD-AA30-509BB6483AD6}"/>
    <hyperlink ref="E176" r:id="rId3" xr:uid="{9BBE129D-22BC-4D96-9D93-8F3BE3BE093A}"/>
    <hyperlink ref="F193" r:id="rId4" xr:uid="{E02ABFBE-2CB3-4440-8646-983AE18C6EFB}"/>
    <hyperlink ref="F223" r:id="rId5" xr:uid="{405C7C6B-520A-4CB2-ABCB-4CC826A34905}"/>
    <hyperlink ref="E207" r:id="rId6" xr:uid="{EAB6345A-3690-4FF1-B79F-FA1B579DDFF7}"/>
    <hyperlink ref="F217" r:id="rId7" xr:uid="{B3A8959D-B358-4DDE-9A32-12E0E180DB07}"/>
    <hyperlink ref="F226" r:id="rId8" xr:uid="{AD6D67AE-EF9D-4476-BC7F-FFF9156C55B4}"/>
    <hyperlink ref="F229" r:id="rId9" xr:uid="{8AE12024-0193-4CBE-8C00-D0185EC601F7}"/>
    <hyperlink ref="F232" r:id="rId10" xr:uid="{D0BB99CA-88E5-4067-A13B-5D84007403AA}"/>
    <hyperlink ref="F235" r:id="rId11" xr:uid="{34E952F2-1880-4776-9E94-1FDD166F0F0E}"/>
    <hyperlink ref="F238" r:id="rId12" xr:uid="{5AA9B35C-8008-49BD-92C8-865E7C29921C}"/>
    <hyperlink ref="F14" r:id="rId13" display="../../../Forms/AllItems.aspx?RootFolder=%2Fsites%2Fppma%2FNERC%20CIP%20Cyber%20Asset%20Lifecycle%20Management%2FProject%20Documents%2FDeploy%2FDataFeed%20Netcool%2DRemedy%20Ticket%20Info&amp;FolderCTID=0x012000BB92A01E101E98439B05BACD3593EBDF&amp;View=%7B1C040FAB%2D858C%2D4CF4%2D96DF%2D2F21882F7611%7D" xr:uid="{AAB74001-55E4-4148-9ADE-5E4FF2A41CD6}"/>
    <hyperlink ref="F38" r:id="rId14" xr:uid="{AC13CB9A-F963-4B7F-BE4D-CA257C6653DB}"/>
    <hyperlink ref="F67" r:id="rId15" xr:uid="{8F8DFB00-8F3C-4E76-96BC-654ACF8CA24C}"/>
    <hyperlink ref="E190" r:id="rId16" xr:uid="{4DD20178-B0AD-4C22-A824-A9EA0FE57895}"/>
    <hyperlink ref="D180" r:id="rId17" display="R26 Scope Awareness Table.pptx" xr:uid="{82662A68-193B-4248-990C-4CF776DB0D7B}"/>
    <hyperlink ref="F112" r:id="rId18" xr:uid="{F59E5D01-BD12-4FEF-BBBB-2C4D97DDBB31}"/>
    <hyperlink ref="F21" r:id="rId19"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xr:uid="{A7C92A71-B003-4F2F-9743-66159F75F701}"/>
    <hyperlink ref="F23" r:id="rId20"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xr:uid="{735088AA-D4F3-4747-8303-3EE6D680DDFF}"/>
    <hyperlink ref="F57" r:id="rId21" location="/Shared%20Documents/Forms/AllItems.aspx?RootFolder=%2Fsites%2FIT%5FBESCSI%5FNCTP%2FShared%20Documents%2FCALM%20R25&amp;View=%7B927C634B-2C57-4C82-B13B-0EDC629D2D56%7D&amp;InitialTabId=Ribbon%2ELibrary&amp;VisibilityContext=WSSTabPersistence" tooltip="https://coaction.duke-energy.com/sites/it_bescsi_nctp/_layouts/15/start.aspx#/shared%20documents/forms/allitems.aspx?rootfolder=%2fsites%2fit%5fbescsi%5fnctp%2fshared%20documents%2fcalm%20r25&amp;view=%7b927c634b-2c57-4c82-b13b-0edc629d2d56%7d&amp;initialtabid=ri" display="https://coaction.duke-energy.com/sites/IT_BESCSI_NCTP/_layouts/15/start.aspx - /Shared%20Documents/Forms/AllItems.aspx?RootFolder=%2Fsites%2FIT%5FBESCSI%5FNCTP%2FShared%20Documents%2FCALM%20R25&amp;View=%7B927C634B-2C57-4C82-B13B-0EDC629D2D56%7D&amp;InitialTabId=Ribbon%2ELibrary&amp;VisibilityContext=WSSTabPersistence" xr:uid="{859E6A36-1BED-4707-B1D0-DB4A535C0E67}"/>
    <hyperlink ref="E160" r:id="rId22" display="https://team.duke-energy.com/sites/ppma/NERC CIP Cyber Asset Lifecycle Management/Deployment/Release 25/CALM R25 Health Checks.xlsx" xr:uid="{10A0676C-3004-4611-9204-C86E8F999025}"/>
  </hyperlinks>
  <pageMargins left="0.7" right="0.7" top="0.75" bottom="0.75" header="0.3" footer="0.3"/>
  <pageSetup orientation="portrait" horizontalDpi="200" verticalDpi="200"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0DF7E-38C1-4DFE-91D8-9440EE762C37}">
  <dimension ref="A1:BB232"/>
  <sheetViews>
    <sheetView topLeftCell="D74" zoomScale="81" zoomScaleNormal="81" workbookViewId="0">
      <selection activeCell="D147" sqref="A1:XFD1048576"/>
    </sheetView>
  </sheetViews>
  <sheetFormatPr defaultColWidth="9.44140625" defaultRowHeight="14.4" x14ac:dyDescent="0.3"/>
  <cols>
    <col min="1" max="1" width="5.6640625" style="26" bestFit="1" customWidth="1"/>
    <col min="2" max="2" width="5.44140625" style="26" customWidth="1"/>
    <col min="3" max="3" width="5.6640625" style="5" customWidth="1"/>
    <col min="4" max="4" width="70.44140625" style="21" customWidth="1"/>
    <col min="5" max="5" width="47.44140625" style="22" customWidth="1"/>
    <col min="6" max="6" width="38.6640625" style="22" customWidth="1"/>
    <col min="7" max="7" width="14.44140625" style="22" customWidth="1"/>
    <col min="8" max="8" width="22.44140625" style="22" bestFit="1" customWidth="1"/>
    <col min="9" max="9" width="14.6640625" style="22" customWidth="1"/>
    <col min="10" max="10" width="4.88671875" style="5" customWidth="1"/>
    <col min="11" max="11" width="8" style="5" bestFit="1" customWidth="1"/>
    <col min="12" max="12" width="10.5546875" style="5" customWidth="1"/>
    <col min="13" max="14" width="9.5546875" style="26" customWidth="1"/>
    <col min="15" max="15" width="57.5546875" style="22" bestFit="1" customWidth="1"/>
    <col min="16" max="16" width="10" style="5" customWidth="1"/>
    <col min="17" max="17" width="10.5546875" style="5" customWidth="1"/>
    <col min="18" max="18" width="9.44140625" style="5"/>
    <col min="19" max="19" width="13" style="5" customWidth="1"/>
    <col min="20" max="20" width="11.5546875" style="5" bestFit="1" customWidth="1"/>
    <col min="21" max="16384" width="9.44140625" style="5"/>
  </cols>
  <sheetData>
    <row r="1" spans="1:15" ht="46.95" customHeight="1" thickBot="1" x14ac:dyDescent="0.35">
      <c r="A1" s="1" t="s">
        <v>0</v>
      </c>
      <c r="B1" s="1" t="s">
        <v>1</v>
      </c>
      <c r="C1" s="2" t="s">
        <v>2</v>
      </c>
      <c r="D1" s="2" t="s">
        <v>3</v>
      </c>
      <c r="E1" s="3" t="s">
        <v>4</v>
      </c>
      <c r="F1" s="3" t="s">
        <v>5</v>
      </c>
      <c r="G1" s="3" t="s">
        <v>6</v>
      </c>
      <c r="H1" s="3" t="s">
        <v>7</v>
      </c>
      <c r="I1" s="3" t="s">
        <v>8</v>
      </c>
      <c r="J1" s="3" t="s">
        <v>9</v>
      </c>
      <c r="K1" s="3" t="s">
        <v>10</v>
      </c>
      <c r="L1" s="3" t="s">
        <v>11</v>
      </c>
      <c r="M1" s="1" t="s">
        <v>12</v>
      </c>
      <c r="N1" s="1" t="s">
        <v>13</v>
      </c>
      <c r="O1" s="4"/>
    </row>
    <row r="2" spans="1:15" s="12" customFormat="1" ht="24" thickBot="1" x14ac:dyDescent="0.35">
      <c r="A2" s="6">
        <v>1</v>
      </c>
      <c r="B2" s="7"/>
      <c r="C2" s="8" t="s">
        <v>14</v>
      </c>
      <c r="D2" s="9"/>
      <c r="E2" s="9"/>
      <c r="F2" s="9"/>
      <c r="G2" s="9"/>
      <c r="H2" s="9"/>
      <c r="I2" s="9"/>
      <c r="J2" s="8"/>
      <c r="K2" s="10">
        <v>44623</v>
      </c>
      <c r="L2" s="8"/>
      <c r="M2" s="11"/>
      <c r="N2" s="11"/>
      <c r="O2" s="9"/>
    </row>
    <row r="3" spans="1:15" s="15" customFormat="1" x14ac:dyDescent="0.3">
      <c r="A3" s="13">
        <v>1.1000000000000001</v>
      </c>
      <c r="B3" s="14"/>
      <c r="D3" s="16" t="s">
        <v>15</v>
      </c>
      <c r="E3" s="17"/>
      <c r="F3" s="17"/>
      <c r="G3" s="17"/>
      <c r="H3" s="17"/>
      <c r="I3" s="17"/>
      <c r="M3" s="18"/>
      <c r="N3" s="18"/>
      <c r="O3" s="17"/>
    </row>
    <row r="4" spans="1:15" ht="115.2" x14ac:dyDescent="0.3">
      <c r="A4" s="19" t="e">
        <f>#REF!</f>
        <v>#REF!</v>
      </c>
      <c r="B4" s="20" t="e">
        <f>#REF!+1</f>
        <v>#REF!</v>
      </c>
      <c r="C4" s="5" t="s">
        <v>29</v>
      </c>
      <c r="D4" s="21" t="s">
        <v>20</v>
      </c>
      <c r="E4" s="22" t="s">
        <v>21</v>
      </c>
      <c r="G4" s="22" t="s">
        <v>439</v>
      </c>
      <c r="H4" s="22" t="s">
        <v>18</v>
      </c>
      <c r="I4" s="22" t="s">
        <v>19</v>
      </c>
      <c r="K4" s="23">
        <f t="shared" ref="K4:K18" si="0">K$2-7</f>
        <v>44616</v>
      </c>
    </row>
    <row r="5" spans="1:15" ht="28.8" x14ac:dyDescent="0.3">
      <c r="A5" s="19" t="e">
        <f t="shared" ref="A5:A35" si="1">A4</f>
        <v>#REF!</v>
      </c>
      <c r="B5" s="20" t="e">
        <f>B4+1</f>
        <v>#REF!</v>
      </c>
      <c r="C5" s="5" t="s">
        <v>16</v>
      </c>
      <c r="D5" s="22" t="s">
        <v>22</v>
      </c>
      <c r="E5" s="27" t="s">
        <v>23</v>
      </c>
      <c r="F5" s="22" t="s">
        <v>353</v>
      </c>
      <c r="G5" s="22" t="s">
        <v>17</v>
      </c>
      <c r="H5" s="22" t="s">
        <v>24</v>
      </c>
      <c r="I5" s="22" t="s">
        <v>290</v>
      </c>
      <c r="J5" s="22"/>
      <c r="K5" s="23">
        <f t="shared" si="0"/>
        <v>44616</v>
      </c>
      <c r="M5" s="28"/>
      <c r="N5" s="28"/>
      <c r="O5" s="129"/>
    </row>
    <row r="6" spans="1:15" s="15" customFormat="1" x14ac:dyDescent="0.3">
      <c r="A6" s="13" t="e">
        <f>A5+0.1</f>
        <v>#REF!</v>
      </c>
      <c r="B6" s="14"/>
      <c r="D6" s="16" t="s">
        <v>25</v>
      </c>
      <c r="E6" s="17"/>
      <c r="F6" s="17"/>
      <c r="G6" s="17"/>
      <c r="H6" s="17"/>
      <c r="I6" s="17"/>
      <c r="M6" s="18"/>
      <c r="N6" s="18"/>
      <c r="O6" s="118"/>
    </row>
    <row r="7" spans="1:15" x14ac:dyDescent="0.3">
      <c r="A7" s="19" t="e">
        <f t="shared" si="1"/>
        <v>#REF!</v>
      </c>
      <c r="B7" s="20">
        <v>1</v>
      </c>
      <c r="C7" s="5" t="s">
        <v>16</v>
      </c>
      <c r="D7" s="21" t="s">
        <v>26</v>
      </c>
      <c r="E7" s="22" t="s">
        <v>490</v>
      </c>
      <c r="G7" s="22" t="s">
        <v>17</v>
      </c>
      <c r="H7" s="22" t="s">
        <v>27</v>
      </c>
      <c r="I7" s="22" t="s">
        <v>28</v>
      </c>
      <c r="J7" s="22"/>
      <c r="K7" s="23">
        <f t="shared" si="0"/>
        <v>44616</v>
      </c>
      <c r="M7" s="28"/>
      <c r="N7" s="28"/>
      <c r="O7" s="41"/>
    </row>
    <row r="8" spans="1:15" ht="129.6" x14ac:dyDescent="0.3">
      <c r="A8" s="19" t="e">
        <f t="shared" si="1"/>
        <v>#REF!</v>
      </c>
      <c r="B8" s="20">
        <f>B7+1</f>
        <v>2</v>
      </c>
      <c r="C8" s="5" t="s">
        <v>29</v>
      </c>
      <c r="D8" s="21" t="s">
        <v>30</v>
      </c>
      <c r="E8" s="22" t="s">
        <v>491</v>
      </c>
      <c r="F8" s="22" t="s">
        <v>31</v>
      </c>
      <c r="G8" s="22" t="s">
        <v>439</v>
      </c>
      <c r="H8" s="22" t="s">
        <v>27</v>
      </c>
      <c r="I8" s="22" t="s">
        <v>28</v>
      </c>
      <c r="J8" s="22"/>
      <c r="K8" s="23">
        <f t="shared" si="0"/>
        <v>44616</v>
      </c>
      <c r="M8" s="28"/>
      <c r="N8" s="28"/>
      <c r="O8" s="41"/>
    </row>
    <row r="9" spans="1:15" ht="28.8" x14ac:dyDescent="0.3">
      <c r="A9" s="19" t="e">
        <f t="shared" si="1"/>
        <v>#REF!</v>
      </c>
      <c r="B9" s="20">
        <f>B8+1</f>
        <v>3</v>
      </c>
      <c r="C9" s="5" t="s">
        <v>29</v>
      </c>
      <c r="D9" s="21" t="s">
        <v>343</v>
      </c>
      <c r="F9" s="22" t="s">
        <v>32</v>
      </c>
      <c r="G9" s="22" t="s">
        <v>17</v>
      </c>
      <c r="H9" s="22" t="s">
        <v>27</v>
      </c>
      <c r="I9" s="22" t="s">
        <v>28</v>
      </c>
      <c r="J9" s="22"/>
      <c r="K9" s="23">
        <f t="shared" si="0"/>
        <v>44616</v>
      </c>
      <c r="M9" s="28"/>
      <c r="N9" s="28"/>
      <c r="O9" s="41"/>
    </row>
    <row r="10" spans="1:15" s="15" customFormat="1" x14ac:dyDescent="0.3">
      <c r="A10" s="13" t="e">
        <f>A9+0.1</f>
        <v>#REF!</v>
      </c>
      <c r="B10" s="14"/>
      <c r="D10" s="16" t="s">
        <v>33</v>
      </c>
      <c r="E10" s="17"/>
      <c r="F10" s="17"/>
      <c r="G10" s="17"/>
      <c r="H10" s="17"/>
      <c r="I10" s="17"/>
      <c r="M10" s="18"/>
      <c r="N10" s="18"/>
      <c r="O10" s="118"/>
    </row>
    <row r="11" spans="1:15" ht="43.2" x14ac:dyDescent="0.3">
      <c r="A11" s="19" t="e">
        <f t="shared" si="1"/>
        <v>#REF!</v>
      </c>
      <c r="B11" s="20">
        <v>1</v>
      </c>
      <c r="C11" s="5" t="s">
        <v>29</v>
      </c>
      <c r="D11" s="21" t="s">
        <v>34</v>
      </c>
      <c r="E11" s="22" t="s">
        <v>35</v>
      </c>
      <c r="G11" s="22" t="s">
        <v>439</v>
      </c>
      <c r="H11" s="22" t="s">
        <v>36</v>
      </c>
      <c r="I11" s="22" t="s">
        <v>288</v>
      </c>
      <c r="J11" s="22"/>
      <c r="K11" s="23">
        <f t="shared" si="0"/>
        <v>44616</v>
      </c>
      <c r="M11" s="25"/>
      <c r="N11" s="25"/>
      <c r="O11" s="41"/>
    </row>
    <row r="12" spans="1:15" ht="43.2" x14ac:dyDescent="0.3">
      <c r="A12" s="19" t="e">
        <f t="shared" si="1"/>
        <v>#REF!</v>
      </c>
      <c r="B12" s="20">
        <f>B11+1</f>
        <v>2</v>
      </c>
      <c r="C12" s="5" t="s">
        <v>29</v>
      </c>
      <c r="D12" s="21" t="s">
        <v>37</v>
      </c>
      <c r="E12" s="22" t="s">
        <v>38</v>
      </c>
      <c r="G12" s="22" t="s">
        <v>439</v>
      </c>
      <c r="H12" s="22" t="s">
        <v>36</v>
      </c>
      <c r="I12" s="22" t="s">
        <v>288</v>
      </c>
      <c r="J12" s="22"/>
      <c r="K12" s="23">
        <f t="shared" si="0"/>
        <v>44616</v>
      </c>
      <c r="M12" s="25"/>
      <c r="N12" s="25"/>
      <c r="O12" s="41"/>
    </row>
    <row r="13" spans="1:15" ht="100.8" x14ac:dyDescent="0.3">
      <c r="A13" s="19" t="e">
        <f t="shared" si="1"/>
        <v>#REF!</v>
      </c>
      <c r="B13" s="20">
        <f t="shared" ref="B13:B35" si="2">B12+1</f>
        <v>3</v>
      </c>
      <c r="C13" s="5" t="s">
        <v>29</v>
      </c>
      <c r="D13" s="22" t="s">
        <v>39</v>
      </c>
      <c r="E13" s="22" t="s">
        <v>419</v>
      </c>
      <c r="F13" s="29" t="s">
        <v>431</v>
      </c>
      <c r="G13" s="22" t="s">
        <v>17</v>
      </c>
      <c r="H13" s="22" t="s">
        <v>36</v>
      </c>
      <c r="I13" s="22" t="s">
        <v>288</v>
      </c>
      <c r="J13" s="22"/>
      <c r="K13" s="23">
        <f t="shared" si="0"/>
        <v>44616</v>
      </c>
      <c r="L13" s="28"/>
      <c r="M13" s="28"/>
      <c r="N13" s="28"/>
      <c r="O13" s="41"/>
    </row>
    <row r="14" spans="1:15" ht="91.2" customHeight="1" x14ac:dyDescent="0.3">
      <c r="A14" s="19" t="e">
        <f t="shared" si="1"/>
        <v>#REF!</v>
      </c>
      <c r="B14" s="20">
        <f t="shared" si="2"/>
        <v>4</v>
      </c>
      <c r="C14" s="5" t="s">
        <v>16</v>
      </c>
      <c r="D14" s="21" t="s">
        <v>40</v>
      </c>
      <c r="F14" s="30" t="s">
        <v>41</v>
      </c>
      <c r="G14" s="22" t="s">
        <v>17</v>
      </c>
      <c r="H14" s="22" t="s">
        <v>42</v>
      </c>
      <c r="I14" s="22" t="s">
        <v>363</v>
      </c>
      <c r="J14" s="22"/>
      <c r="K14" s="23">
        <f t="shared" si="0"/>
        <v>44616</v>
      </c>
      <c r="M14" s="28"/>
      <c r="N14" s="28"/>
      <c r="O14" s="41"/>
    </row>
    <row r="15" spans="1:15" x14ac:dyDescent="0.3">
      <c r="A15" s="19" t="e">
        <f t="shared" si="1"/>
        <v>#REF!</v>
      </c>
      <c r="B15" s="20">
        <f t="shared" si="2"/>
        <v>5</v>
      </c>
      <c r="C15" s="5" t="s">
        <v>29</v>
      </c>
      <c r="D15" s="21" t="s">
        <v>43</v>
      </c>
      <c r="E15" s="22" t="s">
        <v>44</v>
      </c>
      <c r="F15" s="22" t="s">
        <v>351</v>
      </c>
      <c r="G15" s="22" t="s">
        <v>439</v>
      </c>
      <c r="H15" s="22" t="s">
        <v>45</v>
      </c>
      <c r="I15" s="22" t="s">
        <v>286</v>
      </c>
      <c r="J15" s="22"/>
      <c r="K15" s="23">
        <f t="shared" si="0"/>
        <v>44616</v>
      </c>
      <c r="M15" s="28"/>
      <c r="N15" s="28"/>
      <c r="O15" s="41"/>
    </row>
    <row r="16" spans="1:15" x14ac:dyDescent="0.3">
      <c r="A16" s="19" t="e">
        <f t="shared" si="1"/>
        <v>#REF!</v>
      </c>
      <c r="B16" s="20">
        <f t="shared" si="2"/>
        <v>6</v>
      </c>
      <c r="C16" s="5" t="s">
        <v>29</v>
      </c>
      <c r="D16" s="21" t="s">
        <v>46</v>
      </c>
      <c r="G16" s="22" t="s">
        <v>439</v>
      </c>
      <c r="H16" s="22" t="s">
        <v>47</v>
      </c>
      <c r="I16" s="22" t="s">
        <v>261</v>
      </c>
      <c r="J16" s="22"/>
      <c r="K16" s="23">
        <f t="shared" si="0"/>
        <v>44616</v>
      </c>
      <c r="M16" s="28"/>
      <c r="N16" s="28"/>
      <c r="O16" s="41"/>
    </row>
    <row r="17" spans="1:15" ht="43.2" x14ac:dyDescent="0.3">
      <c r="A17" s="19" t="e">
        <f t="shared" si="1"/>
        <v>#REF!</v>
      </c>
      <c r="B17" s="20">
        <f t="shared" si="2"/>
        <v>7</v>
      </c>
      <c r="C17" s="5" t="s">
        <v>29</v>
      </c>
      <c r="D17" s="21" t="s">
        <v>48</v>
      </c>
      <c r="E17" s="22" t="s">
        <v>49</v>
      </c>
      <c r="F17" s="22" t="s">
        <v>50</v>
      </c>
      <c r="G17" s="22" t="s">
        <v>439</v>
      </c>
      <c r="H17" s="22" t="s">
        <v>45</v>
      </c>
      <c r="I17" s="22" t="s">
        <v>286</v>
      </c>
      <c r="J17" s="22"/>
      <c r="K17" s="23">
        <f t="shared" si="0"/>
        <v>44616</v>
      </c>
      <c r="M17" s="28"/>
      <c r="N17" s="28"/>
      <c r="O17" s="41"/>
    </row>
    <row r="18" spans="1:15" ht="72" x14ac:dyDescent="0.3">
      <c r="A18" s="19" t="e">
        <f t="shared" si="1"/>
        <v>#REF!</v>
      </c>
      <c r="B18" s="20">
        <f t="shared" si="2"/>
        <v>8</v>
      </c>
      <c r="C18" s="5" t="s">
        <v>29</v>
      </c>
      <c r="D18" s="22" t="s">
        <v>51</v>
      </c>
      <c r="E18" s="27" t="s">
        <v>493</v>
      </c>
      <c r="F18" s="22" t="s">
        <v>494</v>
      </c>
      <c r="G18" s="22" t="s">
        <v>439</v>
      </c>
      <c r="H18" s="22" t="s">
        <v>45</v>
      </c>
      <c r="I18" s="22" t="s">
        <v>286</v>
      </c>
      <c r="J18" s="22"/>
      <c r="K18" s="23">
        <f t="shared" si="0"/>
        <v>44616</v>
      </c>
      <c r="M18" s="28"/>
      <c r="N18" s="28"/>
      <c r="O18" s="128"/>
    </row>
    <row r="19" spans="1:15" s="175" customFormat="1" ht="72" x14ac:dyDescent="0.3">
      <c r="A19" s="173" t="e">
        <f>A18</f>
        <v>#REF!</v>
      </c>
      <c r="B19" s="174">
        <f>B18+1</f>
        <v>9</v>
      </c>
      <c r="C19" s="175" t="s">
        <v>29</v>
      </c>
      <c r="D19" s="114" t="s">
        <v>52</v>
      </c>
      <c r="E19" s="176" t="s">
        <v>53</v>
      </c>
      <c r="F19" s="177" t="s">
        <v>432</v>
      </c>
      <c r="G19" s="114" t="s">
        <v>17</v>
      </c>
      <c r="H19" s="114" t="s">
        <v>287</v>
      </c>
      <c r="I19" s="114" t="s">
        <v>288</v>
      </c>
      <c r="J19" s="114"/>
      <c r="K19" s="139">
        <f>K$2-7</f>
        <v>44616</v>
      </c>
      <c r="M19" s="161"/>
      <c r="N19" s="161"/>
      <c r="O19" s="178"/>
    </row>
    <row r="20" spans="1:15" s="15" customFormat="1" x14ac:dyDescent="0.3">
      <c r="A20" s="13" t="e">
        <f>A19+0.1</f>
        <v>#REF!</v>
      </c>
      <c r="B20" s="14"/>
      <c r="D20" s="37" t="s">
        <v>55</v>
      </c>
      <c r="E20" s="17"/>
      <c r="F20" s="17"/>
      <c r="G20" s="17"/>
      <c r="H20" s="17"/>
      <c r="I20" s="17"/>
      <c r="M20" s="18"/>
      <c r="N20" s="18"/>
      <c r="O20" s="17"/>
    </row>
    <row r="21" spans="1:15" ht="40.200000000000003" customHeight="1" x14ac:dyDescent="0.3">
      <c r="A21" s="19" t="e">
        <f t="shared" si="1"/>
        <v>#REF!</v>
      </c>
      <c r="B21" s="20">
        <f t="shared" si="2"/>
        <v>1</v>
      </c>
      <c r="C21" s="5" t="s">
        <v>16</v>
      </c>
      <c r="D21" s="22" t="s">
        <v>344</v>
      </c>
      <c r="E21" s="5"/>
      <c r="F21" s="113" t="s">
        <v>366</v>
      </c>
      <c r="G21" s="22" t="s">
        <v>17</v>
      </c>
      <c r="H21" s="22" t="s">
        <v>56</v>
      </c>
      <c r="I21" s="22" t="s">
        <v>19</v>
      </c>
      <c r="J21" s="22"/>
      <c r="K21" s="23">
        <f t="shared" ref="K21:K24" si="3">K$2-7</f>
        <v>44616</v>
      </c>
      <c r="L21" s="28"/>
      <c r="M21" s="28"/>
      <c r="N21" s="28"/>
      <c r="O21" s="38"/>
    </row>
    <row r="22" spans="1:15" ht="100.8" x14ac:dyDescent="0.3">
      <c r="A22" s="19" t="e">
        <f t="shared" si="1"/>
        <v>#REF!</v>
      </c>
      <c r="B22" s="20">
        <f t="shared" si="2"/>
        <v>2</v>
      </c>
      <c r="C22" s="5" t="s">
        <v>16</v>
      </c>
      <c r="D22" s="21" t="s">
        <v>57</v>
      </c>
      <c r="E22" s="22" t="s">
        <v>58</v>
      </c>
      <c r="G22" s="22" t="s">
        <v>17</v>
      </c>
      <c r="H22" s="22" t="s">
        <v>59</v>
      </c>
      <c r="I22" s="22" t="s">
        <v>19</v>
      </c>
      <c r="J22" s="22"/>
      <c r="K22" s="23">
        <f t="shared" si="3"/>
        <v>44616</v>
      </c>
      <c r="M22" s="28"/>
      <c r="N22" s="28"/>
    </row>
    <row r="23" spans="1:15" ht="43.2" x14ac:dyDescent="0.3">
      <c r="A23" s="19" t="e">
        <f t="shared" si="1"/>
        <v>#REF!</v>
      </c>
      <c r="B23" s="20">
        <f t="shared" si="2"/>
        <v>3</v>
      </c>
      <c r="C23" s="5" t="s">
        <v>16</v>
      </c>
      <c r="D23" s="21" t="s">
        <v>60</v>
      </c>
      <c r="E23" s="22" t="s">
        <v>61</v>
      </c>
      <c r="F23" s="113" t="s">
        <v>366</v>
      </c>
      <c r="G23" s="22" t="s">
        <v>17</v>
      </c>
      <c r="H23" s="114" t="s">
        <v>18</v>
      </c>
      <c r="I23" s="22" t="s">
        <v>19</v>
      </c>
      <c r="J23" s="22"/>
      <c r="K23" s="23">
        <f t="shared" si="3"/>
        <v>44616</v>
      </c>
      <c r="M23" s="28"/>
      <c r="N23" s="28"/>
    </row>
    <row r="24" spans="1:15" ht="71.400000000000006" customHeight="1" x14ac:dyDescent="0.3">
      <c r="A24" s="19" t="e">
        <f>A23</f>
        <v>#REF!</v>
      </c>
      <c r="B24" s="20">
        <f>B23+1</f>
        <v>4</v>
      </c>
      <c r="C24" s="5" t="s">
        <v>16</v>
      </c>
      <c r="D24" s="21" t="s">
        <v>62</v>
      </c>
      <c r="G24" s="22" t="s">
        <v>17</v>
      </c>
      <c r="H24" s="22" t="s">
        <v>289</v>
      </c>
      <c r="I24" s="22" t="s">
        <v>364</v>
      </c>
      <c r="K24" s="23">
        <f t="shared" si="3"/>
        <v>44616</v>
      </c>
    </row>
    <row r="25" spans="1:15" s="15" customFormat="1" x14ac:dyDescent="0.3">
      <c r="A25" s="13" t="e">
        <f>A24+0.1</f>
        <v>#REF!</v>
      </c>
      <c r="B25" s="14"/>
      <c r="D25" s="16" t="s">
        <v>63</v>
      </c>
      <c r="E25" s="17"/>
      <c r="F25" s="17"/>
      <c r="G25" s="17"/>
      <c r="H25" s="17"/>
      <c r="I25" s="17"/>
      <c r="M25" s="18"/>
      <c r="N25" s="18"/>
      <c r="O25" s="17"/>
    </row>
    <row r="26" spans="1:15" ht="122.4" customHeight="1" x14ac:dyDescent="0.3">
      <c r="A26" s="19" t="e">
        <f>A25</f>
        <v>#REF!</v>
      </c>
      <c r="B26" s="20">
        <v>1</v>
      </c>
      <c r="C26" s="5" t="s">
        <v>29</v>
      </c>
      <c r="D26" s="112" t="s">
        <v>474</v>
      </c>
      <c r="E26" s="109" t="s">
        <v>473</v>
      </c>
      <c r="F26" s="160"/>
      <c r="G26" s="22" t="s">
        <v>439</v>
      </c>
      <c r="H26" s="22" t="s">
        <v>291</v>
      </c>
      <c r="I26" s="22" t="s">
        <v>354</v>
      </c>
      <c r="J26" s="22"/>
      <c r="K26" s="23">
        <f>K$2</f>
        <v>44623</v>
      </c>
      <c r="L26" s="28"/>
      <c r="M26" s="28"/>
      <c r="N26" s="28"/>
      <c r="O26" s="130"/>
    </row>
    <row r="27" spans="1:15" s="15" customFormat="1" x14ac:dyDescent="0.3">
      <c r="A27" s="13" t="e">
        <f>A26+0.1</f>
        <v>#REF!</v>
      </c>
      <c r="B27" s="14"/>
      <c r="D27" s="16" t="s">
        <v>401</v>
      </c>
      <c r="E27" s="17"/>
      <c r="F27" s="17"/>
      <c r="G27" s="17"/>
      <c r="H27" s="17"/>
      <c r="I27" s="17"/>
      <c r="M27" s="18"/>
      <c r="N27" s="18"/>
      <c r="O27" s="17"/>
    </row>
    <row r="28" spans="1:15" ht="122.4" customHeight="1" x14ac:dyDescent="0.3">
      <c r="A28" s="19" t="e">
        <f>A27</f>
        <v>#REF!</v>
      </c>
      <c r="B28" s="20">
        <v>1</v>
      </c>
      <c r="C28" s="5" t="s">
        <v>29</v>
      </c>
      <c r="D28" s="112" t="s">
        <v>403</v>
      </c>
      <c r="E28" s="109" t="s">
        <v>404</v>
      </c>
      <c r="F28" s="29" t="s">
        <v>431</v>
      </c>
      <c r="G28" s="22" t="s">
        <v>17</v>
      </c>
      <c r="H28" s="22" t="s">
        <v>291</v>
      </c>
      <c r="I28" s="22" t="s">
        <v>405</v>
      </c>
      <c r="J28" s="22"/>
      <c r="K28" s="23">
        <f>K$2</f>
        <v>44623</v>
      </c>
      <c r="L28" s="28"/>
      <c r="M28" s="28"/>
      <c r="N28" s="28"/>
      <c r="O28" s="130"/>
    </row>
    <row r="29" spans="1:15" s="15" customFormat="1" x14ac:dyDescent="0.3">
      <c r="A29" s="13" t="e">
        <f>A26+0.1</f>
        <v>#REF!</v>
      </c>
      <c r="B29" s="14"/>
      <c r="D29" s="16" t="s">
        <v>65</v>
      </c>
      <c r="E29" s="17"/>
      <c r="F29" s="17"/>
      <c r="G29" s="17"/>
      <c r="H29" s="17"/>
      <c r="I29" s="17"/>
      <c r="M29" s="18"/>
      <c r="N29" s="18"/>
      <c r="O29" s="17"/>
    </row>
    <row r="30" spans="1:15" x14ac:dyDescent="0.3">
      <c r="A30" s="19" t="e">
        <f t="shared" si="1"/>
        <v>#REF!</v>
      </c>
      <c r="B30" s="20">
        <f t="shared" si="2"/>
        <v>1</v>
      </c>
      <c r="C30" s="5" t="s">
        <v>16</v>
      </c>
      <c r="D30" s="21" t="s">
        <v>66</v>
      </c>
      <c r="E30" t="s">
        <v>423</v>
      </c>
      <c r="G30" s="22" t="s">
        <v>17</v>
      </c>
      <c r="H30" s="22" t="s">
        <v>56</v>
      </c>
      <c r="I30" s="22" t="s">
        <v>19</v>
      </c>
      <c r="J30" s="22"/>
      <c r="K30" s="23">
        <f>K$2</f>
        <v>44623</v>
      </c>
      <c r="L30" s="24">
        <v>0.35416666666666669</v>
      </c>
      <c r="M30" s="28"/>
      <c r="N30" s="28"/>
    </row>
    <row r="31" spans="1:15" ht="43.2" x14ac:dyDescent="0.3">
      <c r="A31" s="19" t="e">
        <f t="shared" si="1"/>
        <v>#REF!</v>
      </c>
      <c r="B31" s="20">
        <f t="shared" si="2"/>
        <v>2</v>
      </c>
      <c r="C31" s="5" t="s">
        <v>16</v>
      </c>
      <c r="D31" s="21" t="s">
        <v>67</v>
      </c>
      <c r="E31" s="22" t="s">
        <v>68</v>
      </c>
      <c r="F31" s="22" t="s">
        <v>69</v>
      </c>
      <c r="G31" s="22" t="s">
        <v>17</v>
      </c>
      <c r="H31" s="22" t="s">
        <v>70</v>
      </c>
      <c r="I31" s="22" t="s">
        <v>332</v>
      </c>
      <c r="J31" s="22"/>
      <c r="K31" s="23">
        <f t="shared" ref="K31:K35" si="4">K$2</f>
        <v>44623</v>
      </c>
      <c r="M31" s="28"/>
      <c r="N31" s="28"/>
    </row>
    <row r="32" spans="1:15" x14ac:dyDescent="0.3">
      <c r="A32" s="19" t="e">
        <f>A31</f>
        <v>#REF!</v>
      </c>
      <c r="B32" s="20">
        <f>B31+1</f>
        <v>3</v>
      </c>
      <c r="C32" s="5" t="s">
        <v>16</v>
      </c>
      <c r="D32" s="21" t="s">
        <v>71</v>
      </c>
      <c r="E32" s="22" t="s">
        <v>72</v>
      </c>
      <c r="G32" s="22" t="s">
        <v>17</v>
      </c>
      <c r="H32" s="22" t="s">
        <v>70</v>
      </c>
      <c r="I32" s="22" t="s">
        <v>332</v>
      </c>
      <c r="K32" s="23">
        <f t="shared" si="4"/>
        <v>44623</v>
      </c>
      <c r="M32" s="53"/>
      <c r="N32" s="53"/>
    </row>
    <row r="33" spans="1:15" ht="43.2" x14ac:dyDescent="0.3">
      <c r="A33" s="19" t="e">
        <f>A32</f>
        <v>#REF!</v>
      </c>
      <c r="B33" s="20">
        <f>B32+1</f>
        <v>4</v>
      </c>
      <c r="C33" s="5" t="s">
        <v>16</v>
      </c>
      <c r="D33" s="21" t="s">
        <v>73</v>
      </c>
      <c r="E33" s="22" t="s">
        <v>433</v>
      </c>
      <c r="F33" s="22" t="s">
        <v>74</v>
      </c>
      <c r="G33" s="22" t="s">
        <v>17</v>
      </c>
      <c r="H33" s="22" t="s">
        <v>70</v>
      </c>
      <c r="I33" s="22" t="s">
        <v>19</v>
      </c>
      <c r="J33" s="22"/>
      <c r="K33" s="23">
        <f t="shared" si="4"/>
        <v>44623</v>
      </c>
      <c r="M33" s="28"/>
      <c r="N33" s="28"/>
    </row>
    <row r="34" spans="1:15" ht="57.6" x14ac:dyDescent="0.3">
      <c r="A34" s="19" t="e">
        <f>A33</f>
        <v>#REF!</v>
      </c>
      <c r="B34" s="20">
        <f>B33+1</f>
        <v>5</v>
      </c>
      <c r="C34" s="5" t="s">
        <v>29</v>
      </c>
      <c r="D34" s="21" t="s">
        <v>75</v>
      </c>
      <c r="E34" s="39" t="s">
        <v>76</v>
      </c>
      <c r="F34" s="39" t="s">
        <v>77</v>
      </c>
      <c r="G34" s="22" t="s">
        <v>439</v>
      </c>
      <c r="H34" s="22" t="s">
        <v>27</v>
      </c>
      <c r="I34" s="22" t="s">
        <v>28</v>
      </c>
      <c r="J34" s="22" t="s">
        <v>78</v>
      </c>
      <c r="K34" s="23">
        <f t="shared" si="4"/>
        <v>44623</v>
      </c>
      <c r="L34" s="24"/>
      <c r="M34" s="24"/>
      <c r="N34" s="24"/>
    </row>
    <row r="35" spans="1:15" ht="58.2" thickBot="1" x14ac:dyDescent="0.35">
      <c r="A35" s="19" t="e">
        <f t="shared" si="1"/>
        <v>#REF!</v>
      </c>
      <c r="B35" s="20">
        <f t="shared" si="2"/>
        <v>6</v>
      </c>
      <c r="C35" s="5" t="s">
        <v>29</v>
      </c>
      <c r="D35" s="21" t="s">
        <v>79</v>
      </c>
      <c r="E35" s="22" t="s">
        <v>345</v>
      </c>
      <c r="F35" s="22" t="s">
        <v>80</v>
      </c>
      <c r="G35" s="22" t="s">
        <v>439</v>
      </c>
      <c r="H35" s="22" t="s">
        <v>27</v>
      </c>
      <c r="I35" s="22" t="s">
        <v>28</v>
      </c>
      <c r="J35" s="22"/>
      <c r="K35" s="23">
        <f t="shared" si="4"/>
        <v>44623</v>
      </c>
      <c r="L35" s="24"/>
      <c r="M35" s="28"/>
      <c r="N35" s="28"/>
    </row>
    <row r="36" spans="1:15" s="12" customFormat="1" ht="24" thickBot="1" x14ac:dyDescent="0.35">
      <c r="A36" s="6">
        <v>2</v>
      </c>
      <c r="B36" s="44"/>
      <c r="C36" s="8" t="s">
        <v>81</v>
      </c>
      <c r="D36" s="9"/>
      <c r="E36" s="9"/>
      <c r="F36" s="9"/>
      <c r="G36" s="45"/>
      <c r="H36" s="9"/>
      <c r="I36" s="9"/>
      <c r="J36" s="46"/>
      <c r="K36" s="8"/>
      <c r="L36" s="8"/>
      <c r="M36" s="11"/>
      <c r="N36" s="11"/>
      <c r="O36" s="9"/>
    </row>
    <row r="37" spans="1:15" x14ac:dyDescent="0.3">
      <c r="A37" s="13">
        <f>A36+0.1</f>
        <v>2.1</v>
      </c>
      <c r="B37" s="14"/>
      <c r="C37" s="15"/>
      <c r="D37" s="16" t="s">
        <v>82</v>
      </c>
      <c r="E37" s="17"/>
      <c r="F37" s="17"/>
      <c r="G37" s="17"/>
      <c r="H37" s="17"/>
      <c r="I37" s="17"/>
      <c r="J37" s="47" t="s">
        <v>78</v>
      </c>
      <c r="K37" s="48"/>
      <c r="L37" s="48"/>
      <c r="M37" s="49"/>
      <c r="N37" s="49"/>
      <c r="O37" s="17"/>
    </row>
    <row r="38" spans="1:15" ht="108" customHeight="1" x14ac:dyDescent="0.3">
      <c r="A38" s="19">
        <f t="shared" ref="A38:A42" si="5">A37</f>
        <v>2.1</v>
      </c>
      <c r="B38" s="20">
        <f t="shared" ref="B38:B58" si="6">B37+1</f>
        <v>1</v>
      </c>
      <c r="C38" s="5" t="s">
        <v>29</v>
      </c>
      <c r="D38" s="21" t="s">
        <v>83</v>
      </c>
      <c r="E38" s="22" t="s">
        <v>388</v>
      </c>
      <c r="F38" s="50" t="s">
        <v>84</v>
      </c>
      <c r="G38" s="22" t="s">
        <v>439</v>
      </c>
      <c r="H38" s="22" t="s">
        <v>18</v>
      </c>
      <c r="I38" s="22" t="s">
        <v>19</v>
      </c>
      <c r="J38" s="5">
        <v>5</v>
      </c>
      <c r="K38" s="23">
        <f t="shared" ref="K38:K105" si="7">K$2</f>
        <v>44623</v>
      </c>
      <c r="L38" s="24">
        <v>0.22916666666666666</v>
      </c>
      <c r="M38" s="25"/>
      <c r="N38" s="25"/>
      <c r="O38" s="22" t="s">
        <v>498</v>
      </c>
    </row>
    <row r="39" spans="1:15" ht="86.4" x14ac:dyDescent="0.3">
      <c r="A39" s="19">
        <f t="shared" si="5"/>
        <v>2.1</v>
      </c>
      <c r="B39" s="20">
        <f t="shared" si="6"/>
        <v>2</v>
      </c>
      <c r="C39" s="5" t="s">
        <v>29</v>
      </c>
      <c r="D39" s="51" t="s">
        <v>85</v>
      </c>
      <c r="E39" s="51" t="s">
        <v>86</v>
      </c>
      <c r="F39" s="22" t="s">
        <v>443</v>
      </c>
      <c r="G39" s="22" t="s">
        <v>439</v>
      </c>
      <c r="H39" s="22" t="s">
        <v>18</v>
      </c>
      <c r="I39" s="22" t="s">
        <v>19</v>
      </c>
      <c r="J39" s="22">
        <v>5</v>
      </c>
      <c r="K39" s="23">
        <f t="shared" si="7"/>
        <v>44623</v>
      </c>
      <c r="L39" s="24">
        <v>0.73263888888888884</v>
      </c>
      <c r="M39" s="25"/>
      <c r="N39" s="25"/>
    </row>
    <row r="40" spans="1:15" ht="28.8" x14ac:dyDescent="0.3">
      <c r="A40" s="19">
        <f t="shared" si="5"/>
        <v>2.1</v>
      </c>
      <c r="B40" s="20">
        <f t="shared" si="6"/>
        <v>3</v>
      </c>
      <c r="C40" s="5" t="s">
        <v>16</v>
      </c>
      <c r="D40" s="22" t="s">
        <v>87</v>
      </c>
      <c r="E40" s="27"/>
      <c r="F40" s="22" t="s">
        <v>88</v>
      </c>
      <c r="G40" s="22" t="s">
        <v>17</v>
      </c>
      <c r="H40" s="22" t="s">
        <v>18</v>
      </c>
      <c r="I40" s="22" t="s">
        <v>141</v>
      </c>
      <c r="J40" s="22">
        <v>5</v>
      </c>
      <c r="K40" s="23">
        <f t="shared" si="7"/>
        <v>44623</v>
      </c>
      <c r="L40" s="24">
        <v>0.73611111111111116</v>
      </c>
      <c r="M40" s="28"/>
      <c r="N40" s="28"/>
      <c r="O40" s="31"/>
    </row>
    <row r="41" spans="1:15" ht="28.8" x14ac:dyDescent="0.3">
      <c r="A41" s="19">
        <f t="shared" si="5"/>
        <v>2.1</v>
      </c>
      <c r="B41" s="20">
        <f t="shared" si="6"/>
        <v>4</v>
      </c>
      <c r="C41" s="5" t="s">
        <v>16</v>
      </c>
      <c r="D41" s="21" t="s">
        <v>90</v>
      </c>
      <c r="E41" s="22" t="s">
        <v>91</v>
      </c>
      <c r="G41" s="22" t="s">
        <v>17</v>
      </c>
      <c r="H41" s="22" t="s">
        <v>27</v>
      </c>
      <c r="I41" s="22" t="s">
        <v>28</v>
      </c>
      <c r="J41" s="22">
        <v>1</v>
      </c>
      <c r="K41" s="23">
        <f t="shared" si="7"/>
        <v>44623</v>
      </c>
      <c r="L41" s="24"/>
      <c r="M41" s="25"/>
      <c r="N41" s="25"/>
    </row>
    <row r="42" spans="1:15" ht="28.8" x14ac:dyDescent="0.3">
      <c r="A42" s="19">
        <f t="shared" si="5"/>
        <v>2.1</v>
      </c>
      <c r="B42" s="20">
        <f t="shared" si="6"/>
        <v>5</v>
      </c>
      <c r="C42" s="5" t="s">
        <v>16</v>
      </c>
      <c r="D42" s="21" t="s">
        <v>92</v>
      </c>
      <c r="G42" s="22" t="s">
        <v>17</v>
      </c>
      <c r="H42" s="22" t="s">
        <v>93</v>
      </c>
      <c r="I42" s="22" t="s">
        <v>355</v>
      </c>
      <c r="J42" s="22">
        <v>1</v>
      </c>
      <c r="K42" s="23">
        <f t="shared" si="7"/>
        <v>44623</v>
      </c>
      <c r="L42" s="24"/>
      <c r="M42" s="25"/>
      <c r="N42" s="25"/>
    </row>
    <row r="43" spans="1:15" ht="28.8" x14ac:dyDescent="0.3">
      <c r="A43" s="19">
        <f>A40</f>
        <v>2.1</v>
      </c>
      <c r="B43" s="20">
        <f>B42+1</f>
        <v>6</v>
      </c>
      <c r="C43" s="5" t="s">
        <v>16</v>
      </c>
      <c r="D43" s="21" t="s">
        <v>346</v>
      </c>
      <c r="G43" s="22" t="s">
        <v>17</v>
      </c>
      <c r="H43" s="5" t="s">
        <v>27</v>
      </c>
      <c r="I43" s="5" t="s">
        <v>28</v>
      </c>
      <c r="J43" s="22"/>
      <c r="K43" s="23">
        <f t="shared" si="7"/>
        <v>44623</v>
      </c>
      <c r="L43" s="24">
        <v>0.75</v>
      </c>
      <c r="M43" s="25"/>
      <c r="N43" s="25"/>
    </row>
    <row r="44" spans="1:15" x14ac:dyDescent="0.3">
      <c r="A44" s="13">
        <f>A39+0.1</f>
        <v>2.2000000000000002</v>
      </c>
      <c r="B44" s="14"/>
      <c r="C44" s="15"/>
      <c r="D44" s="16" t="s">
        <v>89</v>
      </c>
      <c r="E44" s="17"/>
      <c r="F44" s="17"/>
      <c r="G44" s="17"/>
      <c r="H44" s="17"/>
      <c r="I44" s="17"/>
      <c r="J44" s="47" t="s">
        <v>78</v>
      </c>
      <c r="K44" s="48"/>
      <c r="L44" s="48"/>
      <c r="M44" s="49"/>
      <c r="N44" s="49"/>
      <c r="O44" s="17"/>
    </row>
    <row r="45" spans="1:15" ht="46.95" customHeight="1" x14ac:dyDescent="0.3">
      <c r="A45" s="19">
        <f>A44</f>
        <v>2.2000000000000002</v>
      </c>
      <c r="B45" s="20">
        <f>B44+1</f>
        <v>1</v>
      </c>
      <c r="C45" s="5" t="s">
        <v>16</v>
      </c>
      <c r="D45" s="21" t="s">
        <v>94</v>
      </c>
      <c r="E45" s="22" t="s">
        <v>95</v>
      </c>
      <c r="F45" s="22" t="s">
        <v>96</v>
      </c>
      <c r="G45" s="22" t="s">
        <v>17</v>
      </c>
      <c r="H45" s="22" t="s">
        <v>27</v>
      </c>
      <c r="I45" s="22" t="s">
        <v>28</v>
      </c>
      <c r="J45" s="22">
        <v>1</v>
      </c>
      <c r="K45" s="23">
        <f t="shared" si="7"/>
        <v>44623</v>
      </c>
      <c r="L45" s="24">
        <v>0.75</v>
      </c>
      <c r="M45" s="25"/>
      <c r="N45" s="25"/>
    </row>
    <row r="46" spans="1:15" ht="28.8" x14ac:dyDescent="0.3">
      <c r="A46" s="19">
        <f t="shared" ref="A46:A47" si="8">A45</f>
        <v>2.2000000000000002</v>
      </c>
      <c r="B46" s="20">
        <f t="shared" si="6"/>
        <v>2</v>
      </c>
      <c r="C46" s="5" t="s">
        <v>16</v>
      </c>
      <c r="D46" s="21" t="s">
        <v>97</v>
      </c>
      <c r="E46" s="52" t="s">
        <v>98</v>
      </c>
      <c r="G46" s="22" t="s">
        <v>17</v>
      </c>
      <c r="H46" s="22" t="s">
        <v>54</v>
      </c>
      <c r="I46" s="22" t="s">
        <v>99</v>
      </c>
      <c r="J46" s="22">
        <v>1</v>
      </c>
      <c r="K46" s="23">
        <f t="shared" si="7"/>
        <v>44623</v>
      </c>
      <c r="L46" s="24"/>
      <c r="M46" s="25"/>
      <c r="N46" s="25"/>
    </row>
    <row r="47" spans="1:15" s="43" customFormat="1" ht="91.2" customHeight="1" x14ac:dyDescent="0.3">
      <c r="A47" s="152">
        <f t="shared" si="8"/>
        <v>2.2000000000000002</v>
      </c>
      <c r="B47" s="153">
        <f t="shared" si="6"/>
        <v>3</v>
      </c>
      <c r="C47" s="43" t="s">
        <v>29</v>
      </c>
      <c r="D47" s="154" t="s">
        <v>283</v>
      </c>
      <c r="E47" s="155" t="s">
        <v>495</v>
      </c>
      <c r="F47" s="42"/>
      <c r="G47" s="22" t="s">
        <v>439</v>
      </c>
      <c r="H47" s="42" t="s">
        <v>70</v>
      </c>
      <c r="I47" s="42" t="s">
        <v>332</v>
      </c>
      <c r="J47" s="42">
        <v>2</v>
      </c>
      <c r="K47" s="156">
        <f t="shared" si="7"/>
        <v>44623</v>
      </c>
      <c r="L47" s="157"/>
      <c r="M47" s="158">
        <v>0.36527777777777781</v>
      </c>
      <c r="N47" s="158">
        <v>0.3666666666666667</v>
      </c>
      <c r="O47" s="42"/>
    </row>
    <row r="48" spans="1:15" ht="409.6" x14ac:dyDescent="0.3">
      <c r="A48" s="19">
        <f>A46</f>
        <v>2.2000000000000002</v>
      </c>
      <c r="B48" s="20">
        <f t="shared" si="6"/>
        <v>4</v>
      </c>
      <c r="C48" s="5" t="s">
        <v>16</v>
      </c>
      <c r="D48" s="54" t="s">
        <v>101</v>
      </c>
      <c r="E48" s="29" t="s">
        <v>397</v>
      </c>
      <c r="F48" s="22" t="s">
        <v>103</v>
      </c>
      <c r="G48" s="22" t="s">
        <v>17</v>
      </c>
      <c r="H48" s="22" t="s">
        <v>294</v>
      </c>
      <c r="I48" s="22" t="s">
        <v>356</v>
      </c>
      <c r="J48" s="22">
        <v>8</v>
      </c>
      <c r="K48" s="23">
        <f t="shared" si="7"/>
        <v>44623</v>
      </c>
      <c r="L48" s="24">
        <v>0.75347222222222221</v>
      </c>
      <c r="M48" s="28"/>
      <c r="N48" s="28"/>
      <c r="O48" s="52"/>
    </row>
    <row r="49" spans="1:15" x14ac:dyDescent="0.3">
      <c r="A49" s="13">
        <f>A48+0.1</f>
        <v>2.3000000000000003</v>
      </c>
      <c r="B49" s="14"/>
      <c r="C49" s="15"/>
      <c r="D49" s="55" t="s">
        <v>104</v>
      </c>
      <c r="E49" s="17"/>
      <c r="F49" s="17"/>
      <c r="G49" s="17"/>
      <c r="H49" s="17"/>
      <c r="I49" s="17"/>
      <c r="J49" s="47"/>
      <c r="K49" s="48"/>
      <c r="L49" s="48"/>
      <c r="M49" s="49"/>
      <c r="N49" s="49"/>
      <c r="O49" s="17"/>
    </row>
    <row r="50" spans="1:15" ht="28.8" x14ac:dyDescent="0.3">
      <c r="A50" s="19">
        <f t="shared" ref="A50:A56" si="9">A49</f>
        <v>2.3000000000000003</v>
      </c>
      <c r="B50" s="20">
        <f t="shared" si="6"/>
        <v>1</v>
      </c>
      <c r="C50" s="5" t="s">
        <v>29</v>
      </c>
      <c r="D50" s="21" t="s">
        <v>105</v>
      </c>
      <c r="E50" s="22" t="s">
        <v>106</v>
      </c>
      <c r="F50" s="22" t="s">
        <v>107</v>
      </c>
      <c r="G50" s="22" t="s">
        <v>439</v>
      </c>
      <c r="H50" s="22" t="s">
        <v>27</v>
      </c>
      <c r="I50" s="22" t="s">
        <v>28</v>
      </c>
      <c r="J50" s="22">
        <v>1</v>
      </c>
      <c r="K50" s="23">
        <f t="shared" si="7"/>
        <v>44623</v>
      </c>
      <c r="L50" s="24">
        <v>0.75902777777777775</v>
      </c>
      <c r="M50" s="24"/>
      <c r="N50" s="25"/>
    </row>
    <row r="51" spans="1:15" ht="43.2" x14ac:dyDescent="0.3">
      <c r="A51" s="19">
        <f t="shared" si="9"/>
        <v>2.3000000000000003</v>
      </c>
      <c r="B51" s="20">
        <f t="shared" si="6"/>
        <v>2</v>
      </c>
      <c r="C51" s="5" t="s">
        <v>29</v>
      </c>
      <c r="D51" s="21" t="s">
        <v>108</v>
      </c>
      <c r="E51" s="22" t="s">
        <v>109</v>
      </c>
      <c r="F51" s="22" t="s">
        <v>110</v>
      </c>
      <c r="G51" s="22" t="s">
        <v>439</v>
      </c>
      <c r="H51" s="22" t="s">
        <v>27</v>
      </c>
      <c r="I51" s="22" t="s">
        <v>295</v>
      </c>
      <c r="J51" s="22">
        <v>30</v>
      </c>
      <c r="K51" s="23">
        <f t="shared" si="7"/>
        <v>44623</v>
      </c>
      <c r="L51" s="24"/>
      <c r="M51" s="24">
        <v>0.3666666666666667</v>
      </c>
      <c r="N51" s="24">
        <v>0.38055555555555554</v>
      </c>
    </row>
    <row r="52" spans="1:15" ht="49.2" customHeight="1" x14ac:dyDescent="0.3">
      <c r="A52" s="19">
        <f t="shared" si="9"/>
        <v>2.3000000000000003</v>
      </c>
      <c r="B52" s="20">
        <f t="shared" si="6"/>
        <v>3</v>
      </c>
      <c r="C52" s="5" t="s">
        <v>111</v>
      </c>
      <c r="D52" s="56" t="s">
        <v>112</v>
      </c>
      <c r="E52" s="21" t="s">
        <v>113</v>
      </c>
      <c r="G52" s="22" t="s">
        <v>17</v>
      </c>
      <c r="H52" s="22" t="s">
        <v>27</v>
      </c>
      <c r="I52" s="22" t="s">
        <v>28</v>
      </c>
      <c r="J52" s="22"/>
      <c r="K52" s="23">
        <f t="shared" si="7"/>
        <v>44623</v>
      </c>
      <c r="L52" s="28"/>
      <c r="M52" s="28"/>
      <c r="N52" s="28"/>
    </row>
    <row r="53" spans="1:15" ht="28.8" x14ac:dyDescent="0.3">
      <c r="A53" s="19">
        <f t="shared" si="9"/>
        <v>2.3000000000000003</v>
      </c>
      <c r="B53" s="20">
        <f t="shared" si="6"/>
        <v>4</v>
      </c>
      <c r="C53" s="5" t="s">
        <v>111</v>
      </c>
      <c r="D53" s="56" t="s">
        <v>112</v>
      </c>
      <c r="E53" s="21" t="s">
        <v>114</v>
      </c>
      <c r="G53" s="22" t="s">
        <v>17</v>
      </c>
      <c r="H53" s="22" t="s">
        <v>27</v>
      </c>
      <c r="I53" s="22" t="s">
        <v>28</v>
      </c>
      <c r="J53" s="22"/>
      <c r="K53" s="23">
        <f t="shared" si="7"/>
        <v>44623</v>
      </c>
      <c r="M53" s="28"/>
      <c r="N53" s="28"/>
    </row>
    <row r="54" spans="1:15" ht="72" x14ac:dyDescent="0.3">
      <c r="A54" s="19">
        <f t="shared" si="9"/>
        <v>2.3000000000000003</v>
      </c>
      <c r="B54" s="20">
        <f t="shared" si="6"/>
        <v>5</v>
      </c>
      <c r="C54" s="5" t="s">
        <v>29</v>
      </c>
      <c r="D54" s="22" t="s">
        <v>115</v>
      </c>
      <c r="E54" s="22" t="s">
        <v>116</v>
      </c>
      <c r="F54" s="57" t="s">
        <v>117</v>
      </c>
      <c r="G54" s="22" t="s">
        <v>439</v>
      </c>
      <c r="H54" s="22" t="s">
        <v>27</v>
      </c>
      <c r="I54" s="22" t="s">
        <v>28</v>
      </c>
      <c r="J54" s="22">
        <v>10</v>
      </c>
      <c r="K54" s="23">
        <f t="shared" si="7"/>
        <v>44623</v>
      </c>
      <c r="L54" s="28"/>
      <c r="M54" s="28">
        <v>0.36736111111111108</v>
      </c>
      <c r="N54" s="28">
        <v>0.37013888888888885</v>
      </c>
      <c r="O54" s="29"/>
    </row>
    <row r="55" spans="1:15" x14ac:dyDescent="0.3">
      <c r="A55" s="19">
        <f t="shared" si="9"/>
        <v>2.3000000000000003</v>
      </c>
      <c r="B55" s="20">
        <f t="shared" si="6"/>
        <v>6</v>
      </c>
      <c r="C55" s="5" t="s">
        <v>29</v>
      </c>
      <c r="D55" s="22" t="s">
        <v>118</v>
      </c>
      <c r="E55" s="57" t="s">
        <v>349</v>
      </c>
      <c r="F55" s="140"/>
      <c r="G55" s="22" t="s">
        <v>439</v>
      </c>
      <c r="H55" s="22" t="s">
        <v>27</v>
      </c>
      <c r="I55" s="22" t="s">
        <v>28</v>
      </c>
      <c r="J55" s="22"/>
      <c r="K55" s="23">
        <f t="shared" si="7"/>
        <v>44623</v>
      </c>
      <c r="L55" s="24"/>
      <c r="M55" s="28"/>
      <c r="N55" s="28"/>
    </row>
    <row r="56" spans="1:15" ht="43.2" x14ac:dyDescent="0.3">
      <c r="A56" s="19">
        <f t="shared" si="9"/>
        <v>2.3000000000000003</v>
      </c>
      <c r="B56" s="20">
        <f t="shared" si="6"/>
        <v>7</v>
      </c>
      <c r="C56" s="5" t="s">
        <v>29</v>
      </c>
      <c r="D56" s="22" t="s">
        <v>119</v>
      </c>
      <c r="E56" s="22" t="s">
        <v>120</v>
      </c>
      <c r="F56" s="140"/>
      <c r="G56" s="22" t="s">
        <v>439</v>
      </c>
      <c r="H56" s="22" t="s">
        <v>70</v>
      </c>
      <c r="I56" s="22" t="s">
        <v>332</v>
      </c>
      <c r="J56" s="22">
        <v>1</v>
      </c>
      <c r="K56" s="23">
        <f t="shared" si="7"/>
        <v>44623</v>
      </c>
      <c r="L56" s="24"/>
      <c r="M56" s="25"/>
      <c r="N56" s="25"/>
    </row>
    <row r="57" spans="1:15" x14ac:dyDescent="0.3">
      <c r="A57" s="13">
        <f>A56+0.1</f>
        <v>2.4000000000000004</v>
      </c>
      <c r="B57" s="14"/>
      <c r="C57" s="15"/>
      <c r="D57" s="16" t="s">
        <v>347</v>
      </c>
      <c r="E57" s="17" t="s">
        <v>367</v>
      </c>
      <c r="F57" s="113" t="s">
        <v>362</v>
      </c>
      <c r="G57" s="17"/>
      <c r="H57" s="17"/>
      <c r="I57" s="17"/>
      <c r="J57" s="47"/>
      <c r="K57" s="48"/>
      <c r="L57" s="48"/>
      <c r="M57" s="49"/>
      <c r="N57" s="49"/>
      <c r="O57" s="17"/>
    </row>
    <row r="58" spans="1:15" s="143" customFormat="1" ht="28.8" x14ac:dyDescent="0.3">
      <c r="A58" s="141">
        <f>A57</f>
        <v>2.4000000000000004</v>
      </c>
      <c r="B58" s="142">
        <f t="shared" si="6"/>
        <v>1</v>
      </c>
      <c r="C58" s="143" t="s">
        <v>29</v>
      </c>
      <c r="D58" s="170" t="s">
        <v>407</v>
      </c>
      <c r="E58" s="144"/>
      <c r="F58" s="145"/>
      <c r="G58" s="22" t="s">
        <v>17</v>
      </c>
      <c r="H58" s="144" t="s">
        <v>70</v>
      </c>
      <c r="I58" s="144" t="s">
        <v>360</v>
      </c>
      <c r="J58" s="144">
        <v>6</v>
      </c>
      <c r="K58" s="146">
        <f t="shared" si="7"/>
        <v>44623</v>
      </c>
      <c r="L58" s="147">
        <v>0.77986111111111101</v>
      </c>
      <c r="M58" s="148"/>
      <c r="N58" s="148"/>
      <c r="O58" s="149"/>
    </row>
    <row r="59" spans="1:15" s="15" customFormat="1" x14ac:dyDescent="0.3">
      <c r="A59" s="13" t="e">
        <f>#REF!+0.1</f>
        <v>#REF!</v>
      </c>
      <c r="B59" s="14"/>
      <c r="D59" s="16" t="s">
        <v>121</v>
      </c>
      <c r="E59" s="17"/>
      <c r="F59" s="17"/>
      <c r="G59" s="17"/>
      <c r="H59" s="17"/>
      <c r="I59" s="17"/>
      <c r="J59" s="47"/>
      <c r="K59" s="48"/>
      <c r="L59" s="48"/>
      <c r="M59" s="49"/>
      <c r="N59" s="49"/>
      <c r="O59" s="17"/>
    </row>
    <row r="60" spans="1:15" s="62" customFormat="1" ht="24" customHeight="1" x14ac:dyDescent="0.3">
      <c r="A60" s="19" t="e">
        <f t="shared" ref="A60:A65" si="10">A59</f>
        <v>#REF!</v>
      </c>
      <c r="B60" s="20">
        <v>1</v>
      </c>
      <c r="C60" s="62" t="s">
        <v>16</v>
      </c>
      <c r="D60" s="63" t="s">
        <v>122</v>
      </c>
      <c r="E60" s="64" t="s">
        <v>123</v>
      </c>
      <c r="F60" s="22"/>
      <c r="G60" s="22" t="s">
        <v>17</v>
      </c>
      <c r="H60" s="22" t="s">
        <v>27</v>
      </c>
      <c r="I60" s="22" t="s">
        <v>28</v>
      </c>
      <c r="J60" s="22">
        <v>3</v>
      </c>
      <c r="K60" s="23">
        <f t="shared" si="7"/>
        <v>44623</v>
      </c>
      <c r="L60" s="115">
        <v>0.79166666666666663</v>
      </c>
      <c r="M60" s="116"/>
      <c r="N60" s="65"/>
      <c r="O60" s="64"/>
    </row>
    <row r="61" spans="1:15" ht="158.4" x14ac:dyDescent="0.3">
      <c r="A61" s="19" t="e">
        <f t="shared" si="10"/>
        <v>#REF!</v>
      </c>
      <c r="B61" s="20">
        <f t="shared" ref="B61:B67" si="11">B60+1</f>
        <v>2</v>
      </c>
      <c r="C61" s="5" t="s">
        <v>29</v>
      </c>
      <c r="D61" s="21" t="s">
        <v>124</v>
      </c>
      <c r="E61" s="22" t="s">
        <v>125</v>
      </c>
      <c r="F61" s="22" t="s">
        <v>126</v>
      </c>
      <c r="G61" s="22" t="s">
        <v>439</v>
      </c>
      <c r="H61" s="22" t="s">
        <v>27</v>
      </c>
      <c r="I61" s="22" t="s">
        <v>28</v>
      </c>
      <c r="J61" s="22">
        <v>10</v>
      </c>
      <c r="K61" s="139">
        <f t="shared" si="7"/>
        <v>44623</v>
      </c>
      <c r="L61" s="115"/>
      <c r="M61" s="161">
        <v>0.38055555555555554</v>
      </c>
      <c r="N61" s="28">
        <v>0.38472222222222219</v>
      </c>
    </row>
    <row r="62" spans="1:15" ht="28.8" x14ac:dyDescent="0.3">
      <c r="A62" s="19" t="e">
        <f t="shared" si="10"/>
        <v>#REF!</v>
      </c>
      <c r="B62" s="20">
        <f t="shared" si="11"/>
        <v>3</v>
      </c>
      <c r="C62" s="5" t="s">
        <v>29</v>
      </c>
      <c r="D62" s="21" t="s">
        <v>127</v>
      </c>
      <c r="E62" s="22" t="s">
        <v>128</v>
      </c>
      <c r="F62" s="22" t="s">
        <v>129</v>
      </c>
      <c r="G62" s="22" t="s">
        <v>439</v>
      </c>
      <c r="H62" s="22" t="s">
        <v>27</v>
      </c>
      <c r="I62" s="22" t="s">
        <v>28</v>
      </c>
      <c r="J62" s="22"/>
      <c r="K62" s="23">
        <f t="shared" si="7"/>
        <v>44623</v>
      </c>
      <c r="L62" s="24"/>
      <c r="M62" s="28"/>
      <c r="N62" s="28"/>
    </row>
    <row r="63" spans="1:15" ht="33.6" customHeight="1" x14ac:dyDescent="0.3">
      <c r="A63" s="120" t="e">
        <f t="shared" si="10"/>
        <v>#REF!</v>
      </c>
      <c r="B63" s="20">
        <f t="shared" si="11"/>
        <v>4</v>
      </c>
      <c r="C63" s="5" t="s">
        <v>29</v>
      </c>
      <c r="D63" s="5" t="s">
        <v>392</v>
      </c>
      <c r="E63" s="22" t="s">
        <v>393</v>
      </c>
      <c r="G63" s="22" t="s">
        <v>439</v>
      </c>
      <c r="H63" s="22" t="s">
        <v>27</v>
      </c>
      <c r="I63" s="22" t="s">
        <v>28</v>
      </c>
      <c r="J63" s="22" t="s">
        <v>78</v>
      </c>
      <c r="K63" s="23">
        <f t="shared" ref="K63" si="12">K$2+2</f>
        <v>44625</v>
      </c>
      <c r="M63" s="28"/>
      <c r="N63" s="28"/>
    </row>
    <row r="64" spans="1:15" ht="28.8" x14ac:dyDescent="0.3">
      <c r="A64" s="19" t="e">
        <f>A62</f>
        <v>#REF!</v>
      </c>
      <c r="B64" s="20">
        <f>B62+1</f>
        <v>4</v>
      </c>
      <c r="C64" s="5" t="s">
        <v>29</v>
      </c>
      <c r="D64" s="22" t="s">
        <v>130</v>
      </c>
      <c r="E64" s="22" t="s">
        <v>131</v>
      </c>
      <c r="F64" s="29"/>
      <c r="G64" s="22" t="s">
        <v>439</v>
      </c>
      <c r="H64" s="22" t="s">
        <v>70</v>
      </c>
      <c r="I64" s="5" t="s">
        <v>332</v>
      </c>
      <c r="J64" s="22">
        <v>1</v>
      </c>
      <c r="K64" s="23">
        <f t="shared" si="7"/>
        <v>44623</v>
      </c>
      <c r="L64" s="24"/>
      <c r="M64" s="28">
        <v>0.38472222222222219</v>
      </c>
      <c r="N64" s="28">
        <v>0.38541666666666669</v>
      </c>
    </row>
    <row r="65" spans="1:15" ht="27" customHeight="1" x14ac:dyDescent="0.3">
      <c r="A65" s="19" t="e">
        <f t="shared" si="10"/>
        <v>#REF!</v>
      </c>
      <c r="B65" s="20">
        <f t="shared" si="11"/>
        <v>5</v>
      </c>
      <c r="C65" s="5" t="s">
        <v>29</v>
      </c>
      <c r="D65" s="21" t="s">
        <v>132</v>
      </c>
      <c r="E65" s="22" t="s">
        <v>133</v>
      </c>
      <c r="G65" s="22" t="s">
        <v>439</v>
      </c>
      <c r="H65" s="22" t="s">
        <v>70</v>
      </c>
      <c r="I65" s="5" t="s">
        <v>332</v>
      </c>
      <c r="J65" s="22">
        <v>1</v>
      </c>
      <c r="K65" s="23">
        <f t="shared" si="7"/>
        <v>44623</v>
      </c>
      <c r="L65" s="24"/>
      <c r="M65" s="28"/>
      <c r="N65" s="28"/>
    </row>
    <row r="66" spans="1:15" x14ac:dyDescent="0.3">
      <c r="A66" s="13" t="e">
        <f>A65+0.1</f>
        <v>#REF!</v>
      </c>
      <c r="B66" s="14"/>
      <c r="C66" s="15"/>
      <c r="D66" s="16" t="s">
        <v>134</v>
      </c>
      <c r="E66" s="17"/>
      <c r="F66" s="17"/>
      <c r="G66" s="17"/>
      <c r="H66" s="17"/>
      <c r="I66" s="17"/>
      <c r="J66" s="47"/>
      <c r="K66" s="48"/>
      <c r="L66" s="48"/>
      <c r="M66" s="49"/>
      <c r="N66" s="49"/>
      <c r="O66" s="17"/>
    </row>
    <row r="67" spans="1:15" s="34" customFormat="1" ht="57.6" x14ac:dyDescent="0.3">
      <c r="A67" s="32" t="e">
        <f t="shared" ref="A67" si="13">A66</f>
        <v>#REF!</v>
      </c>
      <c r="B67" s="33">
        <f t="shared" si="11"/>
        <v>1</v>
      </c>
      <c r="C67" s="34" t="s">
        <v>29</v>
      </c>
      <c r="D67" s="66" t="s">
        <v>434</v>
      </c>
      <c r="E67" s="36" t="s">
        <v>358</v>
      </c>
      <c r="F67" s="67" t="s">
        <v>135</v>
      </c>
      <c r="G67" s="22" t="s">
        <v>17</v>
      </c>
      <c r="H67" s="35" t="s">
        <v>136</v>
      </c>
      <c r="I67" s="35" t="s">
        <v>296</v>
      </c>
      <c r="J67" s="68"/>
      <c r="K67" s="23">
        <f t="shared" si="7"/>
        <v>44623</v>
      </c>
      <c r="L67" s="69"/>
      <c r="M67" s="70"/>
      <c r="N67" s="70"/>
      <c r="O67" s="35"/>
    </row>
    <row r="68" spans="1:15" s="73" customFormat="1" x14ac:dyDescent="0.3">
      <c r="A68" s="71" t="e">
        <f>A67+0.1</f>
        <v>#REF!</v>
      </c>
      <c r="B68" s="72"/>
      <c r="D68" s="74" t="s">
        <v>137</v>
      </c>
      <c r="E68" s="75"/>
      <c r="F68" s="76"/>
      <c r="G68" s="76"/>
      <c r="H68" s="76"/>
      <c r="I68" s="76"/>
      <c r="J68" s="77"/>
      <c r="K68" s="78"/>
      <c r="L68" s="78"/>
      <c r="M68" s="79"/>
      <c r="N68" s="79"/>
      <c r="O68" s="76"/>
    </row>
    <row r="69" spans="1:15" ht="28.8" x14ac:dyDescent="0.3">
      <c r="A69" s="19" t="e">
        <f t="shared" ref="A69" si="14">A68</f>
        <v>#REF!</v>
      </c>
      <c r="B69" s="20">
        <f t="shared" ref="B69:B106" si="15">B68+1</f>
        <v>1</v>
      </c>
      <c r="C69" s="5" t="s">
        <v>29</v>
      </c>
      <c r="D69" s="21" t="s">
        <v>138</v>
      </c>
      <c r="E69" s="22" t="s">
        <v>139</v>
      </c>
      <c r="F69" s="22" t="s">
        <v>140</v>
      </c>
      <c r="G69" s="22" t="s">
        <v>439</v>
      </c>
      <c r="H69" s="22" t="s">
        <v>54</v>
      </c>
      <c r="I69" s="22" t="s">
        <v>99</v>
      </c>
      <c r="J69" s="22">
        <v>1</v>
      </c>
      <c r="K69" s="23">
        <f t="shared" si="7"/>
        <v>44623</v>
      </c>
      <c r="L69" s="24">
        <v>0.79999999999999993</v>
      </c>
      <c r="M69" s="25"/>
      <c r="N69" s="25"/>
      <c r="O69" s="80"/>
    </row>
    <row r="70" spans="1:15" x14ac:dyDescent="0.3">
      <c r="A70" s="13" t="e">
        <f>A69+0.1</f>
        <v>#REF!</v>
      </c>
      <c r="B70" s="14"/>
      <c r="C70" s="15"/>
      <c r="D70" s="16" t="s">
        <v>142</v>
      </c>
      <c r="E70" s="17"/>
      <c r="F70" s="17"/>
      <c r="G70" s="17"/>
      <c r="H70" s="17"/>
      <c r="I70" s="17"/>
      <c r="J70" s="47"/>
      <c r="K70" s="48"/>
      <c r="L70" s="48"/>
      <c r="M70" s="49"/>
      <c r="N70" s="49"/>
      <c r="O70" s="17"/>
    </row>
    <row r="71" spans="1:15" ht="72" x14ac:dyDescent="0.3">
      <c r="A71" s="19" t="e">
        <f t="shared" ref="A71:A74" si="16">A70</f>
        <v>#REF!</v>
      </c>
      <c r="B71" s="20">
        <f t="shared" si="15"/>
        <v>1</v>
      </c>
      <c r="C71" s="81" t="s">
        <v>29</v>
      </c>
      <c r="D71" s="29" t="s">
        <v>143</v>
      </c>
      <c r="E71" s="27" t="s">
        <v>493</v>
      </c>
      <c r="F71" s="22" t="s">
        <v>494</v>
      </c>
      <c r="G71" s="22" t="s">
        <v>439</v>
      </c>
      <c r="H71" s="22" t="s">
        <v>70</v>
      </c>
      <c r="I71" s="22" t="s">
        <v>357</v>
      </c>
      <c r="J71" s="22">
        <v>1</v>
      </c>
      <c r="K71" s="23">
        <f t="shared" si="7"/>
        <v>44623</v>
      </c>
      <c r="L71" s="24">
        <v>0.79999999999999993</v>
      </c>
      <c r="M71" s="25">
        <v>0.38611111111111113</v>
      </c>
      <c r="N71" s="25">
        <v>0.38819444444444445</v>
      </c>
    </row>
    <row r="72" spans="1:15" ht="28.8" x14ac:dyDescent="0.3">
      <c r="A72" s="19" t="e">
        <f t="shared" si="16"/>
        <v>#REF!</v>
      </c>
      <c r="B72" s="20">
        <f t="shared" si="15"/>
        <v>2</v>
      </c>
      <c r="C72" s="5" t="s">
        <v>29</v>
      </c>
      <c r="D72" s="83"/>
      <c r="E72" s="21" t="s">
        <v>144</v>
      </c>
      <c r="G72" s="22" t="s">
        <v>439</v>
      </c>
      <c r="H72" s="22" t="s">
        <v>70</v>
      </c>
      <c r="I72" s="22" t="s">
        <v>357</v>
      </c>
      <c r="J72" s="22">
        <v>1</v>
      </c>
      <c r="K72" s="23">
        <f t="shared" si="7"/>
        <v>44623</v>
      </c>
      <c r="L72" s="24"/>
      <c r="M72" s="25"/>
      <c r="N72" s="25"/>
    </row>
    <row r="73" spans="1:15" ht="72" x14ac:dyDescent="0.3">
      <c r="A73" s="19" t="e">
        <f t="shared" si="16"/>
        <v>#REF!</v>
      </c>
      <c r="B73" s="20">
        <f t="shared" si="15"/>
        <v>3</v>
      </c>
      <c r="C73" s="5" t="s">
        <v>29</v>
      </c>
      <c r="D73" s="29" t="s">
        <v>371</v>
      </c>
      <c r="E73" s="22" t="s">
        <v>145</v>
      </c>
      <c r="F73" s="82" t="s">
        <v>146</v>
      </c>
      <c r="G73" s="22" t="s">
        <v>439</v>
      </c>
      <c r="H73" s="22" t="s">
        <v>70</v>
      </c>
      <c r="I73" s="22" t="s">
        <v>357</v>
      </c>
      <c r="J73" s="22">
        <v>20</v>
      </c>
      <c r="K73" s="23">
        <f t="shared" si="7"/>
        <v>44623</v>
      </c>
      <c r="L73" s="24">
        <v>0.80138888888888893</v>
      </c>
      <c r="M73" s="24">
        <v>0.38819444444444445</v>
      </c>
      <c r="N73" s="25">
        <v>0.40972222222222227</v>
      </c>
      <c r="O73" s="127"/>
    </row>
    <row r="74" spans="1:15" ht="28.8" x14ac:dyDescent="0.3">
      <c r="A74" s="19" t="e">
        <f t="shared" si="16"/>
        <v>#REF!</v>
      </c>
      <c r="B74" s="20">
        <f t="shared" si="15"/>
        <v>4</v>
      </c>
      <c r="C74" s="5" t="s">
        <v>29</v>
      </c>
      <c r="D74" s="56" t="s">
        <v>499</v>
      </c>
      <c r="E74" s="22" t="s">
        <v>147</v>
      </c>
      <c r="F74" s="52"/>
      <c r="G74" s="22" t="s">
        <v>439</v>
      </c>
      <c r="H74" s="22" t="s">
        <v>70</v>
      </c>
      <c r="I74" s="22" t="s">
        <v>357</v>
      </c>
      <c r="J74" s="22">
        <v>1</v>
      </c>
      <c r="K74" s="23">
        <f t="shared" si="7"/>
        <v>44623</v>
      </c>
      <c r="L74" s="24"/>
      <c r="M74" s="25"/>
      <c r="N74" s="25"/>
      <c r="O74" s="42"/>
    </row>
    <row r="75" spans="1:15" ht="15.6" x14ac:dyDescent="0.3">
      <c r="A75" s="19" t="e">
        <f t="shared" ref="A75:A80" si="17">A74</f>
        <v>#REF!</v>
      </c>
      <c r="B75" s="20">
        <f t="shared" ref="B75:B80" si="18">B74+1</f>
        <v>5</v>
      </c>
      <c r="C75" s="81" t="s">
        <v>29</v>
      </c>
      <c r="D75" s="56" t="s">
        <v>148</v>
      </c>
      <c r="F75" s="52"/>
      <c r="J75" s="22"/>
      <c r="K75" s="23">
        <f t="shared" si="7"/>
        <v>44623</v>
      </c>
      <c r="L75" s="24"/>
      <c r="M75" s="25"/>
      <c r="N75" s="25"/>
    </row>
    <row r="76" spans="1:15" ht="28.8" x14ac:dyDescent="0.3">
      <c r="A76" s="19" t="e">
        <f t="shared" si="17"/>
        <v>#REF!</v>
      </c>
      <c r="B76" s="20">
        <f t="shared" si="18"/>
        <v>6</v>
      </c>
      <c r="C76" s="5" t="s">
        <v>29</v>
      </c>
      <c r="D76" s="56"/>
      <c r="E76" s="22" t="s">
        <v>149</v>
      </c>
      <c r="F76" s="84" t="s">
        <v>150</v>
      </c>
      <c r="G76" s="22" t="s">
        <v>439</v>
      </c>
      <c r="H76" s="22" t="s">
        <v>70</v>
      </c>
      <c r="I76" s="22" t="s">
        <v>357</v>
      </c>
      <c r="J76" s="22">
        <v>1</v>
      </c>
      <c r="K76" s="23">
        <f t="shared" si="7"/>
        <v>44623</v>
      </c>
      <c r="L76" s="24"/>
      <c r="M76" s="25"/>
      <c r="N76" s="25"/>
    </row>
    <row r="77" spans="1:15" ht="28.8" x14ac:dyDescent="0.3">
      <c r="A77" s="19" t="e">
        <f t="shared" si="17"/>
        <v>#REF!</v>
      </c>
      <c r="B77" s="20">
        <f t="shared" si="18"/>
        <v>7</v>
      </c>
      <c r="C77" s="5" t="s">
        <v>29</v>
      </c>
      <c r="D77" s="56"/>
      <c r="E77" s="22" t="s">
        <v>151</v>
      </c>
      <c r="G77" s="22" t="s">
        <v>439</v>
      </c>
      <c r="H77" s="22" t="s">
        <v>70</v>
      </c>
      <c r="I77" s="22" t="s">
        <v>357</v>
      </c>
      <c r="J77" s="22"/>
      <c r="K77" s="23">
        <f t="shared" si="7"/>
        <v>44623</v>
      </c>
      <c r="L77" s="24"/>
      <c r="M77" s="25"/>
      <c r="N77" s="25"/>
    </row>
    <row r="78" spans="1:15" ht="78" customHeight="1" x14ac:dyDescent="0.3">
      <c r="A78" s="19" t="e">
        <f t="shared" si="17"/>
        <v>#REF!</v>
      </c>
      <c r="B78" s="20">
        <f t="shared" si="18"/>
        <v>8</v>
      </c>
      <c r="C78" s="5" t="s">
        <v>29</v>
      </c>
      <c r="D78" s="56" t="s">
        <v>152</v>
      </c>
      <c r="E78" s="22" t="s">
        <v>153</v>
      </c>
      <c r="G78" s="22" t="s">
        <v>439</v>
      </c>
      <c r="H78" s="22" t="s">
        <v>70</v>
      </c>
      <c r="I78" s="22" t="s">
        <v>357</v>
      </c>
      <c r="J78" s="22">
        <v>2</v>
      </c>
      <c r="K78" s="23">
        <f t="shared" si="7"/>
        <v>44623</v>
      </c>
      <c r="L78" s="24"/>
      <c r="M78" s="25"/>
      <c r="N78" s="25"/>
    </row>
    <row r="79" spans="1:15" ht="28.8" x14ac:dyDescent="0.3">
      <c r="A79" s="19" t="e">
        <f t="shared" si="17"/>
        <v>#REF!</v>
      </c>
      <c r="B79" s="20">
        <f t="shared" si="18"/>
        <v>9</v>
      </c>
      <c r="C79" s="5" t="s">
        <v>29</v>
      </c>
      <c r="D79" s="56" t="s">
        <v>154</v>
      </c>
      <c r="E79" s="21" t="s">
        <v>155</v>
      </c>
      <c r="G79" s="22" t="s">
        <v>439</v>
      </c>
      <c r="H79" s="22" t="s">
        <v>70</v>
      </c>
      <c r="I79" s="22" t="s">
        <v>357</v>
      </c>
      <c r="J79" s="22">
        <v>30</v>
      </c>
      <c r="K79" s="23">
        <f t="shared" si="7"/>
        <v>44623</v>
      </c>
      <c r="L79" s="24">
        <v>0.81805555555555554</v>
      </c>
      <c r="M79" s="25">
        <v>0.40972222222222227</v>
      </c>
      <c r="N79" s="25">
        <v>0.4236111111111111</v>
      </c>
      <c r="O79" s="126"/>
    </row>
    <row r="80" spans="1:15" ht="28.8" x14ac:dyDescent="0.3">
      <c r="A80" s="19" t="e">
        <f t="shared" si="17"/>
        <v>#REF!</v>
      </c>
      <c r="B80" s="20">
        <f t="shared" si="18"/>
        <v>10</v>
      </c>
      <c r="C80" s="5" t="s">
        <v>29</v>
      </c>
      <c r="D80" s="56" t="s">
        <v>156</v>
      </c>
      <c r="E80" s="21" t="s">
        <v>157</v>
      </c>
      <c r="F80" s="21" t="s">
        <v>158</v>
      </c>
      <c r="G80" s="22" t="s">
        <v>439</v>
      </c>
      <c r="H80" s="22" t="s">
        <v>70</v>
      </c>
      <c r="I80" s="22" t="s">
        <v>357</v>
      </c>
      <c r="J80" s="22"/>
      <c r="K80" s="23">
        <f t="shared" si="7"/>
        <v>44623</v>
      </c>
      <c r="L80" s="24"/>
      <c r="M80" s="25"/>
      <c r="N80" s="25"/>
      <c r="O80" s="85"/>
    </row>
    <row r="81" spans="1:15" x14ac:dyDescent="0.3">
      <c r="A81" s="13" t="e">
        <f>A80+0.1</f>
        <v>#REF!</v>
      </c>
      <c r="B81" s="14"/>
      <c r="C81" s="15"/>
      <c r="D81" s="16" t="s">
        <v>159</v>
      </c>
      <c r="E81" s="17"/>
      <c r="F81" s="17"/>
      <c r="G81" s="17"/>
      <c r="H81" s="17"/>
      <c r="I81" s="17"/>
      <c r="J81" s="47"/>
      <c r="K81" s="48"/>
      <c r="L81" s="48"/>
      <c r="M81" s="49"/>
      <c r="N81" s="49"/>
      <c r="O81" s="17"/>
    </row>
    <row r="82" spans="1:15" ht="28.8" x14ac:dyDescent="0.3">
      <c r="A82" s="19" t="e">
        <f t="shared" ref="A82:A87" si="19">A81</f>
        <v>#REF!</v>
      </c>
      <c r="B82" s="20">
        <f t="shared" ref="B82:B87" si="20">B81+1</f>
        <v>1</v>
      </c>
      <c r="C82" s="5" t="s">
        <v>29</v>
      </c>
      <c r="D82" s="86" t="s">
        <v>160</v>
      </c>
      <c r="E82" s="21" t="s">
        <v>161</v>
      </c>
      <c r="G82" s="22" t="s">
        <v>439</v>
      </c>
      <c r="H82" s="22" t="s">
        <v>70</v>
      </c>
      <c r="I82" s="22" t="s">
        <v>357</v>
      </c>
      <c r="J82" s="22">
        <v>2</v>
      </c>
      <c r="K82" s="23">
        <f t="shared" si="7"/>
        <v>44623</v>
      </c>
      <c r="L82" s="24">
        <v>0.84236111111111101</v>
      </c>
      <c r="M82" s="25">
        <v>0.42499999999999999</v>
      </c>
      <c r="N82" s="25">
        <v>0.43194444444444446</v>
      </c>
      <c r="O82" s="42"/>
    </row>
    <row r="83" spans="1:15" ht="28.8" x14ac:dyDescent="0.3">
      <c r="A83" s="19" t="e">
        <f t="shared" si="19"/>
        <v>#REF!</v>
      </c>
      <c r="B83" s="20">
        <f t="shared" si="20"/>
        <v>2</v>
      </c>
      <c r="C83" s="5" t="s">
        <v>29</v>
      </c>
      <c r="D83" s="83"/>
      <c r="E83" s="21" t="s">
        <v>162</v>
      </c>
      <c r="F83" s="22" t="s">
        <v>163</v>
      </c>
      <c r="G83" s="22" t="s">
        <v>439</v>
      </c>
      <c r="H83" s="22" t="s">
        <v>70</v>
      </c>
      <c r="I83" s="22" t="s">
        <v>357</v>
      </c>
      <c r="J83" s="22"/>
      <c r="K83" s="23">
        <f t="shared" si="7"/>
        <v>44623</v>
      </c>
      <c r="L83" s="24"/>
      <c r="M83" s="25"/>
      <c r="N83" s="25"/>
    </row>
    <row r="84" spans="1:15" ht="28.8" x14ac:dyDescent="0.3">
      <c r="A84" s="19" t="e">
        <f t="shared" si="19"/>
        <v>#REF!</v>
      </c>
      <c r="B84" s="20">
        <f t="shared" si="20"/>
        <v>3</v>
      </c>
      <c r="C84" s="5" t="s">
        <v>29</v>
      </c>
      <c r="D84" s="83"/>
      <c r="E84" s="21" t="s">
        <v>164</v>
      </c>
      <c r="G84" s="22" t="s">
        <v>439</v>
      </c>
      <c r="H84" s="22" t="s">
        <v>47</v>
      </c>
      <c r="I84" s="22" t="s">
        <v>261</v>
      </c>
      <c r="J84" s="22">
        <v>5</v>
      </c>
      <c r="K84" s="23">
        <f t="shared" si="7"/>
        <v>44623</v>
      </c>
      <c r="L84" s="24"/>
      <c r="M84" s="25"/>
      <c r="N84" s="25"/>
      <c r="O84" s="87" t="s">
        <v>500</v>
      </c>
    </row>
    <row r="85" spans="1:15" ht="28.8" x14ac:dyDescent="0.3">
      <c r="A85" s="19" t="e">
        <f t="shared" si="19"/>
        <v>#REF!</v>
      </c>
      <c r="B85" s="20">
        <f t="shared" si="20"/>
        <v>4</v>
      </c>
      <c r="C85" s="5" t="s">
        <v>29</v>
      </c>
      <c r="D85" s="83"/>
      <c r="E85" s="22" t="s">
        <v>165</v>
      </c>
      <c r="F85" s="57" t="s">
        <v>166</v>
      </c>
      <c r="G85" s="22" t="s">
        <v>439</v>
      </c>
      <c r="H85" s="22" t="s">
        <v>70</v>
      </c>
      <c r="I85" s="22" t="s">
        <v>357</v>
      </c>
      <c r="J85" s="22"/>
      <c r="K85" s="23">
        <f t="shared" si="7"/>
        <v>44623</v>
      </c>
      <c r="L85" s="24"/>
      <c r="M85" s="25"/>
      <c r="N85" s="25"/>
      <c r="O85" s="41"/>
    </row>
    <row r="86" spans="1:15" x14ac:dyDescent="0.3">
      <c r="A86" s="19" t="e">
        <f t="shared" si="19"/>
        <v>#REF!</v>
      </c>
      <c r="B86" s="20">
        <f t="shared" si="20"/>
        <v>5</v>
      </c>
      <c r="C86" s="5" t="s">
        <v>29</v>
      </c>
      <c r="D86" s="83"/>
      <c r="E86" s="21" t="s">
        <v>167</v>
      </c>
      <c r="F86" s="57"/>
      <c r="G86" s="22" t="s">
        <v>439</v>
      </c>
      <c r="H86" s="22" t="s">
        <v>47</v>
      </c>
      <c r="I86" s="22" t="s">
        <v>261</v>
      </c>
      <c r="J86" s="22"/>
      <c r="K86" s="23">
        <f t="shared" si="7"/>
        <v>44623</v>
      </c>
      <c r="L86" s="24"/>
      <c r="M86" s="25"/>
      <c r="N86" s="25"/>
    </row>
    <row r="87" spans="1:15" ht="28.8" x14ac:dyDescent="0.3">
      <c r="A87" s="19" t="e">
        <f t="shared" si="19"/>
        <v>#REF!</v>
      </c>
      <c r="B87" s="20">
        <f t="shared" si="20"/>
        <v>6</v>
      </c>
      <c r="C87" s="5" t="s">
        <v>29</v>
      </c>
      <c r="D87" s="83"/>
      <c r="E87" s="21" t="s">
        <v>168</v>
      </c>
      <c r="F87" s="22" t="s">
        <v>169</v>
      </c>
      <c r="G87" s="22" t="s">
        <v>439</v>
      </c>
      <c r="H87" s="22" t="s">
        <v>27</v>
      </c>
      <c r="I87" s="22" t="s">
        <v>297</v>
      </c>
      <c r="J87" s="22"/>
      <c r="K87" s="23">
        <f t="shared" si="7"/>
        <v>44623</v>
      </c>
      <c r="L87" s="24"/>
      <c r="M87" s="25"/>
      <c r="N87" s="25"/>
    </row>
    <row r="88" spans="1:15" s="15" customFormat="1" x14ac:dyDescent="0.3">
      <c r="A88" s="13"/>
      <c r="B88" s="14"/>
      <c r="D88" s="107" t="s">
        <v>496</v>
      </c>
      <c r="E88" s="110"/>
      <c r="F88" s="17"/>
      <c r="G88" s="17"/>
      <c r="H88" s="17"/>
      <c r="I88" s="17"/>
      <c r="J88" s="17"/>
      <c r="K88" s="94"/>
      <c r="L88" s="48"/>
      <c r="M88" s="49"/>
      <c r="N88" s="49"/>
      <c r="O88" s="17"/>
    </row>
    <row r="89" spans="1:15" ht="15.6" x14ac:dyDescent="0.3">
      <c r="A89" s="19" t="e">
        <f>A87</f>
        <v>#REF!</v>
      </c>
      <c r="B89" s="20">
        <f>B87+1</f>
        <v>7</v>
      </c>
      <c r="C89" s="81" t="s">
        <v>29</v>
      </c>
      <c r="D89" s="56" t="s">
        <v>148</v>
      </c>
      <c r="F89" s="52"/>
      <c r="J89" s="22"/>
      <c r="K89" s="23">
        <f t="shared" si="7"/>
        <v>44623</v>
      </c>
      <c r="L89" s="24"/>
      <c r="M89" s="25"/>
      <c r="N89" s="25"/>
    </row>
    <row r="90" spans="1:15" ht="28.8" x14ac:dyDescent="0.3">
      <c r="A90" s="19" t="e">
        <f>A89</f>
        <v>#REF!</v>
      </c>
      <c r="B90" s="20">
        <f>B89+1</f>
        <v>8</v>
      </c>
      <c r="C90" s="5" t="s">
        <v>29</v>
      </c>
      <c r="D90" s="56"/>
      <c r="E90" s="22" t="s">
        <v>149</v>
      </c>
      <c r="F90" s="84" t="s">
        <v>150</v>
      </c>
      <c r="G90" s="22" t="s">
        <v>439</v>
      </c>
      <c r="H90" s="22" t="s">
        <v>70</v>
      </c>
      <c r="I90" s="22" t="s">
        <v>357</v>
      </c>
      <c r="J90" s="22">
        <v>1</v>
      </c>
      <c r="K90" s="23">
        <f t="shared" si="7"/>
        <v>44623</v>
      </c>
      <c r="L90" s="24"/>
      <c r="M90" s="25">
        <v>0.4284722222222222</v>
      </c>
      <c r="N90" s="25">
        <v>0.4291666666666667</v>
      </c>
    </row>
    <row r="91" spans="1:15" ht="28.8" x14ac:dyDescent="0.3">
      <c r="A91" s="19" t="e">
        <f>A90</f>
        <v>#REF!</v>
      </c>
      <c r="B91" s="20">
        <f>B90+1</f>
        <v>9</v>
      </c>
      <c r="C91" s="5" t="s">
        <v>29</v>
      </c>
      <c r="D91" s="56"/>
      <c r="E91" s="22" t="s">
        <v>151</v>
      </c>
      <c r="G91" s="22" t="s">
        <v>439</v>
      </c>
      <c r="H91" s="22" t="s">
        <v>70</v>
      </c>
      <c r="I91" s="22" t="s">
        <v>357</v>
      </c>
      <c r="J91" s="22"/>
      <c r="K91" s="23">
        <f t="shared" si="7"/>
        <v>44623</v>
      </c>
      <c r="L91" s="24"/>
      <c r="M91" s="25"/>
      <c r="N91" s="25"/>
    </row>
    <row r="92" spans="1:15" ht="78" customHeight="1" x14ac:dyDescent="0.3">
      <c r="A92" s="19" t="e">
        <f>A91</f>
        <v>#REF!</v>
      </c>
      <c r="B92" s="20">
        <f>B91+1</f>
        <v>10</v>
      </c>
      <c r="C92" s="5" t="s">
        <v>29</v>
      </c>
      <c r="D92" s="56" t="s">
        <v>152</v>
      </c>
      <c r="E92" s="22" t="s">
        <v>153</v>
      </c>
      <c r="G92" s="22" t="s">
        <v>439</v>
      </c>
      <c r="H92" s="22" t="s">
        <v>70</v>
      </c>
      <c r="I92" s="22" t="s">
        <v>357</v>
      </c>
      <c r="J92" s="22">
        <v>2</v>
      </c>
      <c r="K92" s="23">
        <f t="shared" si="7"/>
        <v>44623</v>
      </c>
      <c r="L92" s="24"/>
      <c r="M92" s="25"/>
      <c r="N92" s="25"/>
    </row>
    <row r="93" spans="1:15" ht="28.8" x14ac:dyDescent="0.3">
      <c r="A93" s="19" t="e">
        <f>A92</f>
        <v>#REF!</v>
      </c>
      <c r="B93" s="20">
        <f>B92+1</f>
        <v>11</v>
      </c>
      <c r="C93" s="5" t="s">
        <v>29</v>
      </c>
      <c r="D93" s="56" t="s">
        <v>154</v>
      </c>
      <c r="E93" s="21" t="s">
        <v>155</v>
      </c>
      <c r="G93" s="22" t="s">
        <v>439</v>
      </c>
      <c r="H93" s="22" t="s">
        <v>70</v>
      </c>
      <c r="I93" s="22" t="s">
        <v>357</v>
      </c>
      <c r="J93" s="22">
        <v>30</v>
      </c>
      <c r="K93" s="23">
        <f t="shared" si="7"/>
        <v>44623</v>
      </c>
      <c r="L93" s="24">
        <v>0.81805555555555554</v>
      </c>
      <c r="M93" s="25">
        <v>0.4291666666666667</v>
      </c>
      <c r="N93" s="25">
        <v>0.42986111111111108</v>
      </c>
      <c r="O93" s="126"/>
    </row>
    <row r="94" spans="1:15" ht="28.8" x14ac:dyDescent="0.3">
      <c r="A94" s="19" t="e">
        <f>A93</f>
        <v>#REF!</v>
      </c>
      <c r="B94" s="20">
        <f>B93+1</f>
        <v>12</v>
      </c>
      <c r="C94" s="5" t="s">
        <v>29</v>
      </c>
      <c r="D94" s="56" t="s">
        <v>156</v>
      </c>
      <c r="E94" s="21" t="s">
        <v>157</v>
      </c>
      <c r="F94" s="21" t="s">
        <v>158</v>
      </c>
      <c r="G94" s="22" t="s">
        <v>439</v>
      </c>
      <c r="H94" s="22" t="s">
        <v>70</v>
      </c>
      <c r="I94" s="22" t="s">
        <v>357</v>
      </c>
      <c r="J94" s="22"/>
      <c r="K94" s="23">
        <f t="shared" si="7"/>
        <v>44623</v>
      </c>
      <c r="L94" s="24"/>
      <c r="M94" s="25"/>
      <c r="N94" s="25"/>
      <c r="O94" s="85"/>
    </row>
    <row r="95" spans="1:15" x14ac:dyDescent="0.3">
      <c r="A95" s="13" t="e">
        <f>A94+0.1</f>
        <v>#REF!</v>
      </c>
      <c r="B95" s="14"/>
      <c r="C95" s="15"/>
      <c r="D95" s="16" t="s">
        <v>497</v>
      </c>
      <c r="E95" s="17"/>
      <c r="F95" s="17"/>
      <c r="G95" s="17"/>
      <c r="H95" s="17"/>
      <c r="I95" s="17"/>
      <c r="J95" s="47"/>
      <c r="K95" s="48"/>
      <c r="L95" s="48"/>
      <c r="M95" s="49"/>
      <c r="N95" s="49"/>
      <c r="O95" s="17"/>
    </row>
    <row r="96" spans="1:15" ht="28.8" x14ac:dyDescent="0.3">
      <c r="A96" s="19" t="e">
        <f t="shared" ref="A96:A101" si="21">A95</f>
        <v>#REF!</v>
      </c>
      <c r="B96" s="20">
        <f t="shared" ref="B96:B101" si="22">B95+1</f>
        <v>1</v>
      </c>
      <c r="C96" s="5" t="s">
        <v>29</v>
      </c>
      <c r="D96" s="86" t="s">
        <v>160</v>
      </c>
      <c r="E96" s="21" t="s">
        <v>161</v>
      </c>
      <c r="G96" s="22" t="s">
        <v>439</v>
      </c>
      <c r="H96" s="22" t="s">
        <v>70</v>
      </c>
      <c r="I96" s="22" t="s">
        <v>357</v>
      </c>
      <c r="J96" s="22">
        <v>2</v>
      </c>
      <c r="K96" s="23">
        <f t="shared" si="7"/>
        <v>44623</v>
      </c>
      <c r="L96" s="24">
        <v>0.84236111111111101</v>
      </c>
      <c r="M96" s="25"/>
      <c r="N96" s="25"/>
      <c r="O96" s="42"/>
    </row>
    <row r="97" spans="1:20" ht="28.8" x14ac:dyDescent="0.3">
      <c r="A97" s="19" t="e">
        <f t="shared" si="21"/>
        <v>#REF!</v>
      </c>
      <c r="B97" s="20">
        <f t="shared" si="22"/>
        <v>2</v>
      </c>
      <c r="C97" s="5" t="s">
        <v>29</v>
      </c>
      <c r="D97" s="83"/>
      <c r="E97" s="21" t="s">
        <v>162</v>
      </c>
      <c r="F97" s="22" t="s">
        <v>163</v>
      </c>
      <c r="G97" s="22" t="s">
        <v>439</v>
      </c>
      <c r="H97" s="22" t="s">
        <v>70</v>
      </c>
      <c r="I97" s="22" t="s">
        <v>357</v>
      </c>
      <c r="J97" s="22"/>
      <c r="K97" s="23">
        <f t="shared" si="7"/>
        <v>44623</v>
      </c>
      <c r="L97" s="24"/>
      <c r="M97" s="25"/>
      <c r="N97" s="25"/>
    </row>
    <row r="98" spans="1:20" ht="28.8" x14ac:dyDescent="0.3">
      <c r="A98" s="19" t="e">
        <f t="shared" si="21"/>
        <v>#REF!</v>
      </c>
      <c r="B98" s="20">
        <f t="shared" si="22"/>
        <v>3</v>
      </c>
      <c r="C98" s="5" t="s">
        <v>29</v>
      </c>
      <c r="D98" s="83"/>
      <c r="E98" s="21" t="s">
        <v>164</v>
      </c>
      <c r="G98" s="22" t="s">
        <v>439</v>
      </c>
      <c r="H98" s="22" t="s">
        <v>47</v>
      </c>
      <c r="I98" s="22" t="s">
        <v>261</v>
      </c>
      <c r="J98" s="22">
        <v>5</v>
      </c>
      <c r="K98" s="23">
        <f t="shared" si="7"/>
        <v>44623</v>
      </c>
      <c r="L98" s="24"/>
      <c r="M98" s="25"/>
      <c r="N98" s="25"/>
      <c r="O98" s="87" t="s">
        <v>501</v>
      </c>
    </row>
    <row r="99" spans="1:20" ht="28.8" x14ac:dyDescent="0.3">
      <c r="A99" s="19" t="e">
        <f t="shared" si="21"/>
        <v>#REF!</v>
      </c>
      <c r="B99" s="20">
        <f t="shared" si="22"/>
        <v>4</v>
      </c>
      <c r="C99" s="5" t="s">
        <v>29</v>
      </c>
      <c r="D99" s="83"/>
      <c r="E99" s="22" t="s">
        <v>165</v>
      </c>
      <c r="F99" s="57" t="s">
        <v>166</v>
      </c>
      <c r="G99" s="22" t="s">
        <v>439</v>
      </c>
      <c r="H99" s="22" t="s">
        <v>70</v>
      </c>
      <c r="I99" s="22" t="s">
        <v>357</v>
      </c>
      <c r="J99" s="22"/>
      <c r="K99" s="23">
        <f t="shared" si="7"/>
        <v>44623</v>
      </c>
      <c r="L99" s="24"/>
      <c r="M99" s="25"/>
      <c r="N99" s="25"/>
      <c r="O99" s="41"/>
    </row>
    <row r="100" spans="1:20" x14ac:dyDescent="0.3">
      <c r="A100" s="19" t="e">
        <f t="shared" si="21"/>
        <v>#REF!</v>
      </c>
      <c r="B100" s="20">
        <f t="shared" si="22"/>
        <v>5</v>
      </c>
      <c r="C100" s="5" t="s">
        <v>29</v>
      </c>
      <c r="D100" s="83"/>
      <c r="E100" s="21" t="s">
        <v>167</v>
      </c>
      <c r="F100" s="57"/>
      <c r="G100" s="22" t="s">
        <v>439</v>
      </c>
      <c r="H100" s="22" t="s">
        <v>47</v>
      </c>
      <c r="I100" s="22" t="s">
        <v>261</v>
      </c>
      <c r="J100" s="22"/>
      <c r="K100" s="23">
        <f t="shared" si="7"/>
        <v>44623</v>
      </c>
      <c r="L100" s="24"/>
      <c r="M100" s="25"/>
      <c r="N100" s="25"/>
    </row>
    <row r="101" spans="1:20" ht="28.8" x14ac:dyDescent="0.3">
      <c r="A101" s="19" t="e">
        <f t="shared" si="21"/>
        <v>#REF!</v>
      </c>
      <c r="B101" s="20">
        <f t="shared" si="22"/>
        <v>6</v>
      </c>
      <c r="C101" s="5" t="s">
        <v>29</v>
      </c>
      <c r="D101" s="83"/>
      <c r="E101" s="21" t="s">
        <v>168</v>
      </c>
      <c r="F101" s="22" t="s">
        <v>169</v>
      </c>
      <c r="G101" s="22" t="s">
        <v>439</v>
      </c>
      <c r="H101" s="22" t="s">
        <v>27</v>
      </c>
      <c r="I101" s="22" t="s">
        <v>297</v>
      </c>
      <c r="J101" s="22"/>
      <c r="K101" s="23">
        <f t="shared" si="7"/>
        <v>44623</v>
      </c>
      <c r="L101" s="24"/>
      <c r="M101" s="25"/>
      <c r="N101" s="25"/>
    </row>
    <row r="102" spans="1:20" s="81" customFormat="1" ht="57.6" x14ac:dyDescent="0.3">
      <c r="A102" s="19" t="e">
        <f>A87</f>
        <v>#REF!</v>
      </c>
      <c r="B102" s="20">
        <f>B87+1</f>
        <v>7</v>
      </c>
      <c r="C102" s="81" t="s">
        <v>29</v>
      </c>
      <c r="D102" s="86" t="s">
        <v>170</v>
      </c>
      <c r="E102" s="22" t="s">
        <v>171</v>
      </c>
      <c r="F102" s="22" t="s">
        <v>172</v>
      </c>
      <c r="G102" s="22" t="s">
        <v>439</v>
      </c>
      <c r="H102" s="22" t="s">
        <v>70</v>
      </c>
      <c r="I102" s="22" t="s">
        <v>332</v>
      </c>
      <c r="J102" s="22">
        <v>1</v>
      </c>
      <c r="K102" s="23">
        <f t="shared" si="7"/>
        <v>44623</v>
      </c>
      <c r="L102" s="24"/>
      <c r="M102" s="25"/>
      <c r="N102" s="25"/>
      <c r="O102" s="85"/>
      <c r="P102" s="5"/>
      <c r="Q102" s="5"/>
    </row>
    <row r="103" spans="1:20" ht="28.8" x14ac:dyDescent="0.3">
      <c r="A103" s="19" t="e">
        <f t="shared" ref="A103:A106" si="23">A102</f>
        <v>#REF!</v>
      </c>
      <c r="B103" s="20">
        <f t="shared" si="15"/>
        <v>8</v>
      </c>
      <c r="C103" s="81" t="s">
        <v>16</v>
      </c>
      <c r="D103" s="56" t="s">
        <v>173</v>
      </c>
      <c r="E103" s="22" t="s">
        <v>174</v>
      </c>
      <c r="F103" s="42" t="s">
        <v>175</v>
      </c>
      <c r="G103" s="22" t="s">
        <v>17</v>
      </c>
      <c r="H103" s="22" t="s">
        <v>70</v>
      </c>
      <c r="I103" s="22" t="s">
        <v>332</v>
      </c>
      <c r="J103" s="22"/>
      <c r="K103" s="23">
        <f t="shared" si="7"/>
        <v>44623</v>
      </c>
      <c r="L103" s="24"/>
      <c r="M103" s="25"/>
      <c r="N103" s="25"/>
    </row>
    <row r="104" spans="1:20" s="175" customFormat="1" ht="55.95" customHeight="1" x14ac:dyDescent="0.3">
      <c r="A104" s="173" t="e">
        <f t="shared" si="23"/>
        <v>#REF!</v>
      </c>
      <c r="B104" s="174">
        <f t="shared" si="15"/>
        <v>9</v>
      </c>
      <c r="C104" s="209" t="s">
        <v>29</v>
      </c>
      <c r="D104" s="210" t="s">
        <v>281</v>
      </c>
      <c r="E104" s="211" t="s">
        <v>282</v>
      </c>
      <c r="F104" s="212" t="s">
        <v>176</v>
      </c>
      <c r="G104" s="114" t="s">
        <v>17</v>
      </c>
      <c r="H104" s="114" t="s">
        <v>70</v>
      </c>
      <c r="I104" s="114" t="s">
        <v>357</v>
      </c>
      <c r="J104" s="114">
        <v>1</v>
      </c>
      <c r="K104" s="139">
        <f t="shared" si="7"/>
        <v>44623</v>
      </c>
      <c r="L104" s="115"/>
      <c r="M104" s="116"/>
      <c r="N104" s="116"/>
      <c r="O104" s="114"/>
    </row>
    <row r="105" spans="1:20" s="175" customFormat="1" ht="204.6" customHeight="1" x14ac:dyDescent="0.3">
      <c r="A105" s="173" t="e">
        <f t="shared" si="23"/>
        <v>#REF!</v>
      </c>
      <c r="B105" s="174">
        <f t="shared" si="15"/>
        <v>10</v>
      </c>
      <c r="C105" s="209" t="s">
        <v>29</v>
      </c>
      <c r="D105" s="213" t="s">
        <v>177</v>
      </c>
      <c r="E105" s="114" t="s">
        <v>178</v>
      </c>
      <c r="F105" s="214" t="s">
        <v>179</v>
      </c>
      <c r="G105" s="114" t="s">
        <v>17</v>
      </c>
      <c r="H105" s="114" t="s">
        <v>70</v>
      </c>
      <c r="I105" s="114" t="s">
        <v>180</v>
      </c>
      <c r="J105" s="114"/>
      <c r="K105" s="139">
        <f t="shared" si="7"/>
        <v>44623</v>
      </c>
      <c r="L105" s="115"/>
      <c r="M105" s="116"/>
      <c r="N105" s="116"/>
      <c r="O105" s="114" t="s">
        <v>462</v>
      </c>
    </row>
    <row r="106" spans="1:20" s="15" customFormat="1" ht="15.6" x14ac:dyDescent="0.3">
      <c r="A106" s="13" t="e">
        <f t="shared" si="23"/>
        <v>#REF!</v>
      </c>
      <c r="B106" s="14">
        <f t="shared" si="15"/>
        <v>11</v>
      </c>
      <c r="C106" s="166" t="s">
        <v>29</v>
      </c>
      <c r="D106" s="37" t="s">
        <v>181</v>
      </c>
      <c r="E106" s="167"/>
      <c r="F106" s="168"/>
      <c r="G106" s="17"/>
      <c r="H106" s="17"/>
      <c r="I106" s="17"/>
      <c r="J106" s="17"/>
      <c r="K106" s="94"/>
      <c r="L106" s="169"/>
      <c r="M106" s="49"/>
      <c r="N106" s="49"/>
      <c r="O106" s="104"/>
    </row>
    <row r="107" spans="1:20" ht="280.95" customHeight="1" x14ac:dyDescent="0.3">
      <c r="A107" s="19"/>
      <c r="B107" s="20"/>
      <c r="C107" s="81"/>
      <c r="D107" s="183" t="s">
        <v>502</v>
      </c>
      <c r="E107" s="159" t="s">
        <v>457</v>
      </c>
      <c r="F107" s="165"/>
      <c r="G107" s="22" t="s">
        <v>439</v>
      </c>
      <c r="H107" s="22" t="s">
        <v>70</v>
      </c>
      <c r="I107" s="22" t="s">
        <v>357</v>
      </c>
      <c r="J107" s="22">
        <v>10</v>
      </c>
      <c r="K107" s="23"/>
      <c r="M107" s="91" t="s">
        <v>503</v>
      </c>
      <c r="N107" s="25">
        <v>0.44097222222222227</v>
      </c>
      <c r="O107" s="92"/>
    </row>
    <row r="108" spans="1:20" s="15" customFormat="1" x14ac:dyDescent="0.3">
      <c r="A108" s="93">
        <v>2.1</v>
      </c>
      <c r="B108" s="14"/>
      <c r="D108" s="37" t="s">
        <v>182</v>
      </c>
      <c r="E108" s="17"/>
      <c r="F108" s="17"/>
      <c r="G108" s="17"/>
      <c r="H108" s="17"/>
      <c r="I108" s="17"/>
      <c r="J108" s="17"/>
      <c r="K108" s="94"/>
      <c r="L108" s="48"/>
      <c r="M108" s="49"/>
      <c r="N108" s="49"/>
      <c r="O108" s="17"/>
    </row>
    <row r="109" spans="1:20" ht="115.2" x14ac:dyDescent="0.3">
      <c r="A109" s="95">
        <f>A108</f>
        <v>2.1</v>
      </c>
      <c r="B109" s="20">
        <v>1</v>
      </c>
      <c r="C109" s="81" t="s">
        <v>29</v>
      </c>
      <c r="D109" s="29" t="s">
        <v>183</v>
      </c>
      <c r="E109" s="29" t="s">
        <v>184</v>
      </c>
      <c r="F109" s="172" t="s">
        <v>460</v>
      </c>
      <c r="G109" s="22" t="s">
        <v>439</v>
      </c>
      <c r="H109" s="22" t="s">
        <v>70</v>
      </c>
      <c r="I109" s="22" t="s">
        <v>357</v>
      </c>
      <c r="J109" s="22">
        <v>5</v>
      </c>
      <c r="K109" s="23">
        <f t="shared" ref="K109:K122" si="24">K$2</f>
        <v>44623</v>
      </c>
      <c r="L109" s="24">
        <v>0.8618055555555556</v>
      </c>
      <c r="M109" s="25">
        <v>0.44097222222222227</v>
      </c>
      <c r="N109" s="25">
        <v>0.5493055555555556</v>
      </c>
      <c r="S109" s="83" t="s">
        <v>185</v>
      </c>
      <c r="T109" s="83" t="s">
        <v>186</v>
      </c>
    </row>
    <row r="110" spans="1:20" ht="144" x14ac:dyDescent="0.3">
      <c r="A110" s="95">
        <f>A109</f>
        <v>2.1</v>
      </c>
      <c r="B110" s="20">
        <f>B109+1</f>
        <v>2</v>
      </c>
      <c r="C110" s="81" t="s">
        <v>29</v>
      </c>
      <c r="D110" s="29" t="s">
        <v>187</v>
      </c>
      <c r="E110" s="29" t="s">
        <v>272</v>
      </c>
      <c r="F110" s="172" t="s">
        <v>461</v>
      </c>
      <c r="G110" s="22" t="s">
        <v>439</v>
      </c>
      <c r="H110" s="22" t="s">
        <v>70</v>
      </c>
      <c r="I110" s="22" t="s">
        <v>357</v>
      </c>
      <c r="J110" s="22">
        <v>6</v>
      </c>
      <c r="K110" s="23">
        <f t="shared" si="24"/>
        <v>44623</v>
      </c>
      <c r="L110" s="24"/>
      <c r="M110" s="25">
        <v>0.5493055555555556</v>
      </c>
      <c r="N110" s="25">
        <v>0.55138888888888882</v>
      </c>
      <c r="S110" s="83" t="s">
        <v>185</v>
      </c>
      <c r="T110" s="83" t="s">
        <v>186</v>
      </c>
    </row>
    <row r="111" spans="1:20" ht="86.4" x14ac:dyDescent="0.3">
      <c r="A111" s="95"/>
      <c r="B111" s="20"/>
      <c r="C111" s="81" t="s">
        <v>16</v>
      </c>
      <c r="D111" s="180" t="s">
        <v>389</v>
      </c>
      <c r="E111" s="180" t="s">
        <v>459</v>
      </c>
      <c r="F111" s="181"/>
      <c r="G111" s="22" t="s">
        <v>17</v>
      </c>
      <c r="H111" s="22" t="s">
        <v>70</v>
      </c>
      <c r="I111" s="22" t="s">
        <v>357</v>
      </c>
      <c r="J111" s="22"/>
      <c r="K111" s="23"/>
      <c r="L111" s="24"/>
      <c r="M111" s="25"/>
      <c r="N111" s="25"/>
      <c r="S111" s="83"/>
      <c r="T111" s="83"/>
    </row>
    <row r="112" spans="1:20" ht="47.4" customHeight="1" x14ac:dyDescent="0.3">
      <c r="A112" s="95">
        <f>A110</f>
        <v>2.1</v>
      </c>
      <c r="B112" s="20">
        <f>B110+1</f>
        <v>3</v>
      </c>
      <c r="C112" s="5" t="s">
        <v>29</v>
      </c>
      <c r="D112" s="29" t="s">
        <v>188</v>
      </c>
      <c r="E112" s="22" t="s">
        <v>189</v>
      </c>
      <c r="F112" s="160" t="s">
        <v>492</v>
      </c>
      <c r="G112" s="22" t="s">
        <v>439</v>
      </c>
      <c r="H112" s="22" t="s">
        <v>70</v>
      </c>
      <c r="I112" s="22" t="s">
        <v>357</v>
      </c>
      <c r="J112" s="22">
        <v>45</v>
      </c>
      <c r="K112" s="23">
        <f t="shared" si="24"/>
        <v>44623</v>
      </c>
      <c r="L112" s="24">
        <v>0.86944444444444446</v>
      </c>
      <c r="M112" s="24">
        <v>0.55138888888888882</v>
      </c>
      <c r="N112" s="25">
        <v>0.57986111111111105</v>
      </c>
      <c r="O112" s="87"/>
      <c r="S112" s="5">
        <f>90+130</f>
        <v>220</v>
      </c>
      <c r="T112" s="5">
        <f>S112/60</f>
        <v>3.6666666666666665</v>
      </c>
    </row>
    <row r="113" spans="1:15" ht="28.8" x14ac:dyDescent="0.3">
      <c r="A113" s="95">
        <f t="shared" ref="A113:A118" si="25">A112</f>
        <v>2.1</v>
      </c>
      <c r="B113" s="20">
        <f t="shared" ref="B113:B118" si="26">B112+1</f>
        <v>4</v>
      </c>
      <c r="C113" s="5" t="s">
        <v>29</v>
      </c>
      <c r="D113" s="29" t="s">
        <v>190</v>
      </c>
      <c r="E113" s="22" t="s">
        <v>191</v>
      </c>
      <c r="F113" s="97"/>
      <c r="G113" s="22" t="s">
        <v>439</v>
      </c>
      <c r="H113" s="22" t="s">
        <v>47</v>
      </c>
      <c r="I113" s="22" t="s">
        <v>261</v>
      </c>
      <c r="J113" s="22"/>
      <c r="K113" s="23">
        <f t="shared" si="24"/>
        <v>44623</v>
      </c>
      <c r="L113" s="24"/>
      <c r="M113" s="24"/>
      <c r="N113" s="25"/>
    </row>
    <row r="114" spans="1:15" ht="198.6" customHeight="1" x14ac:dyDescent="0.3">
      <c r="A114" s="95">
        <f t="shared" si="25"/>
        <v>2.1</v>
      </c>
      <c r="B114" s="20">
        <f t="shared" si="26"/>
        <v>5</v>
      </c>
      <c r="C114" s="81" t="s">
        <v>16</v>
      </c>
      <c r="D114" s="56" t="s">
        <v>192</v>
      </c>
      <c r="E114" s="22" t="s">
        <v>193</v>
      </c>
      <c r="F114" s="52" t="s">
        <v>194</v>
      </c>
      <c r="G114" s="22" t="s">
        <v>17</v>
      </c>
      <c r="H114" s="22" t="s">
        <v>70</v>
      </c>
      <c r="I114" s="22" t="s">
        <v>357</v>
      </c>
      <c r="J114" s="22"/>
      <c r="K114" s="23">
        <f t="shared" si="24"/>
        <v>44623</v>
      </c>
      <c r="L114" s="24"/>
      <c r="M114" s="25"/>
      <c r="N114" s="25"/>
    </row>
    <row r="115" spans="1:15" ht="72" x14ac:dyDescent="0.3">
      <c r="A115" s="95">
        <f t="shared" si="25"/>
        <v>2.1</v>
      </c>
      <c r="B115" s="20">
        <f t="shared" si="26"/>
        <v>6</v>
      </c>
      <c r="C115" s="81" t="s">
        <v>16</v>
      </c>
      <c r="D115" s="56" t="s">
        <v>195</v>
      </c>
      <c r="E115" s="22" t="s">
        <v>196</v>
      </c>
      <c r="F115" s="182" t="s">
        <v>424</v>
      </c>
      <c r="G115" s="22" t="s">
        <v>17</v>
      </c>
      <c r="H115" s="22" t="s">
        <v>298</v>
      </c>
      <c r="I115" s="22" t="s">
        <v>359</v>
      </c>
      <c r="J115" s="22">
        <v>3</v>
      </c>
      <c r="K115" s="23">
        <f t="shared" si="24"/>
        <v>44623</v>
      </c>
      <c r="L115" s="24">
        <v>0.90069444444444446</v>
      </c>
      <c r="M115" s="25"/>
      <c r="N115" s="25"/>
    </row>
    <row r="116" spans="1:15" ht="43.2" x14ac:dyDescent="0.3">
      <c r="A116" s="95">
        <f t="shared" si="25"/>
        <v>2.1</v>
      </c>
      <c r="B116" s="20">
        <f t="shared" si="26"/>
        <v>7</v>
      </c>
      <c r="C116" s="5" t="s">
        <v>29</v>
      </c>
      <c r="D116" s="56" t="s">
        <v>279</v>
      </c>
      <c r="E116" s="21" t="s">
        <v>342</v>
      </c>
      <c r="F116" s="22" t="s">
        <v>285</v>
      </c>
      <c r="G116" s="22" t="s">
        <v>17</v>
      </c>
      <c r="H116" s="22" t="s">
        <v>70</v>
      </c>
      <c r="I116" s="22" t="s">
        <v>357</v>
      </c>
      <c r="J116" s="5">
        <v>10</v>
      </c>
      <c r="K116" s="23">
        <f t="shared" si="24"/>
        <v>44623</v>
      </c>
      <c r="L116" s="24"/>
      <c r="M116" s="25"/>
      <c r="N116" s="25"/>
    </row>
    <row r="117" spans="1:15" ht="92.4" customHeight="1" x14ac:dyDescent="0.3">
      <c r="A117" s="95">
        <f t="shared" si="25"/>
        <v>2.1</v>
      </c>
      <c r="B117" s="20">
        <f t="shared" si="26"/>
        <v>8</v>
      </c>
      <c r="C117" s="5" t="s">
        <v>29</v>
      </c>
      <c r="D117" s="56" t="s">
        <v>278</v>
      </c>
      <c r="E117" s="21" t="s">
        <v>197</v>
      </c>
      <c r="F117" s="22" t="s">
        <v>280</v>
      </c>
      <c r="G117" s="22" t="s">
        <v>17</v>
      </c>
      <c r="H117" s="22" t="s">
        <v>70</v>
      </c>
      <c r="I117" s="22" t="s">
        <v>357</v>
      </c>
      <c r="K117" s="23">
        <f t="shared" si="24"/>
        <v>44623</v>
      </c>
      <c r="L117" s="24"/>
      <c r="M117" s="25"/>
      <c r="N117" s="25"/>
    </row>
    <row r="118" spans="1:15" s="194" customFormat="1" ht="187.2" x14ac:dyDescent="0.3">
      <c r="A118" s="198">
        <f t="shared" si="25"/>
        <v>2.1</v>
      </c>
      <c r="B118" s="185">
        <f t="shared" si="26"/>
        <v>9</v>
      </c>
      <c r="C118" s="194" t="s">
        <v>29</v>
      </c>
      <c r="D118" s="199" t="s">
        <v>198</v>
      </c>
      <c r="E118" s="199" t="s">
        <v>199</v>
      </c>
      <c r="F118" s="199" t="s">
        <v>284</v>
      </c>
      <c r="G118" s="190" t="s">
        <v>17</v>
      </c>
      <c r="H118" s="190" t="s">
        <v>100</v>
      </c>
      <c r="I118" s="190" t="s">
        <v>357</v>
      </c>
      <c r="J118" s="194">
        <v>5</v>
      </c>
      <c r="K118" s="191">
        <f t="shared" si="24"/>
        <v>44623</v>
      </c>
      <c r="L118" s="192">
        <v>0.51527777777777783</v>
      </c>
      <c r="M118" s="193"/>
      <c r="N118" s="193"/>
      <c r="O118" s="190" t="s">
        <v>463</v>
      </c>
    </row>
    <row r="119" spans="1:15" s="15" customFormat="1" x14ac:dyDescent="0.3">
      <c r="A119" s="93">
        <f>A118+0.01</f>
        <v>2.11</v>
      </c>
      <c r="B119" s="14"/>
      <c r="D119" s="55" t="s">
        <v>276</v>
      </c>
      <c r="E119" s="110"/>
      <c r="F119" s="110"/>
      <c r="G119" s="17"/>
      <c r="H119" s="17"/>
      <c r="I119" s="17"/>
      <c r="K119" s="94"/>
      <c r="L119" s="48"/>
      <c r="M119" s="49"/>
      <c r="N119" s="49"/>
      <c r="O119" s="17"/>
    </row>
    <row r="120" spans="1:15" s="58" customFormat="1" ht="202.95" customHeight="1" x14ac:dyDescent="0.3">
      <c r="A120" s="95">
        <f>A119</f>
        <v>2.11</v>
      </c>
      <c r="B120" s="20">
        <f>B119+1</f>
        <v>1</v>
      </c>
      <c r="C120" s="58" t="s">
        <v>29</v>
      </c>
      <c r="D120" s="22" t="s">
        <v>406</v>
      </c>
      <c r="E120" s="59"/>
      <c r="F120" s="117" t="s">
        <v>277</v>
      </c>
      <c r="G120" s="22" t="s">
        <v>17</v>
      </c>
      <c r="H120" s="22" t="s">
        <v>100</v>
      </c>
      <c r="I120" s="22" t="s">
        <v>360</v>
      </c>
      <c r="J120" s="41">
        <v>3</v>
      </c>
      <c r="K120" s="23">
        <f t="shared" si="24"/>
        <v>44623</v>
      </c>
      <c r="L120" s="60"/>
      <c r="M120" s="61"/>
      <c r="N120" s="61"/>
      <c r="O120" s="50"/>
    </row>
    <row r="121" spans="1:15" s="15" customFormat="1" x14ac:dyDescent="0.3">
      <c r="A121" s="93" t="e">
        <f>#REF!+0.01</f>
        <v>#REF!</v>
      </c>
      <c r="B121" s="14"/>
      <c r="D121" s="16" t="s">
        <v>200</v>
      </c>
      <c r="E121" s="17"/>
      <c r="F121" s="17"/>
      <c r="G121" s="17"/>
      <c r="H121" s="17"/>
      <c r="I121" s="17"/>
      <c r="M121" s="18"/>
      <c r="N121" s="18"/>
      <c r="O121" s="17"/>
    </row>
    <row r="122" spans="1:15" ht="43.8" thickBot="1" x14ac:dyDescent="0.35">
      <c r="A122" s="95" t="e">
        <f t="shared" ref="A122" si="27">A121</f>
        <v>#REF!</v>
      </c>
      <c r="B122" s="20">
        <v>1</v>
      </c>
      <c r="C122" s="5" t="s">
        <v>29</v>
      </c>
      <c r="D122" s="96" t="s">
        <v>108</v>
      </c>
      <c r="E122" s="22" t="s">
        <v>109</v>
      </c>
      <c r="F122" s="29" t="s">
        <v>350</v>
      </c>
      <c r="G122" s="22" t="s">
        <v>439</v>
      </c>
      <c r="H122" s="22" t="s">
        <v>27</v>
      </c>
      <c r="I122" s="22" t="s">
        <v>299</v>
      </c>
      <c r="J122" s="22">
        <v>30</v>
      </c>
      <c r="K122" s="23">
        <f t="shared" si="24"/>
        <v>44623</v>
      </c>
      <c r="L122" s="24">
        <v>0.90625</v>
      </c>
      <c r="M122" s="24">
        <v>0.5805555555555556</v>
      </c>
      <c r="N122" s="24">
        <v>0.60138888888888886</v>
      </c>
    </row>
    <row r="123" spans="1:15" s="12" customFormat="1" ht="24" thickBot="1" x14ac:dyDescent="0.35">
      <c r="A123" s="71">
        <v>3</v>
      </c>
      <c r="B123" s="72"/>
      <c r="C123" s="8" t="s">
        <v>202</v>
      </c>
      <c r="D123" s="9"/>
      <c r="E123" s="9"/>
      <c r="F123" s="9"/>
      <c r="G123" s="45"/>
      <c r="H123" s="9"/>
      <c r="I123" s="9"/>
      <c r="J123" s="46"/>
      <c r="K123" s="8"/>
      <c r="L123" s="8"/>
      <c r="M123" s="11"/>
      <c r="N123" s="11"/>
      <c r="O123" s="9"/>
    </row>
    <row r="124" spans="1:15" x14ac:dyDescent="0.3">
      <c r="A124" s="13">
        <f>A123+0.1</f>
        <v>3.1</v>
      </c>
      <c r="B124" s="14"/>
      <c r="C124" s="15" t="s">
        <v>29</v>
      </c>
      <c r="D124" s="16" t="s">
        <v>444</v>
      </c>
      <c r="E124" s="17"/>
      <c r="F124" s="17"/>
      <c r="G124" s="17"/>
      <c r="H124" s="17"/>
      <c r="I124" s="17"/>
      <c r="J124" s="47"/>
      <c r="K124" s="48"/>
      <c r="L124" s="48"/>
      <c r="M124" s="49"/>
      <c r="N124" s="49"/>
      <c r="O124" s="17"/>
    </row>
    <row r="125" spans="1:15" ht="184.95" customHeight="1" x14ac:dyDescent="0.3">
      <c r="A125" s="19">
        <f>A124</f>
        <v>3.1</v>
      </c>
      <c r="B125" s="20" t="e">
        <f>#REF!+1</f>
        <v>#REF!</v>
      </c>
      <c r="C125" s="5" t="s">
        <v>29</v>
      </c>
      <c r="D125" s="96" t="s">
        <v>445</v>
      </c>
      <c r="E125" s="41" t="s">
        <v>476</v>
      </c>
      <c r="F125" s="111" t="s">
        <v>479</v>
      </c>
      <c r="G125" s="22" t="s">
        <v>439</v>
      </c>
      <c r="H125" s="22" t="s">
        <v>70</v>
      </c>
      <c r="I125" s="22" t="s">
        <v>361</v>
      </c>
      <c r="J125" s="22">
        <v>60</v>
      </c>
      <c r="K125" s="23">
        <f t="shared" ref="K125:K169" si="28">K$2+1</f>
        <v>44624</v>
      </c>
      <c r="L125" s="24"/>
      <c r="M125" s="25">
        <v>0.60138888888888886</v>
      </c>
      <c r="N125" s="25">
        <v>0.65763888888888888</v>
      </c>
      <c r="O125" s="92"/>
    </row>
    <row r="126" spans="1:15" ht="216" x14ac:dyDescent="0.3">
      <c r="A126" s="19">
        <f>A125</f>
        <v>3.1</v>
      </c>
      <c r="B126" s="20" t="e">
        <f>B125+1</f>
        <v>#REF!</v>
      </c>
      <c r="C126" s="5" t="s">
        <v>29</v>
      </c>
      <c r="D126" s="150" t="s">
        <v>203</v>
      </c>
      <c r="E126" s="151" t="s">
        <v>475</v>
      </c>
      <c r="F126" s="111"/>
      <c r="G126" s="22" t="s">
        <v>439</v>
      </c>
      <c r="H126" s="22" t="s">
        <v>70</v>
      </c>
      <c r="I126" s="22" t="s">
        <v>361</v>
      </c>
      <c r="J126" s="22">
        <v>5</v>
      </c>
      <c r="K126" s="23">
        <f t="shared" si="28"/>
        <v>44624</v>
      </c>
      <c r="L126" s="24"/>
      <c r="M126" s="25">
        <v>0.65763888888888888</v>
      </c>
      <c r="N126" s="25">
        <v>0.66319444444444442</v>
      </c>
      <c r="O126" s="50"/>
    </row>
    <row r="127" spans="1:15" x14ac:dyDescent="0.3">
      <c r="A127" s="13" t="e">
        <f>#REF!+0.1</f>
        <v>#REF!</v>
      </c>
      <c r="B127" s="14"/>
      <c r="C127" s="15" t="s">
        <v>29</v>
      </c>
      <c r="D127" s="55" t="s">
        <v>446</v>
      </c>
      <c r="E127" s="17"/>
      <c r="F127" s="17"/>
      <c r="G127" s="17"/>
      <c r="H127" s="17"/>
      <c r="I127" s="17"/>
      <c r="J127" s="47"/>
      <c r="K127" s="48"/>
      <c r="L127" s="48"/>
      <c r="M127" s="49"/>
      <c r="N127" s="49"/>
      <c r="O127" s="17"/>
    </row>
    <row r="128" spans="1:15" ht="184.95" customHeight="1" x14ac:dyDescent="0.3">
      <c r="A128" s="19" t="e">
        <f>A127</f>
        <v>#REF!</v>
      </c>
      <c r="B128" s="20">
        <f>B127+1</f>
        <v>1</v>
      </c>
      <c r="C128" s="5" t="s">
        <v>29</v>
      </c>
      <c r="D128" s="96" t="s">
        <v>447</v>
      </c>
      <c r="E128" s="41" t="s">
        <v>448</v>
      </c>
      <c r="F128" s="111" t="s">
        <v>479</v>
      </c>
      <c r="G128" s="22" t="s">
        <v>439</v>
      </c>
      <c r="H128" s="22" t="s">
        <v>70</v>
      </c>
      <c r="I128" s="22" t="s">
        <v>361</v>
      </c>
      <c r="J128" s="22">
        <v>10</v>
      </c>
      <c r="K128" s="23">
        <f t="shared" si="28"/>
        <v>44624</v>
      </c>
      <c r="L128" s="24">
        <v>0.92222222222222217</v>
      </c>
      <c r="M128" s="25">
        <v>0.66319444444444442</v>
      </c>
      <c r="N128" s="25">
        <v>0.67361111111111116</v>
      </c>
      <c r="O128" s="92"/>
    </row>
    <row r="129" spans="1:54" ht="201.6" x14ac:dyDescent="0.3">
      <c r="A129" s="19" t="e">
        <f>A128</f>
        <v>#REF!</v>
      </c>
      <c r="B129" s="20">
        <f t="shared" ref="B129" si="29">B128+1</f>
        <v>2</v>
      </c>
      <c r="C129" s="5" t="s">
        <v>29</v>
      </c>
      <c r="D129" s="150" t="s">
        <v>203</v>
      </c>
      <c r="E129" s="151" t="s">
        <v>449</v>
      </c>
      <c r="F129" s="111"/>
      <c r="G129" s="22" t="s">
        <v>439</v>
      </c>
      <c r="H129" s="22" t="s">
        <v>70</v>
      </c>
      <c r="I129" s="22" t="s">
        <v>361</v>
      </c>
      <c r="J129" s="22">
        <v>5</v>
      </c>
      <c r="K129" s="23">
        <f t="shared" si="28"/>
        <v>44624</v>
      </c>
      <c r="L129" s="24"/>
      <c r="M129" s="25">
        <v>0.67361111111111116</v>
      </c>
      <c r="N129" s="25">
        <v>0.6777777777777777</v>
      </c>
      <c r="O129" s="50"/>
    </row>
    <row r="130" spans="1:54" x14ac:dyDescent="0.3">
      <c r="A130" s="13" t="e">
        <f>#REF!+0.1</f>
        <v>#REF!</v>
      </c>
      <c r="B130" s="14"/>
      <c r="C130" s="15" t="s">
        <v>29</v>
      </c>
      <c r="D130" s="55" t="s">
        <v>450</v>
      </c>
      <c r="E130" s="17"/>
      <c r="F130" s="17"/>
      <c r="G130" s="17"/>
      <c r="H130" s="17"/>
      <c r="I130" s="17"/>
      <c r="J130" s="47"/>
      <c r="K130" s="48"/>
      <c r="L130" s="48"/>
      <c r="M130" s="49"/>
      <c r="N130" s="49"/>
      <c r="O130" s="17"/>
    </row>
    <row r="131" spans="1:54" ht="144" x14ac:dyDescent="0.3">
      <c r="A131" s="19" t="e">
        <f>A130</f>
        <v>#REF!</v>
      </c>
      <c r="B131" s="20">
        <f>B130+1</f>
        <v>1</v>
      </c>
      <c r="C131" s="5" t="s">
        <v>29</v>
      </c>
      <c r="D131" s="96" t="s">
        <v>478</v>
      </c>
      <c r="E131" s="41" t="s">
        <v>477</v>
      </c>
      <c r="F131" s="111" t="s">
        <v>479</v>
      </c>
      <c r="G131" s="22" t="s">
        <v>439</v>
      </c>
      <c r="H131" s="22" t="s">
        <v>70</v>
      </c>
      <c r="I131" s="22" t="s">
        <v>361</v>
      </c>
      <c r="J131" s="22">
        <v>10</v>
      </c>
      <c r="K131" s="23">
        <v>44495</v>
      </c>
      <c r="L131" s="24">
        <v>0.92708333333333337</v>
      </c>
      <c r="M131" s="25">
        <v>0.6777777777777777</v>
      </c>
      <c r="N131" s="25">
        <v>0.68194444444444446</v>
      </c>
      <c r="O131" s="92"/>
    </row>
    <row r="132" spans="1:54" ht="201.6" x14ac:dyDescent="0.3">
      <c r="A132" s="19" t="e">
        <f>A131</f>
        <v>#REF!</v>
      </c>
      <c r="B132" s="20">
        <f t="shared" ref="B132" si="30">B131+1</f>
        <v>2</v>
      </c>
      <c r="C132" s="5" t="s">
        <v>29</v>
      </c>
      <c r="D132" s="150" t="s">
        <v>203</v>
      </c>
      <c r="E132" s="151" t="s">
        <v>480</v>
      </c>
      <c r="F132" s="111"/>
      <c r="G132" s="22" t="s">
        <v>439</v>
      </c>
      <c r="H132" s="22" t="s">
        <v>70</v>
      </c>
      <c r="I132" s="22" t="s">
        <v>361</v>
      </c>
      <c r="J132" s="22">
        <v>5</v>
      </c>
      <c r="K132" s="23">
        <v>44495</v>
      </c>
      <c r="L132" s="24"/>
      <c r="M132" s="25">
        <v>0.68194444444444446</v>
      </c>
      <c r="N132" s="25">
        <v>0.68402777777777779</v>
      </c>
      <c r="O132" s="50"/>
    </row>
    <row r="133" spans="1:54" x14ac:dyDescent="0.3">
      <c r="A133" s="13" t="e">
        <f>#REF!+0.1</f>
        <v>#REF!</v>
      </c>
      <c r="B133" s="14"/>
      <c r="C133" s="15" t="s">
        <v>29</v>
      </c>
      <c r="D133" s="55" t="s">
        <v>411</v>
      </c>
      <c r="E133" s="17"/>
      <c r="F133" s="17"/>
      <c r="G133" s="17"/>
      <c r="H133" s="17"/>
      <c r="I133" s="17"/>
      <c r="J133" s="47"/>
      <c r="K133" s="48"/>
      <c r="L133" s="48"/>
      <c r="M133" s="49"/>
      <c r="N133" s="49"/>
      <c r="O133" s="17"/>
    </row>
    <row r="134" spans="1:54" ht="184.95" customHeight="1" x14ac:dyDescent="0.3">
      <c r="A134" s="19" t="e">
        <f>A133</f>
        <v>#REF!</v>
      </c>
      <c r="B134" s="20">
        <f>B133+1</f>
        <v>1</v>
      </c>
      <c r="C134" s="5" t="s">
        <v>29</v>
      </c>
      <c r="D134" s="96" t="s">
        <v>417</v>
      </c>
      <c r="E134" s="41" t="s">
        <v>453</v>
      </c>
      <c r="F134" s="111" t="s">
        <v>479</v>
      </c>
      <c r="G134" s="22" t="s">
        <v>439</v>
      </c>
      <c r="H134" s="22" t="s">
        <v>70</v>
      </c>
      <c r="I134" s="22" t="s">
        <v>361</v>
      </c>
      <c r="J134" s="22">
        <v>10</v>
      </c>
      <c r="K134" s="23">
        <v>44495</v>
      </c>
      <c r="L134" s="24"/>
      <c r="M134" s="25">
        <v>0.68472222222222223</v>
      </c>
      <c r="N134" s="25">
        <v>0.68819444444444444</v>
      </c>
      <c r="O134" s="92"/>
    </row>
    <row r="135" spans="1:54" ht="230.4" x14ac:dyDescent="0.3">
      <c r="A135" s="19" t="e">
        <f>A134</f>
        <v>#REF!</v>
      </c>
      <c r="B135" s="20">
        <f t="shared" ref="B135" si="31">B134+1</f>
        <v>2</v>
      </c>
      <c r="C135" s="5" t="s">
        <v>29</v>
      </c>
      <c r="D135" s="150" t="s">
        <v>203</v>
      </c>
      <c r="E135" s="151" t="s">
        <v>430</v>
      </c>
      <c r="F135" s="111"/>
      <c r="G135" s="22" t="s">
        <v>439</v>
      </c>
      <c r="H135" s="22" t="s">
        <v>70</v>
      </c>
      <c r="I135" s="22" t="s">
        <v>361</v>
      </c>
      <c r="J135" s="22">
        <v>5</v>
      </c>
      <c r="K135" s="23">
        <v>44495</v>
      </c>
      <c r="L135" s="24"/>
      <c r="M135" s="25">
        <v>0.68819444444444444</v>
      </c>
      <c r="N135" s="25">
        <v>0.68958333333333333</v>
      </c>
      <c r="O135" s="50"/>
    </row>
    <row r="136" spans="1:54" x14ac:dyDescent="0.3">
      <c r="A136" s="13" t="e">
        <f>#REF!+0.1</f>
        <v>#REF!</v>
      </c>
      <c r="B136" s="14"/>
      <c r="C136" s="15" t="s">
        <v>29</v>
      </c>
      <c r="D136" s="55" t="s">
        <v>451</v>
      </c>
      <c r="E136" s="17"/>
      <c r="F136" s="17"/>
      <c r="G136" s="17"/>
      <c r="H136" s="17"/>
      <c r="I136" s="17"/>
      <c r="J136" s="47"/>
      <c r="K136" s="48"/>
      <c r="L136" s="48"/>
      <c r="M136" s="49"/>
      <c r="N136" s="49"/>
      <c r="O136" s="17"/>
    </row>
    <row r="137" spans="1:54" s="62" customFormat="1" ht="72" x14ac:dyDescent="0.3">
      <c r="A137" s="141"/>
      <c r="B137" s="142"/>
      <c r="C137" s="202"/>
      <c r="D137" s="200" t="s">
        <v>482</v>
      </c>
      <c r="E137" s="200" t="s">
        <v>481</v>
      </c>
      <c r="F137" s="203" t="s">
        <v>479</v>
      </c>
      <c r="G137" s="22" t="s">
        <v>17</v>
      </c>
      <c r="H137" s="22" t="s">
        <v>70</v>
      </c>
      <c r="I137" s="114" t="s">
        <v>464</v>
      </c>
      <c r="J137" s="114">
        <v>10</v>
      </c>
      <c r="K137" s="139">
        <v>44495</v>
      </c>
      <c r="L137" s="115"/>
      <c r="M137" s="116"/>
      <c r="N137" s="116"/>
      <c r="O137" s="114"/>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row>
    <row r="138" spans="1:54" s="62" customFormat="1" ht="172.8" x14ac:dyDescent="0.3">
      <c r="A138" s="141"/>
      <c r="B138" s="142"/>
      <c r="C138" s="202"/>
      <c r="D138" s="201" t="s">
        <v>469</v>
      </c>
      <c r="E138" s="204" t="s">
        <v>484</v>
      </c>
      <c r="F138" s="205"/>
      <c r="G138" s="22" t="s">
        <v>17</v>
      </c>
      <c r="H138" s="22" t="s">
        <v>70</v>
      </c>
      <c r="I138" s="114" t="s">
        <v>361</v>
      </c>
      <c r="J138" s="114">
        <v>10</v>
      </c>
      <c r="K138" s="139">
        <v>44495</v>
      </c>
      <c r="L138" s="115"/>
      <c r="M138" s="116"/>
      <c r="N138" s="116"/>
      <c r="O138" s="114"/>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row>
    <row r="139" spans="1:54" s="62" customFormat="1" ht="158.4" x14ac:dyDescent="0.3">
      <c r="A139" s="141"/>
      <c r="B139" s="142"/>
      <c r="C139" s="202"/>
      <c r="D139" s="201" t="s">
        <v>468</v>
      </c>
      <c r="E139" s="204" t="s">
        <v>483</v>
      </c>
      <c r="F139" s="205"/>
      <c r="G139" s="22" t="s">
        <v>17</v>
      </c>
      <c r="H139" s="22" t="s">
        <v>70</v>
      </c>
      <c r="I139" s="114" t="s">
        <v>361</v>
      </c>
      <c r="J139" s="114">
        <v>10</v>
      </c>
      <c r="K139" s="139">
        <v>44495</v>
      </c>
      <c r="L139" s="115"/>
      <c r="M139" s="116"/>
      <c r="N139" s="116"/>
      <c r="O139" s="114"/>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row>
    <row r="140" spans="1:54" s="62" customFormat="1" ht="158.4" x14ac:dyDescent="0.3">
      <c r="A140" s="141"/>
      <c r="B140" s="142"/>
      <c r="C140" s="202"/>
      <c r="D140" s="201" t="s">
        <v>470</v>
      </c>
      <c r="E140" s="204" t="s">
        <v>485</v>
      </c>
      <c r="F140" s="205"/>
      <c r="G140" s="22" t="s">
        <v>17</v>
      </c>
      <c r="H140" s="22" t="s">
        <v>70</v>
      </c>
      <c r="I140" s="114" t="s">
        <v>361</v>
      </c>
      <c r="J140" s="114">
        <v>10</v>
      </c>
      <c r="K140" s="139">
        <v>44495</v>
      </c>
      <c r="L140" s="115"/>
      <c r="M140" s="116"/>
      <c r="N140" s="116"/>
      <c r="O140" s="114"/>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row>
    <row r="141" spans="1:54" s="62" customFormat="1" x14ac:dyDescent="0.3">
      <c r="A141" s="141"/>
      <c r="B141" s="142"/>
      <c r="C141" s="202"/>
      <c r="D141" s="201" t="s">
        <v>471</v>
      </c>
      <c r="E141" s="204" t="s">
        <v>471</v>
      </c>
      <c r="F141" s="205"/>
      <c r="G141" s="22" t="s">
        <v>17</v>
      </c>
      <c r="H141" s="22" t="s">
        <v>472</v>
      </c>
      <c r="I141" s="114"/>
      <c r="J141" s="114"/>
      <c r="K141" s="139"/>
      <c r="L141" s="115"/>
      <c r="M141" s="116"/>
      <c r="N141" s="116"/>
      <c r="O141" s="114"/>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row>
    <row r="142" spans="1:54" ht="184.95" customHeight="1" x14ac:dyDescent="0.3">
      <c r="A142" s="141" t="e">
        <f>A136</f>
        <v>#REF!</v>
      </c>
      <c r="B142" s="142">
        <f>B136+1</f>
        <v>1</v>
      </c>
      <c r="C142" s="202" t="s">
        <v>29</v>
      </c>
      <c r="D142" s="206" t="s">
        <v>487</v>
      </c>
      <c r="E142" s="144" t="s">
        <v>452</v>
      </c>
      <c r="F142" s="203"/>
      <c r="G142" s="22" t="s">
        <v>17</v>
      </c>
      <c r="H142" s="22" t="s">
        <v>70</v>
      </c>
      <c r="I142" s="114" t="s">
        <v>361</v>
      </c>
      <c r="J142" s="114">
        <v>10</v>
      </c>
      <c r="K142" s="139">
        <v>44495</v>
      </c>
      <c r="L142" s="115"/>
      <c r="M142" s="116"/>
      <c r="N142" s="116"/>
      <c r="O142" s="208"/>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row>
    <row r="143" spans="1:54" ht="230.4" x14ac:dyDescent="0.3">
      <c r="A143" s="141" t="e">
        <f>A142</f>
        <v>#REF!</v>
      </c>
      <c r="B143" s="142">
        <f t="shared" ref="B143" si="32">B142+1</f>
        <v>2</v>
      </c>
      <c r="C143" s="202" t="s">
        <v>29</v>
      </c>
      <c r="D143" s="207" t="s">
        <v>203</v>
      </c>
      <c r="E143" s="204" t="s">
        <v>488</v>
      </c>
      <c r="F143" s="203"/>
      <c r="G143" s="22" t="s">
        <v>17</v>
      </c>
      <c r="H143" s="22" t="s">
        <v>70</v>
      </c>
      <c r="I143" s="22" t="s">
        <v>361</v>
      </c>
      <c r="J143" s="22">
        <v>5</v>
      </c>
      <c r="K143" s="23">
        <v>44495</v>
      </c>
      <c r="L143" s="24"/>
      <c r="M143" s="25"/>
      <c r="N143" s="25"/>
      <c r="O143" s="50"/>
    </row>
    <row r="144" spans="1:54" x14ac:dyDescent="0.3">
      <c r="A144" s="13" t="e">
        <f>#REF!+0.1</f>
        <v>#REF!</v>
      </c>
      <c r="B144" s="14"/>
      <c r="C144" s="15" t="s">
        <v>29</v>
      </c>
      <c r="D144" s="55" t="s">
        <v>465</v>
      </c>
      <c r="E144" s="17"/>
      <c r="F144" s="17"/>
      <c r="G144" s="17"/>
      <c r="H144" s="17"/>
      <c r="I144" s="17"/>
      <c r="J144" s="47"/>
      <c r="K144" s="48"/>
      <c r="L144" s="48"/>
      <c r="M144" s="49"/>
      <c r="N144" s="49"/>
      <c r="O144" s="17"/>
    </row>
    <row r="145" spans="1:15" ht="184.95" customHeight="1" x14ac:dyDescent="0.3">
      <c r="A145" s="19" t="e">
        <f>A144</f>
        <v>#REF!</v>
      </c>
      <c r="B145" s="20">
        <f>B144+1</f>
        <v>1</v>
      </c>
      <c r="C145" s="5" t="s">
        <v>29</v>
      </c>
      <c r="D145" s="96" t="s">
        <v>467</v>
      </c>
      <c r="E145" s="41" t="s">
        <v>466</v>
      </c>
      <c r="F145" s="111" t="s">
        <v>479</v>
      </c>
      <c r="G145" s="22" t="s">
        <v>439</v>
      </c>
      <c r="H145" s="22" t="s">
        <v>70</v>
      </c>
      <c r="I145" s="22" t="s">
        <v>361</v>
      </c>
      <c r="J145" s="22">
        <v>10</v>
      </c>
      <c r="K145" s="23">
        <v>44495</v>
      </c>
      <c r="L145" s="24"/>
      <c r="M145" s="25">
        <v>0.68958333333333333</v>
      </c>
      <c r="N145" s="25">
        <v>0.69374999999999998</v>
      </c>
      <c r="O145" s="92"/>
    </row>
    <row r="146" spans="1:15" ht="259.2" x14ac:dyDescent="0.3">
      <c r="A146" s="19" t="e">
        <f>A145</f>
        <v>#REF!</v>
      </c>
      <c r="B146" s="20">
        <f t="shared" ref="B146" si="33">B145+1</f>
        <v>2</v>
      </c>
      <c r="C146" s="5" t="s">
        <v>29</v>
      </c>
      <c r="D146" s="150" t="s">
        <v>203</v>
      </c>
      <c r="E146" s="151" t="s">
        <v>486</v>
      </c>
      <c r="F146" s="111"/>
      <c r="G146" s="22" t="s">
        <v>439</v>
      </c>
      <c r="H146" s="22" t="s">
        <v>70</v>
      </c>
      <c r="I146" s="22" t="s">
        <v>361</v>
      </c>
      <c r="J146" s="22">
        <v>5</v>
      </c>
      <c r="K146" s="23">
        <v>44495</v>
      </c>
      <c r="L146" s="24"/>
      <c r="M146" s="25">
        <v>0.69374999999999998</v>
      </c>
      <c r="N146" s="25">
        <v>0.69930555555555562</v>
      </c>
      <c r="O146" s="50"/>
    </row>
    <row r="147" spans="1:15" s="15" customFormat="1" x14ac:dyDescent="0.3">
      <c r="A147" s="13">
        <v>4.1699999999999982</v>
      </c>
      <c r="B147" s="14"/>
      <c r="D147" s="98" t="s">
        <v>369</v>
      </c>
      <c r="E147" s="162"/>
      <c r="F147" s="163"/>
      <c r="G147" s="17"/>
      <c r="H147" s="17"/>
      <c r="I147" s="17"/>
      <c r="J147" s="17"/>
      <c r="K147" s="94"/>
      <c r="L147" s="48"/>
      <c r="M147" s="49"/>
      <c r="N147" s="49"/>
      <c r="O147" s="164"/>
    </row>
    <row r="148" spans="1:15" ht="57.6" x14ac:dyDescent="0.3">
      <c r="A148" s="19">
        <v>4.1699999999999982</v>
      </c>
      <c r="B148" s="20">
        <v>1</v>
      </c>
      <c r="C148" s="5" t="s">
        <v>29</v>
      </c>
      <c r="D148" s="150" t="s">
        <v>370</v>
      </c>
      <c r="E148" s="151" t="s">
        <v>504</v>
      </c>
      <c r="F148" s="111"/>
      <c r="G148" s="22" t="s">
        <v>439</v>
      </c>
      <c r="H148" s="22" t="s">
        <v>100</v>
      </c>
      <c r="I148" s="22" t="s">
        <v>357</v>
      </c>
      <c r="J148" s="22">
        <v>3</v>
      </c>
      <c r="K148" s="23">
        <v>44295</v>
      </c>
      <c r="L148" s="24">
        <v>0.96180555555555547</v>
      </c>
      <c r="M148" s="25">
        <v>0.70000000000000007</v>
      </c>
      <c r="N148" s="25">
        <v>0.70277777777777783</v>
      </c>
      <c r="O148" s="50"/>
    </row>
    <row r="149" spans="1:15" x14ac:dyDescent="0.3">
      <c r="A149" s="121" t="e">
        <f>#REF!+0.1</f>
        <v>#REF!</v>
      </c>
      <c r="B149" s="14"/>
      <c r="C149" s="15"/>
      <c r="D149" s="98" t="s">
        <v>273</v>
      </c>
      <c r="E149" s="17"/>
      <c r="F149" s="17"/>
      <c r="G149" s="17"/>
      <c r="H149" s="17"/>
      <c r="I149" s="17"/>
      <c r="J149" s="47"/>
      <c r="K149" s="48"/>
      <c r="L149" s="48"/>
      <c r="M149" s="49"/>
      <c r="N149" s="49"/>
      <c r="O149" s="17"/>
    </row>
    <row r="150" spans="1:15" ht="43.2" x14ac:dyDescent="0.3">
      <c r="A150" s="120" t="e">
        <f t="shared" ref="A150" si="34">A149</f>
        <v>#REF!</v>
      </c>
      <c r="B150" s="20">
        <f t="shared" ref="B150" si="35">B149+1</f>
        <v>1</v>
      </c>
      <c r="C150" s="5" t="s">
        <v>29</v>
      </c>
      <c r="D150" s="96" t="s">
        <v>108</v>
      </c>
      <c r="E150" s="22" t="s">
        <v>109</v>
      </c>
      <c r="F150" s="29" t="s">
        <v>201</v>
      </c>
      <c r="G150" s="22" t="s">
        <v>439</v>
      </c>
      <c r="H150" s="22" t="s">
        <v>27</v>
      </c>
      <c r="I150" s="22" t="s">
        <v>299</v>
      </c>
      <c r="J150" s="22">
        <v>30</v>
      </c>
      <c r="K150" s="23">
        <f t="shared" si="28"/>
        <v>44624</v>
      </c>
      <c r="L150" s="24">
        <v>0.96388888888888891</v>
      </c>
      <c r="M150" s="24">
        <v>0.70277777777777783</v>
      </c>
      <c r="N150" s="24">
        <v>0.71527777777777779</v>
      </c>
    </row>
    <row r="151" spans="1:15" s="133" customFormat="1" x14ac:dyDescent="0.3">
      <c r="A151" s="131"/>
      <c r="B151" s="132"/>
      <c r="D151" s="138" t="s">
        <v>348</v>
      </c>
      <c r="E151" s="134"/>
      <c r="F151" s="135"/>
      <c r="G151" s="134"/>
      <c r="H151" s="134"/>
      <c r="I151" s="134"/>
      <c r="J151" s="134"/>
      <c r="K151" s="136"/>
      <c r="L151" s="137"/>
      <c r="M151" s="137"/>
      <c r="N151" s="137"/>
      <c r="O151" s="134"/>
    </row>
    <row r="152" spans="1:15" x14ac:dyDescent="0.3">
      <c r="A152" s="121" t="e">
        <f>A150+0.1</f>
        <v>#REF!</v>
      </c>
      <c r="B152" s="14"/>
      <c r="C152" s="15"/>
      <c r="D152" s="16" t="s">
        <v>204</v>
      </c>
      <c r="E152" s="17"/>
      <c r="F152" s="17"/>
      <c r="G152" s="17"/>
      <c r="H152" s="17"/>
      <c r="I152" s="17"/>
      <c r="J152" s="47"/>
      <c r="K152" s="48"/>
      <c r="L152" s="48"/>
      <c r="M152" s="49"/>
      <c r="N152" s="49"/>
      <c r="O152" s="17"/>
    </row>
    <row r="153" spans="1:15" ht="57.6" x14ac:dyDescent="0.3">
      <c r="A153" s="120" t="e">
        <f>A152</f>
        <v>#REF!</v>
      </c>
      <c r="B153" s="20">
        <f>B152+1</f>
        <v>1</v>
      </c>
      <c r="C153" s="5" t="s">
        <v>29</v>
      </c>
      <c r="D153" s="21" t="s">
        <v>420</v>
      </c>
      <c r="E153" s="113" t="s">
        <v>391</v>
      </c>
      <c r="F153" s="50"/>
      <c r="G153" s="22" t="s">
        <v>271</v>
      </c>
      <c r="H153" s="22" t="s">
        <v>300</v>
      </c>
      <c r="I153" s="22" t="s">
        <v>373</v>
      </c>
      <c r="J153" s="5">
        <v>30</v>
      </c>
      <c r="K153" s="23">
        <f t="shared" si="28"/>
        <v>44624</v>
      </c>
      <c r="L153" s="24">
        <v>0.35416666666666669</v>
      </c>
      <c r="M153" s="53"/>
      <c r="N153" s="53"/>
    </row>
    <row r="154" spans="1:15" x14ac:dyDescent="0.3">
      <c r="A154" s="121" t="e">
        <f>A153+0.1</f>
        <v>#REF!</v>
      </c>
      <c r="B154" s="14"/>
      <c r="C154" s="15"/>
      <c r="D154" s="55" t="s">
        <v>206</v>
      </c>
      <c r="E154" s="17"/>
      <c r="F154" s="17"/>
      <c r="G154" s="17"/>
      <c r="H154" s="17"/>
      <c r="I154" s="17"/>
      <c r="J154" s="47"/>
      <c r="K154" s="48"/>
      <c r="L154" s="48"/>
      <c r="M154" s="49"/>
      <c r="N154" s="49"/>
      <c r="O154" s="17"/>
    </row>
    <row r="155" spans="1:15" ht="35.4" customHeight="1" x14ac:dyDescent="0.3">
      <c r="A155" s="120" t="e">
        <f t="shared" ref="A155:A156" si="36">A154</f>
        <v>#REF!</v>
      </c>
      <c r="B155" s="20">
        <f t="shared" ref="B155:B156" si="37">B154+1</f>
        <v>1</v>
      </c>
      <c r="C155" s="5" t="s">
        <v>29</v>
      </c>
      <c r="D155" s="56" t="s">
        <v>207</v>
      </c>
      <c r="F155" s="50"/>
      <c r="G155" s="22" t="s">
        <v>271</v>
      </c>
      <c r="H155" s="22" t="s">
        <v>301</v>
      </c>
      <c r="I155" s="22" t="s">
        <v>99</v>
      </c>
      <c r="J155" s="22">
        <v>1</v>
      </c>
      <c r="K155" s="23">
        <f t="shared" si="28"/>
        <v>44624</v>
      </c>
      <c r="L155" s="24">
        <v>0.375</v>
      </c>
      <c r="M155" s="24"/>
      <c r="N155" s="25"/>
    </row>
    <row r="156" spans="1:15" ht="28.8" x14ac:dyDescent="0.3">
      <c r="A156" s="120" t="e">
        <f t="shared" si="36"/>
        <v>#REF!</v>
      </c>
      <c r="B156" s="20">
        <f t="shared" si="37"/>
        <v>2</v>
      </c>
      <c r="C156" s="81" t="s">
        <v>29</v>
      </c>
      <c r="D156" s="22" t="s">
        <v>208</v>
      </c>
      <c r="F156" s="96"/>
      <c r="G156" s="22" t="s">
        <v>271</v>
      </c>
      <c r="H156" s="22" t="s">
        <v>274</v>
      </c>
      <c r="I156" s="22" t="s">
        <v>99</v>
      </c>
      <c r="J156" s="22">
        <v>1</v>
      </c>
      <c r="K156" s="23">
        <f t="shared" si="28"/>
        <v>44624</v>
      </c>
      <c r="L156" s="24"/>
      <c r="M156" s="25"/>
      <c r="N156" s="25"/>
    </row>
    <row r="157" spans="1:15" x14ac:dyDescent="0.3">
      <c r="A157" s="121" t="e">
        <f>A156+0.1</f>
        <v>#REF!</v>
      </c>
      <c r="B157" s="14"/>
      <c r="C157" s="15"/>
      <c r="D157" s="16" t="s">
        <v>209</v>
      </c>
      <c r="E157" s="17"/>
      <c r="F157" s="17"/>
      <c r="G157" s="17"/>
      <c r="H157" s="17"/>
      <c r="I157" s="17"/>
      <c r="J157" s="47"/>
      <c r="K157" s="48"/>
      <c r="L157" s="48"/>
      <c r="M157" s="49"/>
      <c r="N157" s="49"/>
      <c r="O157" s="17"/>
    </row>
    <row r="158" spans="1:15" ht="28.8" x14ac:dyDescent="0.3">
      <c r="A158" s="120" t="e">
        <f t="shared" ref="A158:A164" si="38">A157</f>
        <v>#REF!</v>
      </c>
      <c r="B158" s="20">
        <f t="shared" ref="B158:B164" si="39">B157+1</f>
        <v>1</v>
      </c>
      <c r="C158" s="22" t="s">
        <v>16</v>
      </c>
      <c r="D158" s="56" t="s">
        <v>210</v>
      </c>
      <c r="E158" s="82" t="s">
        <v>211</v>
      </c>
      <c r="F158" s="42" t="s">
        <v>212</v>
      </c>
      <c r="G158" s="22" t="s">
        <v>17</v>
      </c>
      <c r="H158" s="22" t="s">
        <v>27</v>
      </c>
      <c r="I158" s="22" t="s">
        <v>28</v>
      </c>
      <c r="J158" s="22">
        <v>2</v>
      </c>
      <c r="K158" s="23">
        <f t="shared" si="28"/>
        <v>44624</v>
      </c>
      <c r="L158" s="24"/>
      <c r="M158" s="25"/>
      <c r="N158" s="25"/>
    </row>
    <row r="159" spans="1:15" ht="15.6" x14ac:dyDescent="0.3">
      <c r="A159" s="120" t="e">
        <f t="shared" si="38"/>
        <v>#REF!</v>
      </c>
      <c r="B159" s="20">
        <f t="shared" si="39"/>
        <v>2</v>
      </c>
      <c r="C159" s="81" t="s">
        <v>29</v>
      </c>
      <c r="D159" s="56" t="s">
        <v>213</v>
      </c>
      <c r="G159" s="22" t="s">
        <v>271</v>
      </c>
      <c r="H159" s="22" t="s">
        <v>70</v>
      </c>
      <c r="I159" s="22" t="s">
        <v>332</v>
      </c>
      <c r="J159" s="22">
        <v>2</v>
      </c>
      <c r="K159" s="23">
        <f t="shared" si="28"/>
        <v>44624</v>
      </c>
      <c r="L159" s="24">
        <v>0.37847222222222227</v>
      </c>
      <c r="M159" s="25"/>
      <c r="N159" s="25"/>
    </row>
    <row r="160" spans="1:15" ht="158.4" x14ac:dyDescent="0.3">
      <c r="A160" s="120" t="e">
        <f t="shared" si="38"/>
        <v>#REF!</v>
      </c>
      <c r="B160" s="20">
        <f t="shared" si="39"/>
        <v>3</v>
      </c>
      <c r="C160" s="5" t="s">
        <v>29</v>
      </c>
      <c r="D160" s="56" t="s">
        <v>214</v>
      </c>
      <c r="E160" s="22" t="s">
        <v>78</v>
      </c>
      <c r="F160" s="22" t="s">
        <v>126</v>
      </c>
      <c r="G160" s="22" t="s">
        <v>271</v>
      </c>
      <c r="H160" s="22" t="s">
        <v>27</v>
      </c>
      <c r="I160" s="22" t="s">
        <v>28</v>
      </c>
      <c r="J160" s="22">
        <v>10</v>
      </c>
      <c r="K160" s="23">
        <f t="shared" si="28"/>
        <v>44624</v>
      </c>
      <c r="L160" s="24"/>
      <c r="M160" s="25"/>
      <c r="N160" s="25"/>
    </row>
    <row r="161" spans="1:15" ht="43.2" x14ac:dyDescent="0.3">
      <c r="A161" s="120" t="e">
        <f t="shared" si="38"/>
        <v>#REF!</v>
      </c>
      <c r="B161" s="20">
        <f t="shared" si="39"/>
        <v>4</v>
      </c>
      <c r="C161" s="5" t="s">
        <v>29</v>
      </c>
      <c r="D161" s="56" t="s">
        <v>215</v>
      </c>
      <c r="E161" s="22" t="s">
        <v>216</v>
      </c>
      <c r="F161" s="22" t="s">
        <v>217</v>
      </c>
      <c r="G161" s="22" t="s">
        <v>271</v>
      </c>
      <c r="H161" s="22" t="s">
        <v>27</v>
      </c>
      <c r="I161" s="22" t="s">
        <v>28</v>
      </c>
      <c r="J161" s="22" t="s">
        <v>78</v>
      </c>
      <c r="K161" s="23">
        <f t="shared" si="28"/>
        <v>44624</v>
      </c>
      <c r="M161" s="25"/>
      <c r="N161" s="25"/>
    </row>
    <row r="162" spans="1:15" ht="28.8" x14ac:dyDescent="0.3">
      <c r="A162" s="120" t="e">
        <f t="shared" si="38"/>
        <v>#REF!</v>
      </c>
      <c r="B162" s="20">
        <f t="shared" si="39"/>
        <v>5</v>
      </c>
      <c r="C162" s="5" t="s">
        <v>29</v>
      </c>
      <c r="D162" s="5" t="s">
        <v>392</v>
      </c>
      <c r="E162" s="22" t="s">
        <v>393</v>
      </c>
      <c r="G162" s="22" t="s">
        <v>271</v>
      </c>
      <c r="H162" s="22" t="s">
        <v>27</v>
      </c>
      <c r="I162" s="22" t="s">
        <v>28</v>
      </c>
      <c r="J162" s="22" t="s">
        <v>78</v>
      </c>
      <c r="K162" s="23">
        <f t="shared" ref="K162" si="40">K$2+2</f>
        <v>44625</v>
      </c>
      <c r="M162" s="28"/>
      <c r="N162" s="28"/>
    </row>
    <row r="163" spans="1:15" ht="28.8" x14ac:dyDescent="0.3">
      <c r="A163" s="120" t="e">
        <f>A161</f>
        <v>#REF!</v>
      </c>
      <c r="B163" s="20">
        <f>B161+1</f>
        <v>5</v>
      </c>
      <c r="C163" s="5" t="s">
        <v>29</v>
      </c>
      <c r="D163" s="22" t="s">
        <v>130</v>
      </c>
      <c r="E163" s="22" t="s">
        <v>131</v>
      </c>
      <c r="F163" s="29"/>
      <c r="G163" s="22" t="s">
        <v>271</v>
      </c>
      <c r="H163" s="22" t="s">
        <v>70</v>
      </c>
      <c r="I163" s="22" t="s">
        <v>332</v>
      </c>
      <c r="J163" s="22">
        <v>1</v>
      </c>
      <c r="K163" s="23">
        <f t="shared" si="28"/>
        <v>44624</v>
      </c>
      <c r="L163" s="24"/>
      <c r="M163" s="28"/>
      <c r="N163" s="28"/>
    </row>
    <row r="164" spans="1:15" x14ac:dyDescent="0.3">
      <c r="A164" s="120" t="e">
        <f t="shared" si="38"/>
        <v>#REF!</v>
      </c>
      <c r="B164" s="20">
        <f t="shared" si="39"/>
        <v>6</v>
      </c>
      <c r="C164" s="5" t="s">
        <v>29</v>
      </c>
      <c r="D164" s="21" t="s">
        <v>132</v>
      </c>
      <c r="E164" s="22" t="s">
        <v>133</v>
      </c>
      <c r="G164" s="22" t="s">
        <v>271</v>
      </c>
      <c r="H164" s="22" t="s">
        <v>70</v>
      </c>
      <c r="I164" s="22" t="s">
        <v>332</v>
      </c>
      <c r="J164" s="22">
        <v>1</v>
      </c>
      <c r="K164" s="23">
        <f t="shared" si="28"/>
        <v>44624</v>
      </c>
      <c r="L164" s="24"/>
      <c r="M164" s="28"/>
      <c r="N164" s="28"/>
    </row>
    <row r="165" spans="1:15" x14ac:dyDescent="0.3">
      <c r="A165" s="121" t="e">
        <f>A164+0.1</f>
        <v>#REF!</v>
      </c>
      <c r="B165" s="14"/>
      <c r="C165" s="15"/>
      <c r="D165" s="16" t="s">
        <v>275</v>
      </c>
      <c r="E165" s="17"/>
      <c r="F165" s="17"/>
      <c r="G165" s="17"/>
      <c r="H165" s="17"/>
      <c r="I165" s="17"/>
      <c r="J165" s="47" t="s">
        <v>78</v>
      </c>
      <c r="K165" s="48"/>
      <c r="L165" s="48"/>
      <c r="M165" s="49"/>
      <c r="N165" s="49"/>
      <c r="O165" s="17"/>
    </row>
    <row r="166" spans="1:15" ht="30" customHeight="1" x14ac:dyDescent="0.3">
      <c r="A166" s="120" t="e">
        <f>A165</f>
        <v>#REF!</v>
      </c>
      <c r="B166" s="20">
        <f>B165+1</f>
        <v>1</v>
      </c>
      <c r="C166" s="5" t="s">
        <v>16</v>
      </c>
      <c r="D166" s="41" t="s">
        <v>421</v>
      </c>
      <c r="G166" s="22" t="s">
        <v>17</v>
      </c>
      <c r="H166" s="22" t="s">
        <v>70</v>
      </c>
      <c r="I166" s="22" t="s">
        <v>332</v>
      </c>
      <c r="J166" s="22"/>
      <c r="K166" s="23">
        <f t="shared" si="28"/>
        <v>44624</v>
      </c>
      <c r="L166" s="24"/>
      <c r="M166" s="28"/>
      <c r="N166" s="28"/>
    </row>
    <row r="167" spans="1:15" x14ac:dyDescent="0.3">
      <c r="A167" s="93">
        <v>3.1</v>
      </c>
      <c r="B167" s="14"/>
      <c r="C167" s="15"/>
      <c r="D167" s="16" t="s">
        <v>218</v>
      </c>
      <c r="E167" s="17"/>
      <c r="F167" s="17"/>
      <c r="G167" s="17"/>
      <c r="H167" s="17"/>
      <c r="I167" s="17"/>
      <c r="J167" s="47"/>
      <c r="K167" s="48"/>
      <c r="L167" s="48"/>
      <c r="M167" s="49"/>
      <c r="N167" s="49"/>
      <c r="O167" s="17"/>
    </row>
    <row r="168" spans="1:15" ht="43.2" x14ac:dyDescent="0.3">
      <c r="A168" s="95">
        <f t="shared" ref="A168:A169" si="41">A167</f>
        <v>3.1</v>
      </c>
      <c r="B168" s="20">
        <f t="shared" ref="B168:B169" si="42">B167+1</f>
        <v>1</v>
      </c>
      <c r="C168" s="81" t="s">
        <v>16</v>
      </c>
      <c r="D168" s="56" t="s">
        <v>219</v>
      </c>
      <c r="E168" s="22" t="s">
        <v>95</v>
      </c>
      <c r="F168" s="22" t="s">
        <v>220</v>
      </c>
      <c r="G168" s="22" t="s">
        <v>17</v>
      </c>
      <c r="H168" s="22" t="s">
        <v>27</v>
      </c>
      <c r="I168" s="22" t="s">
        <v>28</v>
      </c>
      <c r="J168" s="22">
        <v>5</v>
      </c>
      <c r="K168" s="23">
        <f t="shared" si="28"/>
        <v>44624</v>
      </c>
      <c r="L168" s="24">
        <v>0.53125</v>
      </c>
      <c r="M168" s="24"/>
      <c r="N168" s="25"/>
    </row>
    <row r="169" spans="1:15" ht="90.6" customHeight="1" thickBot="1" x14ac:dyDescent="0.35">
      <c r="A169" s="95">
        <f t="shared" si="41"/>
        <v>3.1</v>
      </c>
      <c r="B169" s="20">
        <f t="shared" si="42"/>
        <v>2</v>
      </c>
      <c r="C169" s="81" t="s">
        <v>16</v>
      </c>
      <c r="D169" s="56" t="s">
        <v>221</v>
      </c>
      <c r="E169" s="52" t="s">
        <v>98</v>
      </c>
      <c r="F169" s="22" t="s">
        <v>222</v>
      </c>
      <c r="G169" s="22" t="s">
        <v>17</v>
      </c>
      <c r="H169" s="22" t="s">
        <v>70</v>
      </c>
      <c r="I169" s="22" t="s">
        <v>332</v>
      </c>
      <c r="J169" s="22">
        <v>1</v>
      </c>
      <c r="K169" s="23">
        <f t="shared" si="28"/>
        <v>44624</v>
      </c>
      <c r="L169" s="24"/>
      <c r="M169" s="25"/>
      <c r="N169" s="25"/>
    </row>
    <row r="170" spans="1:15" s="12" customFormat="1" ht="24" thickBot="1" x14ac:dyDescent="0.35">
      <c r="A170" s="122">
        <v>4</v>
      </c>
      <c r="B170" s="72"/>
      <c r="C170" s="8" t="s">
        <v>422</v>
      </c>
      <c r="D170" s="9"/>
      <c r="E170" s="9"/>
      <c r="F170" s="9"/>
      <c r="G170" s="45"/>
      <c r="H170" s="9"/>
      <c r="I170" s="9"/>
      <c r="J170" s="46"/>
      <c r="K170" s="8"/>
      <c r="L170" s="8"/>
      <c r="M170" s="11"/>
      <c r="N170" s="11"/>
      <c r="O170" s="9"/>
    </row>
    <row r="171" spans="1:15" x14ac:dyDescent="0.3">
      <c r="A171" s="121">
        <f>A170+0.1</f>
        <v>4.0999999999999996</v>
      </c>
      <c r="B171" s="14"/>
      <c r="C171" s="15"/>
      <c r="D171" s="16" t="s">
        <v>223</v>
      </c>
      <c r="E171" s="17"/>
      <c r="F171" s="17"/>
      <c r="G171" s="17"/>
      <c r="H171" s="17"/>
      <c r="I171" s="17"/>
      <c r="J171" s="47"/>
      <c r="K171" s="48"/>
      <c r="L171" s="48"/>
      <c r="M171" s="49"/>
      <c r="N171" s="49"/>
      <c r="O171" s="17"/>
    </row>
    <row r="172" spans="1:15" ht="43.2" x14ac:dyDescent="0.3">
      <c r="A172" s="120">
        <f>A171</f>
        <v>4.0999999999999996</v>
      </c>
      <c r="B172" s="20">
        <f t="shared" ref="B172:B175" si="43">B171+1</f>
        <v>1</v>
      </c>
      <c r="C172" s="81" t="s">
        <v>29</v>
      </c>
      <c r="D172" s="56" t="s">
        <v>224</v>
      </c>
      <c r="E172" s="22" t="s">
        <v>225</v>
      </c>
      <c r="G172" s="22" t="s">
        <v>271</v>
      </c>
      <c r="H172" s="22" t="s">
        <v>18</v>
      </c>
      <c r="I172" s="22" t="s">
        <v>141</v>
      </c>
      <c r="J172" s="22">
        <v>1</v>
      </c>
      <c r="K172" s="23">
        <f t="shared" ref="K172:K176" si="44">K$2+1</f>
        <v>44624</v>
      </c>
      <c r="L172" s="24">
        <v>0.54166666666666663</v>
      </c>
      <c r="M172" s="25"/>
      <c r="N172" s="25"/>
    </row>
    <row r="173" spans="1:15" ht="43.2" x14ac:dyDescent="0.3">
      <c r="A173" s="120">
        <f t="shared" ref="A173:A175" si="45">A172</f>
        <v>4.0999999999999996</v>
      </c>
      <c r="B173" s="20">
        <f t="shared" si="43"/>
        <v>2</v>
      </c>
      <c r="C173" s="81" t="s">
        <v>29</v>
      </c>
      <c r="D173" s="119" t="s">
        <v>302</v>
      </c>
      <c r="E173" s="29" t="s">
        <v>383</v>
      </c>
      <c r="F173" s="99" t="s">
        <v>380</v>
      </c>
      <c r="G173" s="22" t="s">
        <v>271</v>
      </c>
      <c r="H173" s="22" t="s">
        <v>303</v>
      </c>
      <c r="I173" s="99" t="s">
        <v>387</v>
      </c>
      <c r="J173" s="22">
        <v>60</v>
      </c>
      <c r="K173" s="23">
        <f t="shared" si="44"/>
        <v>44624</v>
      </c>
      <c r="L173" s="24">
        <v>0.54166666666666663</v>
      </c>
      <c r="M173" s="24"/>
      <c r="N173" s="25"/>
    </row>
    <row r="174" spans="1:15" ht="15.6" x14ac:dyDescent="0.3">
      <c r="A174" s="120">
        <f t="shared" si="45"/>
        <v>4.0999999999999996</v>
      </c>
      <c r="B174" s="20">
        <f t="shared" si="43"/>
        <v>3</v>
      </c>
      <c r="C174" s="81" t="s">
        <v>29</v>
      </c>
      <c r="D174" s="108"/>
      <c r="E174" s="29" t="s">
        <v>384</v>
      </c>
      <c r="F174" s="22" t="s">
        <v>377</v>
      </c>
      <c r="G174" s="22" t="s">
        <v>271</v>
      </c>
      <c r="H174" s="22" t="s">
        <v>303</v>
      </c>
      <c r="I174" s="22" t="s">
        <v>227</v>
      </c>
      <c r="J174" s="22"/>
      <c r="K174" s="23">
        <f t="shared" si="44"/>
        <v>44624</v>
      </c>
      <c r="L174" s="24"/>
      <c r="M174" s="24"/>
      <c r="N174" s="25"/>
    </row>
    <row r="175" spans="1:15" ht="15.6" x14ac:dyDescent="0.3">
      <c r="A175" s="120">
        <f t="shared" si="45"/>
        <v>4.0999999999999996</v>
      </c>
      <c r="B175" s="20">
        <f t="shared" si="43"/>
        <v>4</v>
      </c>
      <c r="C175" s="81" t="s">
        <v>29</v>
      </c>
      <c r="D175" s="108"/>
      <c r="E175" s="29" t="s">
        <v>385</v>
      </c>
      <c r="F175" s="22" t="s">
        <v>378</v>
      </c>
      <c r="G175" s="22" t="s">
        <v>271</v>
      </c>
      <c r="H175" s="22" t="s">
        <v>303</v>
      </c>
      <c r="I175" s="22" t="s">
        <v>379</v>
      </c>
      <c r="J175" s="22"/>
      <c r="K175" s="23">
        <f t="shared" si="44"/>
        <v>44624</v>
      </c>
      <c r="L175" s="24"/>
      <c r="M175" s="24"/>
      <c r="N175" s="25"/>
    </row>
    <row r="176" spans="1:15" ht="15.6" x14ac:dyDescent="0.3">
      <c r="A176" s="120">
        <f>A174</f>
        <v>4.0999999999999996</v>
      </c>
      <c r="B176" s="20">
        <f>B174+1</f>
        <v>4</v>
      </c>
      <c r="C176" s="81" t="s">
        <v>29</v>
      </c>
      <c r="D176" s="108"/>
      <c r="E176" s="29" t="s">
        <v>386</v>
      </c>
      <c r="F176" s="22" t="s">
        <v>381</v>
      </c>
      <c r="G176" s="22" t="s">
        <v>271</v>
      </c>
      <c r="H176" s="22" t="s">
        <v>303</v>
      </c>
      <c r="I176" s="22" t="s">
        <v>382</v>
      </c>
      <c r="J176" s="22"/>
      <c r="K176" s="23">
        <f t="shared" si="44"/>
        <v>44624</v>
      </c>
      <c r="L176" s="24"/>
      <c r="M176" s="24"/>
      <c r="N176" s="25"/>
    </row>
    <row r="177" spans="1:15" x14ac:dyDescent="0.3">
      <c r="A177" s="121">
        <f>A176+0.1</f>
        <v>4.1999999999999993</v>
      </c>
      <c r="B177" s="14"/>
      <c r="C177" s="15"/>
      <c r="D177" s="55" t="s">
        <v>228</v>
      </c>
      <c r="E177" s="17"/>
      <c r="F177" s="17"/>
      <c r="G177" s="17"/>
      <c r="H177" s="17"/>
      <c r="I177" s="17"/>
      <c r="J177" s="47"/>
      <c r="K177" s="48"/>
      <c r="L177" s="48"/>
      <c r="M177" s="49"/>
      <c r="N177" s="49"/>
      <c r="O177" s="17"/>
    </row>
    <row r="178" spans="1:15" x14ac:dyDescent="0.3">
      <c r="A178" s="120">
        <f t="shared" ref="A178" si="46">A177</f>
        <v>4.1999999999999993</v>
      </c>
      <c r="B178" s="20">
        <f t="shared" ref="B178" si="47">B177+1</f>
        <v>1</v>
      </c>
      <c r="C178" s="5" t="s">
        <v>29</v>
      </c>
      <c r="D178" s="56" t="s">
        <v>229</v>
      </c>
      <c r="E178" s="41"/>
      <c r="G178" s="22" t="s">
        <v>271</v>
      </c>
      <c r="H178" s="22" t="s">
        <v>18</v>
      </c>
      <c r="I178" s="22" t="s">
        <v>141</v>
      </c>
      <c r="J178" s="22">
        <v>1</v>
      </c>
      <c r="K178" s="23">
        <f t="shared" ref="K178" si="48">K$2+1</f>
        <v>44624</v>
      </c>
      <c r="L178" s="24">
        <v>0.58333333333333337</v>
      </c>
      <c r="M178" s="25"/>
      <c r="N178" s="25"/>
      <c r="O178" s="40"/>
    </row>
    <row r="179" spans="1:15" x14ac:dyDescent="0.3">
      <c r="A179" s="121">
        <f>A178+0.1</f>
        <v>4.2999999999999989</v>
      </c>
      <c r="B179" s="14"/>
      <c r="C179" s="15"/>
      <c r="D179" s="16" t="s">
        <v>89</v>
      </c>
      <c r="E179" s="17"/>
      <c r="F179" s="17"/>
      <c r="G179" s="17"/>
      <c r="H179" s="17"/>
      <c r="I179" s="17"/>
      <c r="J179" s="47" t="s">
        <v>78</v>
      </c>
      <c r="K179" s="48"/>
      <c r="L179" s="48"/>
      <c r="M179" s="49"/>
      <c r="N179" s="49"/>
      <c r="O179" s="17"/>
    </row>
    <row r="180" spans="1:15" ht="28.8" x14ac:dyDescent="0.3">
      <c r="A180" s="120">
        <f t="shared" ref="A180:A184" si="49">A179</f>
        <v>4.2999999999999989</v>
      </c>
      <c r="B180" s="20">
        <f t="shared" ref="B180:B184" si="50">B179+1</f>
        <v>1</v>
      </c>
      <c r="C180" s="5" t="s">
        <v>16</v>
      </c>
      <c r="D180" s="21" t="s">
        <v>90</v>
      </c>
      <c r="E180" s="22" t="s">
        <v>91</v>
      </c>
      <c r="G180" s="22" t="s">
        <v>17</v>
      </c>
      <c r="H180" s="22" t="s">
        <v>27</v>
      </c>
      <c r="I180" s="22" t="s">
        <v>293</v>
      </c>
      <c r="J180" s="22">
        <v>1</v>
      </c>
      <c r="K180" s="23">
        <f t="shared" ref="K180:K184" si="51">K$2+1</f>
        <v>44624</v>
      </c>
      <c r="L180" s="24">
        <v>0.58333333333333337</v>
      </c>
      <c r="M180" s="25"/>
      <c r="N180" s="25"/>
    </row>
    <row r="181" spans="1:15" ht="28.8" x14ac:dyDescent="0.3">
      <c r="A181" s="120">
        <f t="shared" si="49"/>
        <v>4.2999999999999989</v>
      </c>
      <c r="B181" s="20">
        <f t="shared" si="50"/>
        <v>2</v>
      </c>
      <c r="C181" s="5" t="s">
        <v>16</v>
      </c>
      <c r="D181" s="21" t="s">
        <v>92</v>
      </c>
      <c r="G181" s="22" t="s">
        <v>17</v>
      </c>
      <c r="H181" s="22" t="s">
        <v>93</v>
      </c>
      <c r="I181" s="22" t="s">
        <v>375</v>
      </c>
      <c r="J181" s="22">
        <v>1</v>
      </c>
      <c r="K181" s="23">
        <f t="shared" si="51"/>
        <v>44624</v>
      </c>
      <c r="L181" s="24"/>
      <c r="M181" s="25"/>
      <c r="N181" s="25"/>
    </row>
    <row r="182" spans="1:15" ht="28.8" x14ac:dyDescent="0.3">
      <c r="A182" s="120">
        <f t="shared" si="49"/>
        <v>4.2999999999999989</v>
      </c>
      <c r="B182" s="20">
        <f t="shared" si="50"/>
        <v>3</v>
      </c>
      <c r="C182" s="5" t="s">
        <v>16</v>
      </c>
      <c r="D182" s="21" t="s">
        <v>94</v>
      </c>
      <c r="E182" s="22" t="s">
        <v>95</v>
      </c>
      <c r="F182" s="22" t="s">
        <v>96</v>
      </c>
      <c r="G182" s="22" t="s">
        <v>17</v>
      </c>
      <c r="H182" s="22" t="s">
        <v>27</v>
      </c>
      <c r="I182" s="22" t="s">
        <v>28</v>
      </c>
      <c r="J182" s="22">
        <v>5</v>
      </c>
      <c r="K182" s="23">
        <f t="shared" si="51"/>
        <v>44624</v>
      </c>
      <c r="L182" s="24"/>
      <c r="M182" s="25"/>
      <c r="N182" s="25"/>
    </row>
    <row r="183" spans="1:15" ht="28.8" x14ac:dyDescent="0.3">
      <c r="A183" s="120">
        <f t="shared" si="49"/>
        <v>4.2999999999999989</v>
      </c>
      <c r="B183" s="20">
        <f t="shared" si="50"/>
        <v>4</v>
      </c>
      <c r="C183" s="5" t="s">
        <v>16</v>
      </c>
      <c r="D183" s="21" t="s">
        <v>97</v>
      </c>
      <c r="E183" s="50" t="s">
        <v>230</v>
      </c>
      <c r="G183" s="22" t="s">
        <v>17</v>
      </c>
      <c r="H183" s="22" t="s">
        <v>54</v>
      </c>
      <c r="I183" s="22" t="s">
        <v>141</v>
      </c>
      <c r="J183" s="22">
        <v>1</v>
      </c>
      <c r="K183" s="23">
        <f t="shared" si="51"/>
        <v>44624</v>
      </c>
      <c r="L183" s="24"/>
      <c r="M183" s="25"/>
      <c r="N183" s="25"/>
    </row>
    <row r="184" spans="1:15" s="62" customFormat="1" ht="71.400000000000006" customHeight="1" x14ac:dyDescent="0.3">
      <c r="A184" s="120">
        <f t="shared" si="49"/>
        <v>4.2999999999999989</v>
      </c>
      <c r="B184" s="20">
        <f t="shared" si="50"/>
        <v>5</v>
      </c>
      <c r="C184" s="62" t="s">
        <v>16</v>
      </c>
      <c r="D184" s="100" t="s">
        <v>231</v>
      </c>
      <c r="E184" s="101" t="s">
        <v>102</v>
      </c>
      <c r="F184" s="64" t="s">
        <v>103</v>
      </c>
      <c r="G184" s="22" t="s">
        <v>17</v>
      </c>
      <c r="H184" s="22" t="s">
        <v>70</v>
      </c>
      <c r="I184" s="22" t="s">
        <v>332</v>
      </c>
      <c r="J184" s="22">
        <v>1</v>
      </c>
      <c r="K184" s="23">
        <f t="shared" si="51"/>
        <v>44624</v>
      </c>
      <c r="L184" s="24"/>
      <c r="M184" s="28"/>
      <c r="N184" s="28"/>
      <c r="O184" s="102"/>
    </row>
    <row r="185" spans="1:15" s="15" customFormat="1" x14ac:dyDescent="0.3">
      <c r="A185" s="121">
        <f>A184+0.1</f>
        <v>4.3999999999999986</v>
      </c>
      <c r="B185" s="14"/>
      <c r="D185" s="16" t="s">
        <v>232</v>
      </c>
      <c r="E185" s="103"/>
      <c r="F185" s="17"/>
      <c r="G185" s="17"/>
      <c r="H185" s="17"/>
      <c r="I185" s="17"/>
      <c r="J185" s="17"/>
      <c r="K185" s="94"/>
      <c r="L185" s="48"/>
      <c r="M185" s="49"/>
      <c r="N185" s="49"/>
      <c r="O185" s="104"/>
    </row>
    <row r="186" spans="1:15" ht="86.4" x14ac:dyDescent="0.3">
      <c r="A186" s="120">
        <f t="shared" ref="A186:A187" si="52">A185</f>
        <v>4.3999999999999986</v>
      </c>
      <c r="B186" s="20">
        <f t="shared" ref="B186:B187" si="53">B185+1</f>
        <v>1</v>
      </c>
      <c r="C186" s="5" t="s">
        <v>16</v>
      </c>
      <c r="D186" s="56" t="s">
        <v>233</v>
      </c>
      <c r="F186" s="50" t="s">
        <v>205</v>
      </c>
      <c r="G186" s="22" t="s">
        <v>271</v>
      </c>
      <c r="H186" s="22" t="s">
        <v>234</v>
      </c>
      <c r="I186" s="22" t="s">
        <v>376</v>
      </c>
      <c r="J186" s="22">
        <v>60</v>
      </c>
      <c r="K186" s="23">
        <f>K$2+2</f>
        <v>44625</v>
      </c>
      <c r="L186" s="24">
        <v>0.375</v>
      </c>
      <c r="M186" s="24"/>
      <c r="N186" s="25"/>
    </row>
    <row r="187" spans="1:15" ht="28.8" x14ac:dyDescent="0.3">
      <c r="A187" s="120">
        <f t="shared" si="52"/>
        <v>4.3999999999999986</v>
      </c>
      <c r="B187" s="20">
        <f t="shared" si="53"/>
        <v>2</v>
      </c>
      <c r="C187" s="5" t="s">
        <v>16</v>
      </c>
      <c r="D187" s="21" t="s">
        <v>235</v>
      </c>
      <c r="G187" s="22" t="s">
        <v>271</v>
      </c>
      <c r="H187" s="22" t="s">
        <v>274</v>
      </c>
      <c r="I187" s="22" t="s">
        <v>99</v>
      </c>
      <c r="K187" s="23">
        <f>K$2+2</f>
        <v>44625</v>
      </c>
    </row>
    <row r="188" spans="1:15" x14ac:dyDescent="0.3">
      <c r="A188" s="121">
        <f>A187+0.1</f>
        <v>4.4999999999999982</v>
      </c>
      <c r="B188" s="14"/>
      <c r="C188" s="15"/>
      <c r="D188" s="16" t="s">
        <v>209</v>
      </c>
      <c r="E188" s="17"/>
      <c r="F188" s="17"/>
      <c r="G188" s="17"/>
      <c r="H188" s="17"/>
      <c r="I188" s="17"/>
      <c r="J188" s="47"/>
      <c r="K188" s="48"/>
      <c r="L188" s="48"/>
      <c r="M188" s="49"/>
      <c r="N188" s="49"/>
      <c r="O188" s="17"/>
    </row>
    <row r="189" spans="1:15" ht="43.2" x14ac:dyDescent="0.3">
      <c r="A189" s="120">
        <f t="shared" ref="A189:A194" si="54">A188</f>
        <v>4.4999999999999982</v>
      </c>
      <c r="B189" s="20">
        <f t="shared" ref="B189:B194" si="55">B188+1</f>
        <v>1</v>
      </c>
      <c r="C189" s="5" t="s">
        <v>16</v>
      </c>
      <c r="D189" s="56" t="s">
        <v>236</v>
      </c>
      <c r="E189" s="22" t="s">
        <v>237</v>
      </c>
      <c r="G189" s="22" t="s">
        <v>271</v>
      </c>
      <c r="H189" s="22" t="s">
        <v>54</v>
      </c>
      <c r="I189" s="22" t="s">
        <v>141</v>
      </c>
      <c r="J189" s="5">
        <v>1</v>
      </c>
      <c r="K189" s="23">
        <f>K$2+2</f>
        <v>44625</v>
      </c>
      <c r="L189" s="24">
        <v>0.41666666666666669</v>
      </c>
      <c r="M189" s="53"/>
      <c r="N189" s="53"/>
    </row>
    <row r="190" spans="1:15" ht="28.8" x14ac:dyDescent="0.3">
      <c r="A190" s="120">
        <f t="shared" si="54"/>
        <v>4.4999999999999982</v>
      </c>
      <c r="B190" s="20">
        <f t="shared" si="55"/>
        <v>2</v>
      </c>
      <c r="C190" s="22" t="s">
        <v>16</v>
      </c>
      <c r="D190" s="56" t="s">
        <v>210</v>
      </c>
      <c r="E190" s="99" t="s">
        <v>211</v>
      </c>
      <c r="F190" s="42" t="s">
        <v>212</v>
      </c>
      <c r="G190" s="22" t="s">
        <v>271</v>
      </c>
      <c r="H190" s="22" t="s">
        <v>27</v>
      </c>
      <c r="I190" s="22" t="s">
        <v>28</v>
      </c>
      <c r="J190" s="22">
        <v>2</v>
      </c>
      <c r="K190" s="23">
        <f t="shared" ref="K190:K213" si="56">K$2+2</f>
        <v>44625</v>
      </c>
      <c r="L190" s="24"/>
      <c r="M190" s="25"/>
      <c r="N190" s="25"/>
    </row>
    <row r="191" spans="1:15" ht="15.6" x14ac:dyDescent="0.3">
      <c r="A191" s="120">
        <f t="shared" si="54"/>
        <v>4.4999999999999982</v>
      </c>
      <c r="B191" s="20">
        <f t="shared" si="55"/>
        <v>3</v>
      </c>
      <c r="C191" s="81" t="s">
        <v>29</v>
      </c>
      <c r="D191" s="56" t="s">
        <v>213</v>
      </c>
      <c r="G191" s="22" t="s">
        <v>271</v>
      </c>
      <c r="H191" s="22" t="s">
        <v>70</v>
      </c>
      <c r="I191" s="22" t="s">
        <v>332</v>
      </c>
      <c r="J191" s="22">
        <v>1</v>
      </c>
      <c r="K191" s="23">
        <f t="shared" si="56"/>
        <v>44625</v>
      </c>
      <c r="L191" s="24"/>
      <c r="M191" s="25"/>
      <c r="N191" s="25"/>
    </row>
    <row r="192" spans="1:15" ht="158.4" x14ac:dyDescent="0.3">
      <c r="A192" s="120">
        <f t="shared" si="54"/>
        <v>4.4999999999999982</v>
      </c>
      <c r="B192" s="20">
        <f t="shared" si="55"/>
        <v>4</v>
      </c>
      <c r="C192" s="5" t="s">
        <v>29</v>
      </c>
      <c r="D192" s="56" t="s">
        <v>238</v>
      </c>
      <c r="F192" s="22" t="s">
        <v>126</v>
      </c>
      <c r="G192" s="22" t="s">
        <v>271</v>
      </c>
      <c r="H192" s="22" t="s">
        <v>27</v>
      </c>
      <c r="I192" s="22" t="s">
        <v>28</v>
      </c>
      <c r="J192" s="22">
        <v>10</v>
      </c>
      <c r="K192" s="23">
        <f t="shared" si="56"/>
        <v>44625</v>
      </c>
      <c r="L192" s="24"/>
      <c r="M192" s="25"/>
      <c r="N192" s="25"/>
    </row>
    <row r="193" spans="1:17" ht="43.2" x14ac:dyDescent="0.3">
      <c r="A193" s="120">
        <f t="shared" si="54"/>
        <v>4.4999999999999982</v>
      </c>
      <c r="B193" s="20">
        <f t="shared" si="55"/>
        <v>5</v>
      </c>
      <c r="C193" s="5" t="s">
        <v>29</v>
      </c>
      <c r="D193" s="56" t="s">
        <v>215</v>
      </c>
      <c r="E193" s="22" t="s">
        <v>216</v>
      </c>
      <c r="F193" s="22" t="s">
        <v>217</v>
      </c>
      <c r="G193" s="22" t="s">
        <v>271</v>
      </c>
      <c r="H193" s="22" t="s">
        <v>27</v>
      </c>
      <c r="I193" s="22" t="s">
        <v>28</v>
      </c>
      <c r="J193" s="22" t="s">
        <v>78</v>
      </c>
      <c r="K193" s="23">
        <f t="shared" si="56"/>
        <v>44625</v>
      </c>
      <c r="M193" s="28"/>
      <c r="N193" s="28"/>
    </row>
    <row r="194" spans="1:17" ht="28.8" x14ac:dyDescent="0.3">
      <c r="A194" s="120">
        <f t="shared" si="54"/>
        <v>4.4999999999999982</v>
      </c>
      <c r="B194" s="20">
        <f t="shared" si="55"/>
        <v>6</v>
      </c>
      <c r="C194" s="5" t="s">
        <v>29</v>
      </c>
      <c r="D194" s="5" t="s">
        <v>392</v>
      </c>
      <c r="E194" s="22" t="s">
        <v>393</v>
      </c>
      <c r="G194" s="22" t="s">
        <v>271</v>
      </c>
      <c r="H194" s="22" t="s">
        <v>27</v>
      </c>
      <c r="I194" s="22" t="s">
        <v>28</v>
      </c>
      <c r="J194" s="22" t="s">
        <v>78</v>
      </c>
      <c r="K194" s="23">
        <f t="shared" si="56"/>
        <v>44625</v>
      </c>
      <c r="M194" s="28"/>
      <c r="N194" s="28"/>
    </row>
    <row r="195" spans="1:17" ht="28.8" x14ac:dyDescent="0.3">
      <c r="A195" s="120">
        <f>A193</f>
        <v>4.4999999999999982</v>
      </c>
      <c r="B195" s="20">
        <f>B193+1</f>
        <v>6</v>
      </c>
      <c r="C195" s="5" t="s">
        <v>29</v>
      </c>
      <c r="D195" s="22" t="s">
        <v>130</v>
      </c>
      <c r="E195" s="22" t="s">
        <v>131</v>
      </c>
      <c r="F195" s="29"/>
      <c r="G195" s="22" t="s">
        <v>271</v>
      </c>
      <c r="H195" s="22" t="s">
        <v>70</v>
      </c>
      <c r="I195" s="22" t="s">
        <v>332</v>
      </c>
      <c r="J195" s="22">
        <v>1</v>
      </c>
      <c r="K195" s="23">
        <f t="shared" si="56"/>
        <v>44625</v>
      </c>
      <c r="L195" s="24"/>
      <c r="M195" s="28"/>
      <c r="N195" s="28"/>
    </row>
    <row r="196" spans="1:17" x14ac:dyDescent="0.3">
      <c r="A196" s="120">
        <f>A195</f>
        <v>4.4999999999999982</v>
      </c>
      <c r="B196" s="20">
        <f>B195+1</f>
        <v>7</v>
      </c>
      <c r="C196" s="5" t="s">
        <v>29</v>
      </c>
      <c r="D196" s="21" t="s">
        <v>132</v>
      </c>
      <c r="E196" s="22" t="s">
        <v>133</v>
      </c>
      <c r="G196" s="22" t="s">
        <v>271</v>
      </c>
      <c r="H196" s="22" t="s">
        <v>70</v>
      </c>
      <c r="I196" s="22" t="s">
        <v>332</v>
      </c>
      <c r="J196" s="22">
        <v>1</v>
      </c>
      <c r="K196" s="23">
        <f t="shared" si="56"/>
        <v>44625</v>
      </c>
      <c r="L196" s="24"/>
      <c r="M196" s="28"/>
      <c r="N196" s="28"/>
    </row>
    <row r="197" spans="1:17" ht="28.8" x14ac:dyDescent="0.3">
      <c r="A197" s="120">
        <f>A196</f>
        <v>4.4999999999999982</v>
      </c>
      <c r="B197" s="20">
        <f>B196+1</f>
        <v>8</v>
      </c>
      <c r="C197" s="5" t="s">
        <v>64</v>
      </c>
      <c r="D197" s="21" t="s">
        <v>239</v>
      </c>
      <c r="G197" s="22" t="s">
        <v>271</v>
      </c>
      <c r="H197" s="22" t="s">
        <v>240</v>
      </c>
      <c r="I197" s="22" t="s">
        <v>293</v>
      </c>
      <c r="J197" s="22">
        <v>5</v>
      </c>
      <c r="K197" s="23">
        <f t="shared" si="56"/>
        <v>44625</v>
      </c>
      <c r="L197" s="24"/>
      <c r="M197" s="28"/>
      <c r="N197" s="28"/>
    </row>
    <row r="198" spans="1:17" s="15" customFormat="1" x14ac:dyDescent="0.3">
      <c r="A198" s="121">
        <f>A197+0.1</f>
        <v>4.5999999999999979</v>
      </c>
      <c r="B198" s="14"/>
      <c r="D198" s="16" t="s">
        <v>241</v>
      </c>
      <c r="E198" s="17"/>
      <c r="F198" s="17"/>
      <c r="G198" s="17"/>
      <c r="H198" s="17"/>
      <c r="I198" s="17"/>
      <c r="J198" s="17"/>
      <c r="K198" s="94"/>
      <c r="L198" s="48"/>
      <c r="M198" s="105"/>
      <c r="N198" s="105"/>
      <c r="O198" s="17"/>
    </row>
    <row r="199" spans="1:17" ht="28.8" x14ac:dyDescent="0.3">
      <c r="A199" s="120">
        <f t="shared" ref="A199:A200" si="57">A198</f>
        <v>4.5999999999999979</v>
      </c>
      <c r="B199" s="20">
        <f t="shared" ref="B199:B200" si="58">B198+1</f>
        <v>1</v>
      </c>
      <c r="C199" s="81" t="s">
        <v>16</v>
      </c>
      <c r="D199" s="56" t="s">
        <v>219</v>
      </c>
      <c r="E199" s="22" t="s">
        <v>95</v>
      </c>
      <c r="F199" s="22" t="s">
        <v>242</v>
      </c>
      <c r="G199" s="22" t="s">
        <v>271</v>
      </c>
      <c r="H199" s="22" t="s">
        <v>27</v>
      </c>
      <c r="I199" s="22" t="s">
        <v>28</v>
      </c>
      <c r="J199" s="22">
        <v>2</v>
      </c>
      <c r="K199" s="23">
        <f t="shared" si="56"/>
        <v>44625</v>
      </c>
      <c r="L199" s="24">
        <v>0.43124999999999997</v>
      </c>
      <c r="M199" s="25"/>
      <c r="N199" s="25"/>
    </row>
    <row r="200" spans="1:17" ht="28.8" x14ac:dyDescent="0.3">
      <c r="A200" s="120">
        <f t="shared" si="57"/>
        <v>4.5999999999999979</v>
      </c>
      <c r="B200" s="20">
        <f t="shared" si="58"/>
        <v>2</v>
      </c>
      <c r="C200" s="81" t="s">
        <v>16</v>
      </c>
      <c r="D200" s="56" t="s">
        <v>221</v>
      </c>
      <c r="E200" s="52" t="s">
        <v>98</v>
      </c>
      <c r="F200" s="22" t="s">
        <v>222</v>
      </c>
      <c r="G200" s="22" t="s">
        <v>271</v>
      </c>
      <c r="H200" s="22" t="s">
        <v>70</v>
      </c>
      <c r="I200" s="22" t="s">
        <v>332</v>
      </c>
      <c r="J200" s="22">
        <v>1</v>
      </c>
      <c r="K200" s="23">
        <f t="shared" si="56"/>
        <v>44625</v>
      </c>
      <c r="L200" s="24"/>
      <c r="M200" s="25"/>
      <c r="N200" s="25"/>
    </row>
    <row r="201" spans="1:17" x14ac:dyDescent="0.3">
      <c r="A201" s="121">
        <f>A200+0.1</f>
        <v>4.6999999999999975</v>
      </c>
      <c r="B201" s="14"/>
      <c r="C201" s="15"/>
      <c r="D201" s="16" t="s">
        <v>243</v>
      </c>
      <c r="E201" s="17"/>
      <c r="F201" s="17"/>
      <c r="G201" s="17"/>
      <c r="H201" s="17"/>
      <c r="I201" s="17"/>
      <c r="J201" s="47"/>
      <c r="K201" s="48"/>
      <c r="L201" s="48"/>
      <c r="M201" s="49"/>
      <c r="N201" s="49"/>
      <c r="O201" s="17"/>
    </row>
    <row r="202" spans="1:17" ht="409.6" x14ac:dyDescent="0.3">
      <c r="A202" s="120">
        <f t="shared" ref="A202" si="59">A201</f>
        <v>4.6999999999999975</v>
      </c>
      <c r="B202" s="20">
        <f t="shared" ref="B202" si="60">B201+1</f>
        <v>1</v>
      </c>
      <c r="C202" s="81" t="s">
        <v>16</v>
      </c>
      <c r="D202" s="56" t="s">
        <v>244</v>
      </c>
      <c r="E202" s="22" t="s">
        <v>438</v>
      </c>
      <c r="F202" s="22" t="s">
        <v>245</v>
      </c>
      <c r="G202" s="22" t="s">
        <v>271</v>
      </c>
      <c r="H202" s="22" t="s">
        <v>304</v>
      </c>
      <c r="I202" s="22" t="s">
        <v>356</v>
      </c>
      <c r="J202" s="22">
        <v>10</v>
      </c>
      <c r="K202" s="23">
        <f t="shared" si="56"/>
        <v>44625</v>
      </c>
      <c r="L202" s="24">
        <v>0.43333333333333335</v>
      </c>
      <c r="M202" s="28"/>
      <c r="N202" s="28"/>
      <c r="O202" s="106"/>
    </row>
    <row r="203" spans="1:17" x14ac:dyDescent="0.3">
      <c r="A203" s="121">
        <f>A202+0.1</f>
        <v>4.7999999999999972</v>
      </c>
      <c r="B203" s="14"/>
      <c r="C203" s="15"/>
      <c r="D203" s="107" t="s">
        <v>246</v>
      </c>
      <c r="E203" s="37"/>
      <c r="F203" s="17"/>
      <c r="G203" s="17"/>
      <c r="H203" s="17"/>
      <c r="I203" s="17"/>
      <c r="J203" s="47"/>
      <c r="K203" s="48"/>
      <c r="L203" s="48"/>
      <c r="M203" s="49"/>
      <c r="N203" s="49"/>
      <c r="O203" s="17"/>
    </row>
    <row r="204" spans="1:17" ht="30" customHeight="1" x14ac:dyDescent="0.3">
      <c r="A204" s="120">
        <f t="shared" ref="A204:A205" si="61">A203</f>
        <v>4.7999999999999972</v>
      </c>
      <c r="B204" s="20">
        <f t="shared" ref="B204:B205" si="62">B203+1</f>
        <v>1</v>
      </c>
      <c r="C204" s="5" t="s">
        <v>16</v>
      </c>
      <c r="D204" s="21" t="s">
        <v>247</v>
      </c>
      <c r="E204" s="21"/>
      <c r="G204" s="22" t="s">
        <v>271</v>
      </c>
      <c r="H204" s="22" t="s">
        <v>18</v>
      </c>
      <c r="I204" s="22" t="s">
        <v>141</v>
      </c>
      <c r="J204" s="22">
        <v>2</v>
      </c>
      <c r="K204" s="23">
        <f t="shared" si="56"/>
        <v>44625</v>
      </c>
      <c r="L204" s="24">
        <v>0.44027777777777777</v>
      </c>
      <c r="M204" s="25"/>
      <c r="N204" s="25"/>
      <c r="O204" s="80"/>
    </row>
    <row r="205" spans="1:17" ht="43.2" x14ac:dyDescent="0.3">
      <c r="A205" s="120">
        <f t="shared" si="61"/>
        <v>4.7999999999999972</v>
      </c>
      <c r="B205" s="20">
        <f t="shared" si="62"/>
        <v>2</v>
      </c>
      <c r="C205" s="5" t="s">
        <v>16</v>
      </c>
      <c r="D205" s="21" t="s">
        <v>248</v>
      </c>
      <c r="E205" s="21" t="s">
        <v>249</v>
      </c>
      <c r="G205" s="22" t="s">
        <v>271</v>
      </c>
      <c r="H205" s="22" t="s">
        <v>250</v>
      </c>
      <c r="I205" s="22" t="s">
        <v>305</v>
      </c>
      <c r="J205" s="22">
        <v>1</v>
      </c>
      <c r="K205" s="23">
        <f t="shared" si="56"/>
        <v>44625</v>
      </c>
      <c r="L205" s="24"/>
      <c r="M205" s="25"/>
      <c r="N205" s="25"/>
      <c r="O205" s="80"/>
    </row>
    <row r="206" spans="1:17" x14ac:dyDescent="0.3">
      <c r="A206" s="121">
        <f>A205+0.1</f>
        <v>4.8999999999999968</v>
      </c>
      <c r="B206" s="14"/>
      <c r="C206" s="15"/>
      <c r="D206" s="107" t="s">
        <v>251</v>
      </c>
      <c r="E206" s="107"/>
      <c r="F206" s="17"/>
      <c r="G206" s="17"/>
      <c r="H206" s="17"/>
      <c r="I206" s="17"/>
      <c r="J206" s="47"/>
      <c r="K206" s="15"/>
      <c r="L206" s="15"/>
      <c r="M206" s="49"/>
      <c r="N206" s="49"/>
      <c r="O206" s="17"/>
    </row>
    <row r="207" spans="1:17" s="22" customFormat="1" ht="57.6" x14ac:dyDescent="0.3">
      <c r="A207" s="120">
        <f t="shared" ref="A207:A208" si="63">A206</f>
        <v>4.8999999999999968</v>
      </c>
      <c r="B207" s="20">
        <f t="shared" ref="B207:B208" si="64">B206+1</f>
        <v>1</v>
      </c>
      <c r="C207" s="81" t="s">
        <v>16</v>
      </c>
      <c r="D207" s="56" t="s">
        <v>252</v>
      </c>
      <c r="E207" s="22" t="s">
        <v>253</v>
      </c>
      <c r="F207" s="22" t="s">
        <v>254</v>
      </c>
      <c r="G207" s="22" t="s">
        <v>271</v>
      </c>
      <c r="H207" s="22" t="s">
        <v>56</v>
      </c>
      <c r="I207" s="22" t="s">
        <v>374</v>
      </c>
      <c r="J207" s="22">
        <v>2</v>
      </c>
      <c r="K207" s="23">
        <f t="shared" si="56"/>
        <v>44625</v>
      </c>
      <c r="L207" s="24"/>
      <c r="M207" s="25"/>
      <c r="N207" s="25"/>
      <c r="P207" s="5"/>
      <c r="Q207" s="5"/>
    </row>
    <row r="208" spans="1:17" s="22" customFormat="1" ht="28.8" x14ac:dyDescent="0.3">
      <c r="A208" s="120">
        <f t="shared" si="63"/>
        <v>4.8999999999999968</v>
      </c>
      <c r="B208" s="20">
        <f t="shared" si="64"/>
        <v>2</v>
      </c>
      <c r="C208" s="81" t="s">
        <v>16</v>
      </c>
      <c r="D208" s="29" t="s">
        <v>255</v>
      </c>
      <c r="E208" s="56" t="s">
        <v>256</v>
      </c>
      <c r="G208" s="22" t="s">
        <v>271</v>
      </c>
      <c r="H208" s="22" t="s">
        <v>56</v>
      </c>
      <c r="I208" s="22" t="s">
        <v>374</v>
      </c>
      <c r="J208" s="22">
        <v>1</v>
      </c>
      <c r="K208" s="23">
        <f t="shared" si="56"/>
        <v>44625</v>
      </c>
      <c r="L208" s="24"/>
      <c r="M208" s="25"/>
      <c r="N208" s="25"/>
      <c r="P208" s="5"/>
      <c r="Q208" s="5"/>
    </row>
    <row r="209" spans="1:15" x14ac:dyDescent="0.3">
      <c r="A209" s="93">
        <v>4.0999999999999996</v>
      </c>
      <c r="B209" s="14"/>
      <c r="C209" s="15" t="s">
        <v>257</v>
      </c>
      <c r="D209" s="55" t="s">
        <v>258</v>
      </c>
      <c r="E209" s="17"/>
      <c r="F209" s="17"/>
      <c r="G209" s="17"/>
      <c r="H209" s="17"/>
      <c r="I209" s="17"/>
      <c r="J209" s="47"/>
      <c r="K209" s="48"/>
      <c r="L209" s="48"/>
      <c r="M209" s="49"/>
      <c r="N209" s="49"/>
      <c r="O209" s="17"/>
    </row>
    <row r="210" spans="1:15" ht="86.4" x14ac:dyDescent="0.3">
      <c r="A210" s="95">
        <f t="shared" ref="A210:A211" si="65">A209</f>
        <v>4.0999999999999996</v>
      </c>
      <c r="B210" s="20">
        <f t="shared" ref="B210:B211" si="66">B209+1</f>
        <v>1</v>
      </c>
      <c r="C210" s="81" t="s">
        <v>16</v>
      </c>
      <c r="D210" s="21" t="s">
        <v>259</v>
      </c>
      <c r="F210" s="50" t="s">
        <v>205</v>
      </c>
      <c r="G210" s="22" t="s">
        <v>271</v>
      </c>
      <c r="H210" s="22" t="s">
        <v>18</v>
      </c>
      <c r="I210" s="22" t="s">
        <v>141</v>
      </c>
      <c r="J210" s="22">
        <v>1</v>
      </c>
      <c r="K210" s="23">
        <f t="shared" si="56"/>
        <v>44625</v>
      </c>
      <c r="L210" s="24"/>
      <c r="M210" s="25"/>
      <c r="N210" s="25"/>
    </row>
    <row r="211" spans="1:15" ht="16.2" thickBot="1" x14ac:dyDescent="0.35">
      <c r="A211" s="95">
        <f t="shared" si="65"/>
        <v>4.0999999999999996</v>
      </c>
      <c r="B211" s="20">
        <f t="shared" si="66"/>
        <v>2</v>
      </c>
      <c r="C211" s="81" t="s">
        <v>16</v>
      </c>
      <c r="D211" s="21" t="s">
        <v>260</v>
      </c>
      <c r="F211" s="82"/>
      <c r="G211" s="22" t="s">
        <v>271</v>
      </c>
      <c r="H211" s="22" t="s">
        <v>47</v>
      </c>
      <c r="I211" s="22" t="s">
        <v>261</v>
      </c>
      <c r="J211" s="22">
        <v>30</v>
      </c>
      <c r="K211" s="23">
        <f t="shared" si="56"/>
        <v>44625</v>
      </c>
      <c r="L211" s="24"/>
      <c r="M211" s="25"/>
      <c r="N211" s="25"/>
    </row>
    <row r="212" spans="1:15" s="12" customFormat="1" ht="24" thickBot="1" x14ac:dyDescent="0.35">
      <c r="A212" s="122">
        <v>5</v>
      </c>
      <c r="B212" s="72"/>
      <c r="C212" s="8" t="s">
        <v>262</v>
      </c>
      <c r="D212" s="9"/>
      <c r="E212" s="9"/>
      <c r="F212" s="9"/>
      <c r="G212" s="45"/>
      <c r="H212" s="9"/>
      <c r="I212" s="9"/>
      <c r="J212" s="46"/>
      <c r="K212" s="8"/>
      <c r="L212" s="8"/>
      <c r="M212" s="11"/>
      <c r="N212" s="11"/>
      <c r="O212" s="9"/>
    </row>
    <row r="213" spans="1:15" ht="43.8" thickBot="1" x14ac:dyDescent="0.35">
      <c r="A213" s="120">
        <f t="shared" ref="A213" si="67">A212</f>
        <v>5</v>
      </c>
      <c r="B213" s="20">
        <f t="shared" ref="B213" si="68">B212+1</f>
        <v>1</v>
      </c>
      <c r="C213" s="5" t="s">
        <v>64</v>
      </c>
      <c r="D213" s="21" t="s">
        <v>263</v>
      </c>
      <c r="G213" s="22" t="s">
        <v>271</v>
      </c>
      <c r="H213" s="22" t="s">
        <v>18</v>
      </c>
      <c r="I213" s="22" t="s">
        <v>141</v>
      </c>
      <c r="K213" s="23">
        <f t="shared" si="56"/>
        <v>44625</v>
      </c>
      <c r="L213" s="24">
        <v>0.45833333333333331</v>
      </c>
      <c r="M213" s="53"/>
      <c r="N213" s="53"/>
    </row>
    <row r="214" spans="1:15" s="12" customFormat="1" ht="24" thickBot="1" x14ac:dyDescent="0.35">
      <c r="A214" s="123">
        <v>6</v>
      </c>
      <c r="B214" s="44"/>
      <c r="C214" s="8" t="s">
        <v>264</v>
      </c>
      <c r="D214" s="9"/>
      <c r="E214" s="9"/>
      <c r="F214" s="9"/>
      <c r="G214" s="9"/>
      <c r="H214" s="9"/>
      <c r="I214" s="9"/>
      <c r="J214" s="8"/>
      <c r="K214" s="10"/>
      <c r="L214" s="8"/>
      <c r="M214" s="11"/>
      <c r="N214" s="11"/>
      <c r="O214" s="9"/>
    </row>
    <row r="215" spans="1:15" s="15" customFormat="1" x14ac:dyDescent="0.3">
      <c r="A215" s="121">
        <f>A214+0.1</f>
        <v>6.1</v>
      </c>
      <c r="B215" s="14"/>
      <c r="D215" s="16" t="s">
        <v>265</v>
      </c>
      <c r="E215" s="103"/>
      <c r="F215" s="17"/>
      <c r="G215" s="17"/>
      <c r="H215" s="17"/>
      <c r="I215" s="17"/>
      <c r="J215" s="17"/>
      <c r="K215" s="94"/>
      <c r="L215" s="48"/>
      <c r="M215" s="49"/>
      <c r="N215" s="49"/>
      <c r="O215" s="104"/>
    </row>
    <row r="216" spans="1:15" ht="86.4" x14ac:dyDescent="0.3">
      <c r="A216" s="120">
        <f t="shared" ref="A216:A217" si="69">A215</f>
        <v>6.1</v>
      </c>
      <c r="B216" s="20">
        <f t="shared" ref="B216:B217" si="70">B215+1</f>
        <v>1</v>
      </c>
      <c r="C216" s="5" t="s">
        <v>16</v>
      </c>
      <c r="D216" s="56" t="s">
        <v>233</v>
      </c>
      <c r="F216" s="50" t="s">
        <v>205</v>
      </c>
      <c r="G216" s="22" t="s">
        <v>271</v>
      </c>
      <c r="H216" s="22" t="s">
        <v>234</v>
      </c>
      <c r="I216" s="22" t="s">
        <v>376</v>
      </c>
      <c r="J216" s="22">
        <v>60</v>
      </c>
      <c r="K216" s="23">
        <f>K$2+3</f>
        <v>44626</v>
      </c>
      <c r="L216" s="24">
        <v>0.375</v>
      </c>
      <c r="M216" s="24"/>
      <c r="N216" s="25"/>
    </row>
    <row r="217" spans="1:15" ht="28.8" x14ac:dyDescent="0.3">
      <c r="A217" s="120">
        <f t="shared" si="69"/>
        <v>6.1</v>
      </c>
      <c r="B217" s="20">
        <f t="shared" si="70"/>
        <v>2</v>
      </c>
      <c r="C217" s="5" t="s">
        <v>16</v>
      </c>
      <c r="D217" s="21" t="s">
        <v>235</v>
      </c>
      <c r="G217" s="22" t="s">
        <v>271</v>
      </c>
      <c r="H217" s="22" t="s">
        <v>274</v>
      </c>
      <c r="I217" s="22" t="s">
        <v>99</v>
      </c>
      <c r="K217" s="23">
        <f>K$2+3</f>
        <v>44626</v>
      </c>
    </row>
    <row r="218" spans="1:15" s="15" customFormat="1" x14ac:dyDescent="0.3">
      <c r="A218" s="121">
        <f>A217+0.1</f>
        <v>6.1999999999999993</v>
      </c>
      <c r="B218" s="14"/>
      <c r="D218" s="16" t="s">
        <v>266</v>
      </c>
      <c r="E218" s="103"/>
      <c r="F218" s="17"/>
      <c r="G218" s="17"/>
      <c r="H218" s="17"/>
      <c r="I218" s="17"/>
      <c r="J218" s="17"/>
      <c r="K218" s="94"/>
      <c r="L218" s="48"/>
      <c r="M218" s="49"/>
      <c r="N218" s="49"/>
      <c r="O218" s="104"/>
    </row>
    <row r="219" spans="1:15" ht="86.4" x14ac:dyDescent="0.3">
      <c r="A219" s="120">
        <f t="shared" ref="A219:A220" si="71">A218</f>
        <v>6.1999999999999993</v>
      </c>
      <c r="B219" s="20">
        <f t="shared" ref="B219:B220" si="72">B218+1</f>
        <v>1</v>
      </c>
      <c r="C219" s="5" t="s">
        <v>16</v>
      </c>
      <c r="D219" s="56" t="s">
        <v>233</v>
      </c>
      <c r="F219" s="50" t="s">
        <v>205</v>
      </c>
      <c r="G219" s="22" t="s">
        <v>271</v>
      </c>
      <c r="H219" s="22" t="s">
        <v>234</v>
      </c>
      <c r="I219" s="22" t="s">
        <v>376</v>
      </c>
      <c r="J219" s="22">
        <v>60</v>
      </c>
      <c r="K219" s="23">
        <f>K$2+4</f>
        <v>44627</v>
      </c>
      <c r="L219" s="24">
        <v>0.375</v>
      </c>
      <c r="M219" s="24"/>
      <c r="N219" s="25"/>
    </row>
    <row r="220" spans="1:15" ht="28.8" x14ac:dyDescent="0.3">
      <c r="A220" s="120">
        <f t="shared" si="71"/>
        <v>6.1999999999999993</v>
      </c>
      <c r="B220" s="20">
        <f t="shared" si="72"/>
        <v>2</v>
      </c>
      <c r="C220" s="5" t="s">
        <v>16</v>
      </c>
      <c r="D220" s="21" t="s">
        <v>235</v>
      </c>
      <c r="G220" s="22" t="s">
        <v>271</v>
      </c>
      <c r="H220" s="22" t="s">
        <v>274</v>
      </c>
      <c r="I220" s="22" t="s">
        <v>99</v>
      </c>
      <c r="K220" s="23">
        <f>K$2+4</f>
        <v>44627</v>
      </c>
    </row>
    <row r="221" spans="1:15" s="15" customFormat="1" x14ac:dyDescent="0.3">
      <c r="A221" s="121">
        <f>A220+0.1</f>
        <v>6.2999999999999989</v>
      </c>
      <c r="B221" s="14"/>
      <c r="D221" s="16" t="s">
        <v>267</v>
      </c>
      <c r="E221" s="103"/>
      <c r="F221" s="17"/>
      <c r="G221" s="17"/>
      <c r="H221" s="17"/>
      <c r="I221" s="17"/>
      <c r="J221" s="17"/>
      <c r="K221" s="94"/>
      <c r="L221" s="48"/>
      <c r="M221" s="49"/>
      <c r="N221" s="49"/>
      <c r="O221" s="104"/>
    </row>
    <row r="222" spans="1:15" ht="86.4" x14ac:dyDescent="0.3">
      <c r="A222" s="120">
        <f t="shared" ref="A222:A223" si="73">A221</f>
        <v>6.2999999999999989</v>
      </c>
      <c r="B222" s="20">
        <f t="shared" ref="B222:B223" si="74">B221+1</f>
        <v>1</v>
      </c>
      <c r="C222" s="5" t="s">
        <v>16</v>
      </c>
      <c r="D222" s="56" t="s">
        <v>233</v>
      </c>
      <c r="F222" s="50" t="s">
        <v>205</v>
      </c>
      <c r="G222" s="22" t="s">
        <v>271</v>
      </c>
      <c r="H222" s="22" t="s">
        <v>234</v>
      </c>
      <c r="I222" s="22" t="s">
        <v>376</v>
      </c>
      <c r="J222" s="22">
        <v>60</v>
      </c>
      <c r="K222" s="23">
        <f>K$2+5</f>
        <v>44628</v>
      </c>
      <c r="L222" s="24">
        <v>0.375</v>
      </c>
      <c r="M222" s="24"/>
      <c r="N222" s="25"/>
    </row>
    <row r="223" spans="1:15" ht="28.8" x14ac:dyDescent="0.3">
      <c r="A223" s="120">
        <f t="shared" si="73"/>
        <v>6.2999999999999989</v>
      </c>
      <c r="B223" s="20">
        <f t="shared" si="74"/>
        <v>2</v>
      </c>
      <c r="C223" s="5" t="s">
        <v>16</v>
      </c>
      <c r="D223" s="21" t="s">
        <v>235</v>
      </c>
      <c r="G223" s="22" t="s">
        <v>271</v>
      </c>
      <c r="H223" s="22" t="s">
        <v>274</v>
      </c>
      <c r="I223" s="22" t="s">
        <v>99</v>
      </c>
      <c r="K223" s="23">
        <f>K$2+5</f>
        <v>44628</v>
      </c>
    </row>
    <row r="224" spans="1:15" s="15" customFormat="1" x14ac:dyDescent="0.3">
      <c r="A224" s="121">
        <f>A223+0.1</f>
        <v>6.3999999999999986</v>
      </c>
      <c r="B224" s="14"/>
      <c r="D224" s="16" t="s">
        <v>268</v>
      </c>
      <c r="E224" s="103"/>
      <c r="F224" s="17"/>
      <c r="G224" s="17"/>
      <c r="H224" s="17"/>
      <c r="I224" s="17"/>
      <c r="J224" s="17"/>
      <c r="K224" s="94"/>
      <c r="L224" s="48"/>
      <c r="M224" s="49"/>
      <c r="N224" s="49"/>
      <c r="O224" s="104"/>
    </row>
    <row r="225" spans="1:15" ht="86.4" x14ac:dyDescent="0.3">
      <c r="A225" s="120">
        <f t="shared" ref="A225:A226" si="75">A224</f>
        <v>6.3999999999999986</v>
      </c>
      <c r="B225" s="20">
        <f t="shared" ref="B225:B226" si="76">B224+1</f>
        <v>1</v>
      </c>
      <c r="C225" s="5" t="s">
        <v>16</v>
      </c>
      <c r="D225" s="56" t="s">
        <v>233</v>
      </c>
      <c r="F225" s="50" t="s">
        <v>205</v>
      </c>
      <c r="G225" s="22" t="s">
        <v>271</v>
      </c>
      <c r="H225" s="22" t="s">
        <v>234</v>
      </c>
      <c r="I225" s="22" t="s">
        <v>376</v>
      </c>
      <c r="J225" s="22">
        <v>60</v>
      </c>
      <c r="K225" s="23">
        <f>K$2+6</f>
        <v>44629</v>
      </c>
      <c r="L225" s="24">
        <v>0.375</v>
      </c>
      <c r="M225" s="24"/>
      <c r="N225" s="25"/>
    </row>
    <row r="226" spans="1:15" ht="28.8" x14ac:dyDescent="0.3">
      <c r="A226" s="120">
        <f t="shared" si="75"/>
        <v>6.3999999999999986</v>
      </c>
      <c r="B226" s="20">
        <f t="shared" si="76"/>
        <v>2</v>
      </c>
      <c r="C226" s="5" t="s">
        <v>16</v>
      </c>
      <c r="D226" s="21" t="s">
        <v>235</v>
      </c>
      <c r="G226" s="22" t="s">
        <v>271</v>
      </c>
      <c r="H226" s="22" t="s">
        <v>274</v>
      </c>
      <c r="I226" s="22" t="s">
        <v>99</v>
      </c>
      <c r="K226" s="23">
        <f>K$2+6</f>
        <v>44629</v>
      </c>
    </row>
    <row r="227" spans="1:15" s="15" customFormat="1" x14ac:dyDescent="0.3">
      <c r="A227" s="121">
        <f>A226+0.1</f>
        <v>6.4999999999999982</v>
      </c>
      <c r="B227" s="14"/>
      <c r="D227" s="16" t="s">
        <v>269</v>
      </c>
      <c r="E227" s="103"/>
      <c r="F227" s="17"/>
      <c r="G227" s="17"/>
      <c r="H227" s="17"/>
      <c r="I227" s="17"/>
      <c r="J227" s="17"/>
      <c r="K227" s="94"/>
      <c r="L227" s="48"/>
      <c r="M227" s="49"/>
      <c r="N227" s="49"/>
      <c r="O227" s="104"/>
    </row>
    <row r="228" spans="1:15" ht="86.4" x14ac:dyDescent="0.3">
      <c r="A228" s="120">
        <f t="shared" ref="A228:A229" si="77">A227</f>
        <v>6.4999999999999982</v>
      </c>
      <c r="B228" s="20">
        <f t="shared" ref="B228:B229" si="78">B227+1</f>
        <v>1</v>
      </c>
      <c r="C228" s="5" t="s">
        <v>16</v>
      </c>
      <c r="D228" s="56" t="s">
        <v>233</v>
      </c>
      <c r="F228" s="50" t="s">
        <v>205</v>
      </c>
      <c r="G228" s="22" t="s">
        <v>271</v>
      </c>
      <c r="H228" s="22" t="s">
        <v>234</v>
      </c>
      <c r="I228" s="22" t="s">
        <v>376</v>
      </c>
      <c r="J228" s="22">
        <v>60</v>
      </c>
      <c r="K228" s="23">
        <f>K$2+7</f>
        <v>44630</v>
      </c>
      <c r="L228" s="24">
        <v>0.375</v>
      </c>
      <c r="M228" s="24"/>
      <c r="N228" s="25"/>
    </row>
    <row r="229" spans="1:15" ht="28.8" x14ac:dyDescent="0.3">
      <c r="A229" s="120">
        <f t="shared" si="77"/>
        <v>6.4999999999999982</v>
      </c>
      <c r="B229" s="20">
        <f t="shared" si="78"/>
        <v>2</v>
      </c>
      <c r="C229" s="5" t="s">
        <v>16</v>
      </c>
      <c r="D229" s="21" t="s">
        <v>235</v>
      </c>
      <c r="G229" s="22" t="s">
        <v>271</v>
      </c>
      <c r="H229" s="22" t="s">
        <v>274</v>
      </c>
      <c r="I229" s="22" t="s">
        <v>99</v>
      </c>
      <c r="K229" s="23">
        <f>K$2+7</f>
        <v>44630</v>
      </c>
    </row>
    <row r="230" spans="1:15" s="15" customFormat="1" x14ac:dyDescent="0.3">
      <c r="A230" s="121">
        <f>A229+0.1</f>
        <v>6.5999999999999979</v>
      </c>
      <c r="B230" s="14"/>
      <c r="D230" s="16" t="s">
        <v>270</v>
      </c>
      <c r="E230" s="103"/>
      <c r="F230" s="17"/>
      <c r="G230" s="17"/>
      <c r="H230" s="17"/>
      <c r="I230" s="17"/>
      <c r="J230" s="17"/>
      <c r="K230" s="94"/>
      <c r="L230" s="48"/>
      <c r="M230" s="49"/>
      <c r="N230" s="49"/>
      <c r="O230" s="104"/>
    </row>
    <row r="231" spans="1:15" ht="86.4" x14ac:dyDescent="0.3">
      <c r="A231" s="120">
        <f t="shared" ref="A231:A232" si="79">A230</f>
        <v>6.5999999999999979</v>
      </c>
      <c r="B231" s="20">
        <f t="shared" ref="B231:B232" si="80">B230+1</f>
        <v>1</v>
      </c>
      <c r="C231" s="5" t="s">
        <v>16</v>
      </c>
      <c r="D231" s="56" t="s">
        <v>233</v>
      </c>
      <c r="F231" s="50" t="s">
        <v>205</v>
      </c>
      <c r="G231" s="22" t="s">
        <v>271</v>
      </c>
      <c r="H231" s="22" t="s">
        <v>234</v>
      </c>
      <c r="I231" s="22" t="s">
        <v>376</v>
      </c>
      <c r="J231" s="22">
        <v>60</v>
      </c>
      <c r="K231" s="23">
        <f>K$2+8</f>
        <v>44631</v>
      </c>
      <c r="L231" s="24">
        <v>0.375</v>
      </c>
      <c r="M231" s="24"/>
      <c r="N231" s="25"/>
    </row>
    <row r="232" spans="1:15" ht="28.8" x14ac:dyDescent="0.3">
      <c r="A232" s="120">
        <f t="shared" si="79"/>
        <v>6.5999999999999979</v>
      </c>
      <c r="B232" s="20">
        <f t="shared" si="80"/>
        <v>2</v>
      </c>
      <c r="C232" s="5" t="s">
        <v>16</v>
      </c>
      <c r="D232" s="21" t="s">
        <v>235</v>
      </c>
      <c r="G232" s="22" t="s">
        <v>271</v>
      </c>
      <c r="H232" s="22" t="s">
        <v>274</v>
      </c>
      <c r="I232" s="22" t="s">
        <v>99</v>
      </c>
      <c r="K232" s="23">
        <f>K$2+8</f>
        <v>44631</v>
      </c>
    </row>
  </sheetData>
  <conditionalFormatting sqref="G233:G1048576 G1 G13:G14 G29:G33 G111 G19 G114:G115">
    <cfRule type="cellIs" dxfId="3950" priority="1705" operator="equal">
      <formula>"Complete w/defect"</formula>
    </cfRule>
    <cfRule type="cellIs" dxfId="3949" priority="1706" operator="equal">
      <formula>"Failed"</formula>
    </cfRule>
    <cfRule type="cellIs" dxfId="3948" priority="1707" operator="equal">
      <formula>"NA"</formula>
    </cfRule>
    <cfRule type="cellIs" dxfId="3947" priority="1708" operator="equal">
      <formula>"Complete"</formula>
    </cfRule>
    <cfRule type="cellIs" dxfId="3946" priority="1709" operator="equal">
      <formula>"In Progress"</formula>
    </cfRule>
    <cfRule type="cellIs" dxfId="3945" priority="1710" operator="equal">
      <formula>"Not Started"</formula>
    </cfRule>
  </conditionalFormatting>
  <conditionalFormatting sqref="C233:C1048576 C1 C24:C26 C153:C161 C125:C126 C44:C62 C64:C65 C163:C169 C122 C151 C147:C148 C15:C20 C31:C35 C106:C111 C139">
    <cfRule type="cellIs" dxfId="3944" priority="1704" operator="equal">
      <formula>"Prod"</formula>
    </cfRule>
  </conditionalFormatting>
  <conditionalFormatting sqref="G2:G3 G25 G6 G121 G10 G81 G44 G49">
    <cfRule type="cellIs" dxfId="3943" priority="1698" operator="equal">
      <formula>"Complete w/defect"</formula>
    </cfRule>
    <cfRule type="cellIs" dxfId="3942" priority="1699" operator="equal">
      <formula>"Failed"</formula>
    </cfRule>
    <cfRule type="cellIs" dxfId="3941" priority="1700" operator="equal">
      <formula>"NA"</formula>
    </cfRule>
    <cfRule type="cellIs" dxfId="3940" priority="1701" operator="equal">
      <formula>"Complete"</formula>
    </cfRule>
    <cfRule type="cellIs" dxfId="3939" priority="1702" operator="equal">
      <formula>"In Progress"</formula>
    </cfRule>
    <cfRule type="cellIs" dxfId="3938" priority="1703" operator="equal">
      <formula>"Not Started"</formula>
    </cfRule>
  </conditionalFormatting>
  <conditionalFormatting sqref="C2:C4 C6 C209:C211 C10:C13 C70:C88 C116:C118 C121 C190:C202">
    <cfRule type="cellIs" dxfId="3937" priority="1697" operator="equal">
      <formula>"Prod"</formula>
    </cfRule>
  </conditionalFormatting>
  <conditionalFormatting sqref="C7:C9">
    <cfRule type="cellIs" dxfId="3936" priority="1696" operator="equal">
      <formula>"Prod"</formula>
    </cfRule>
  </conditionalFormatting>
  <conditionalFormatting sqref="C13">
    <cfRule type="cellIs" dxfId="3935" priority="1695" operator="equal">
      <formula>"Prod"</formula>
    </cfRule>
  </conditionalFormatting>
  <conditionalFormatting sqref="C21">
    <cfRule type="cellIs" dxfId="3934" priority="1694" operator="equal">
      <formula>"Prod"</formula>
    </cfRule>
  </conditionalFormatting>
  <conditionalFormatting sqref="C22:C23">
    <cfRule type="cellIs" dxfId="3933" priority="1693" operator="equal">
      <formula>"Prod"</formula>
    </cfRule>
  </conditionalFormatting>
  <conditionalFormatting sqref="C5">
    <cfRule type="cellIs" dxfId="3932" priority="1692" operator="equal">
      <formula>"Prod"</formula>
    </cfRule>
  </conditionalFormatting>
  <conditionalFormatting sqref="C29">
    <cfRule type="cellIs" dxfId="3931" priority="1691" operator="equal">
      <formula>"Prod"</formula>
    </cfRule>
  </conditionalFormatting>
  <conditionalFormatting sqref="C30">
    <cfRule type="cellIs" dxfId="3930" priority="1690" operator="equal">
      <formula>"Prod"</formula>
    </cfRule>
  </conditionalFormatting>
  <conditionalFormatting sqref="G36">
    <cfRule type="cellIs" dxfId="3929" priority="1684" operator="equal">
      <formula>"Complete w/defect"</formula>
    </cfRule>
    <cfRule type="cellIs" dxfId="3928" priority="1685" operator="equal">
      <formula>"Failed"</formula>
    </cfRule>
    <cfRule type="cellIs" dxfId="3927" priority="1686" operator="equal">
      <formula>"NA"</formula>
    </cfRule>
    <cfRule type="cellIs" dxfId="3926" priority="1687" operator="equal">
      <formula>"Complete"</formula>
    </cfRule>
    <cfRule type="cellIs" dxfId="3925" priority="1688" operator="equal">
      <formula>"In Progress"</formula>
    </cfRule>
    <cfRule type="cellIs" dxfId="3924" priority="1689" operator="equal">
      <formula>"Not Started"</formula>
    </cfRule>
  </conditionalFormatting>
  <conditionalFormatting sqref="C36">
    <cfRule type="cellIs" dxfId="3923" priority="1683" operator="equal">
      <formula>"Prod"</formula>
    </cfRule>
  </conditionalFormatting>
  <conditionalFormatting sqref="C38:C40 C43">
    <cfRule type="cellIs" dxfId="3922" priority="1682" operator="equal">
      <formula>"Prod"</formula>
    </cfRule>
  </conditionalFormatting>
  <conditionalFormatting sqref="C39">
    <cfRule type="cellIs" dxfId="3921" priority="1681" operator="equal">
      <formula>"Prod"</formula>
    </cfRule>
  </conditionalFormatting>
  <conditionalFormatting sqref="C57">
    <cfRule type="cellIs" dxfId="3920" priority="1680" operator="equal">
      <formula>"Prod"</formula>
    </cfRule>
  </conditionalFormatting>
  <conditionalFormatting sqref="G59">
    <cfRule type="cellIs" dxfId="3919" priority="1674" operator="equal">
      <formula>"Complete w/defect"</formula>
    </cfRule>
    <cfRule type="cellIs" dxfId="3918" priority="1675" operator="equal">
      <formula>"Failed"</formula>
    </cfRule>
    <cfRule type="cellIs" dxfId="3917" priority="1676" operator="equal">
      <formula>"NA"</formula>
    </cfRule>
    <cfRule type="cellIs" dxfId="3916" priority="1677" operator="equal">
      <formula>"Complete"</formula>
    </cfRule>
    <cfRule type="cellIs" dxfId="3915" priority="1678" operator="equal">
      <formula>"In Progress"</formula>
    </cfRule>
    <cfRule type="cellIs" dxfId="3914" priority="1679" operator="equal">
      <formula>"Not Started"</formula>
    </cfRule>
  </conditionalFormatting>
  <conditionalFormatting sqref="G66">
    <cfRule type="cellIs" dxfId="3913" priority="1667" operator="equal">
      <formula>"Complete w/defect"</formula>
    </cfRule>
    <cfRule type="cellIs" dxfId="3912" priority="1668" operator="equal">
      <formula>"Failed"</formula>
    </cfRule>
    <cfRule type="cellIs" dxfId="3911" priority="1669" operator="equal">
      <formula>"NA"</formula>
    </cfRule>
    <cfRule type="cellIs" dxfId="3910" priority="1670" operator="equal">
      <formula>"Complete"</formula>
    </cfRule>
    <cfRule type="cellIs" dxfId="3909" priority="1671" operator="equal">
      <formula>"In Progress"</formula>
    </cfRule>
    <cfRule type="cellIs" dxfId="3908" priority="1672" operator="equal">
      <formula>"Not Started"</formula>
    </cfRule>
  </conditionalFormatting>
  <conditionalFormatting sqref="C66:C67">
    <cfRule type="cellIs" dxfId="3907" priority="1673" operator="equal">
      <formula>"Prod"</formula>
    </cfRule>
  </conditionalFormatting>
  <conditionalFormatting sqref="C66:C67">
    <cfRule type="cellIs" dxfId="3906" priority="1666" operator="equal">
      <formula>"Prod"</formula>
    </cfRule>
  </conditionalFormatting>
  <conditionalFormatting sqref="C66:C67">
    <cfRule type="cellIs" dxfId="3905" priority="1665" operator="equal">
      <formula>"Prod"</formula>
    </cfRule>
  </conditionalFormatting>
  <conditionalFormatting sqref="G37">
    <cfRule type="cellIs" dxfId="3904" priority="1659" operator="equal">
      <formula>"Complete w/defect"</formula>
    </cfRule>
    <cfRule type="cellIs" dxfId="3903" priority="1660" operator="equal">
      <formula>"Failed"</formula>
    </cfRule>
    <cfRule type="cellIs" dxfId="3902" priority="1661" operator="equal">
      <formula>"NA"</formula>
    </cfRule>
    <cfRule type="cellIs" dxfId="3901" priority="1662" operator="equal">
      <formula>"Complete"</formula>
    </cfRule>
    <cfRule type="cellIs" dxfId="3900" priority="1663" operator="equal">
      <formula>"In Progress"</formula>
    </cfRule>
    <cfRule type="cellIs" dxfId="3899" priority="1664" operator="equal">
      <formula>"Not Started"</formula>
    </cfRule>
  </conditionalFormatting>
  <conditionalFormatting sqref="C37">
    <cfRule type="cellIs" dxfId="3898" priority="1658" operator="equal">
      <formula>"Prod"</formula>
    </cfRule>
  </conditionalFormatting>
  <conditionalFormatting sqref="G68">
    <cfRule type="cellIs" dxfId="3897" priority="1652" operator="equal">
      <formula>"Complete w/defect"</formula>
    </cfRule>
    <cfRule type="cellIs" dxfId="3896" priority="1653" operator="equal">
      <formula>"Failed"</formula>
    </cfRule>
    <cfRule type="cellIs" dxfId="3895" priority="1654" operator="equal">
      <formula>"NA"</formula>
    </cfRule>
    <cfRule type="cellIs" dxfId="3894" priority="1655" operator="equal">
      <formula>"Complete"</formula>
    </cfRule>
    <cfRule type="cellIs" dxfId="3893" priority="1656" operator="equal">
      <formula>"In Progress"</formula>
    </cfRule>
    <cfRule type="cellIs" dxfId="3892" priority="1657" operator="equal">
      <formula>"Not Started"</formula>
    </cfRule>
  </conditionalFormatting>
  <conditionalFormatting sqref="C68:C69">
    <cfRule type="cellIs" dxfId="3891" priority="1651" operator="equal">
      <formula>"Prod"</formula>
    </cfRule>
  </conditionalFormatting>
  <conditionalFormatting sqref="G70">
    <cfRule type="cellIs" dxfId="3890" priority="1645" operator="equal">
      <formula>"Complete w/defect"</formula>
    </cfRule>
    <cfRule type="cellIs" dxfId="3889" priority="1646" operator="equal">
      <formula>"Failed"</formula>
    </cfRule>
    <cfRule type="cellIs" dxfId="3888" priority="1647" operator="equal">
      <formula>"NA"</formula>
    </cfRule>
    <cfRule type="cellIs" dxfId="3887" priority="1648" operator="equal">
      <formula>"Complete"</formula>
    </cfRule>
    <cfRule type="cellIs" dxfId="3886" priority="1649" operator="equal">
      <formula>"In Progress"</formula>
    </cfRule>
    <cfRule type="cellIs" dxfId="3885" priority="1650" operator="equal">
      <formula>"Not Started"</formula>
    </cfRule>
  </conditionalFormatting>
  <conditionalFormatting sqref="C102:C103">
    <cfRule type="cellIs" dxfId="3884" priority="1644" operator="equal">
      <formula>"Prod"</formula>
    </cfRule>
  </conditionalFormatting>
  <conditionalFormatting sqref="C104:C105">
    <cfRule type="cellIs" dxfId="3883" priority="1643" operator="equal">
      <formula>"Prod"</formula>
    </cfRule>
  </conditionalFormatting>
  <conditionalFormatting sqref="G108">
    <cfRule type="cellIs" dxfId="3882" priority="1637" operator="equal">
      <formula>"Complete w/defect"</formula>
    </cfRule>
    <cfRule type="cellIs" dxfId="3881" priority="1638" operator="equal">
      <formula>"Failed"</formula>
    </cfRule>
    <cfRule type="cellIs" dxfId="3880" priority="1639" operator="equal">
      <formula>"NA"</formula>
    </cfRule>
    <cfRule type="cellIs" dxfId="3879" priority="1640" operator="equal">
      <formula>"Complete"</formula>
    </cfRule>
    <cfRule type="cellIs" dxfId="3878" priority="1641" operator="equal">
      <formula>"In Progress"</formula>
    </cfRule>
    <cfRule type="cellIs" dxfId="3877" priority="1642" operator="equal">
      <formula>"Not Started"</formula>
    </cfRule>
  </conditionalFormatting>
  <conditionalFormatting sqref="C112:C115">
    <cfRule type="cellIs" dxfId="3876" priority="1636" operator="equal">
      <formula>"Prod"</formula>
    </cfRule>
  </conditionalFormatting>
  <conditionalFormatting sqref="C116">
    <cfRule type="cellIs" dxfId="3875" priority="1635" operator="equal">
      <formula>"Prod"</formula>
    </cfRule>
  </conditionalFormatting>
  <conditionalFormatting sqref="C117:C118">
    <cfRule type="cellIs" dxfId="3874" priority="1634" operator="equal">
      <formula>"Prod"</formula>
    </cfRule>
  </conditionalFormatting>
  <conditionalFormatting sqref="C123">
    <cfRule type="cellIs" dxfId="3873" priority="1627" operator="equal">
      <formula>"Prod"</formula>
    </cfRule>
  </conditionalFormatting>
  <conditionalFormatting sqref="G123">
    <cfRule type="cellIs" dxfId="3872" priority="1628" operator="equal">
      <formula>"Complete w/defect"</formula>
    </cfRule>
    <cfRule type="cellIs" dxfId="3871" priority="1629" operator="equal">
      <formula>"Failed"</formula>
    </cfRule>
    <cfRule type="cellIs" dxfId="3870" priority="1630" operator="equal">
      <formula>"NA"</formula>
    </cfRule>
    <cfRule type="cellIs" dxfId="3869" priority="1631" operator="equal">
      <formula>"Complete"</formula>
    </cfRule>
    <cfRule type="cellIs" dxfId="3868" priority="1632" operator="equal">
      <formula>"In Progress"</formula>
    </cfRule>
    <cfRule type="cellIs" dxfId="3867" priority="1633" operator="equal">
      <formula>"Not Started"</formula>
    </cfRule>
  </conditionalFormatting>
  <conditionalFormatting sqref="G215">
    <cfRule type="cellIs" dxfId="3866" priority="1560" operator="equal">
      <formula>"Complete w/defect"</formula>
    </cfRule>
    <cfRule type="cellIs" dxfId="3865" priority="1561" operator="equal">
      <formula>"Failed"</formula>
    </cfRule>
    <cfRule type="cellIs" dxfId="3864" priority="1562" operator="equal">
      <formula>"NA"</formula>
    </cfRule>
    <cfRule type="cellIs" dxfId="3863" priority="1563" operator="equal">
      <formula>"Complete"</formula>
    </cfRule>
    <cfRule type="cellIs" dxfId="3862" priority="1564" operator="equal">
      <formula>"In Progress"</formula>
    </cfRule>
    <cfRule type="cellIs" dxfId="3861" priority="1565" operator="equal">
      <formula>"Not Started"</formula>
    </cfRule>
  </conditionalFormatting>
  <conditionalFormatting sqref="G157 G167 G154">
    <cfRule type="cellIs" dxfId="3860" priority="1621" operator="equal">
      <formula>"Complete w/defect"</formula>
    </cfRule>
    <cfRule type="cellIs" dxfId="3859" priority="1622" operator="equal">
      <formula>"Failed"</formula>
    </cfRule>
    <cfRule type="cellIs" dxfId="3858" priority="1623" operator="equal">
      <formula>"NA"</formula>
    </cfRule>
    <cfRule type="cellIs" dxfId="3857" priority="1624" operator="equal">
      <formula>"Complete"</formula>
    </cfRule>
    <cfRule type="cellIs" dxfId="3856" priority="1625" operator="equal">
      <formula>"In Progress"</formula>
    </cfRule>
    <cfRule type="cellIs" dxfId="3855" priority="1626" operator="equal">
      <formula>"Not Started"</formula>
    </cfRule>
  </conditionalFormatting>
  <conditionalFormatting sqref="G171">
    <cfRule type="cellIs" dxfId="3854" priority="1615" operator="equal">
      <formula>"Complete w/defect"</formula>
    </cfRule>
    <cfRule type="cellIs" dxfId="3853" priority="1616" operator="equal">
      <formula>"Failed"</formula>
    </cfRule>
    <cfRule type="cellIs" dxfId="3852" priority="1617" operator="equal">
      <formula>"NA"</formula>
    </cfRule>
    <cfRule type="cellIs" dxfId="3851" priority="1618" operator="equal">
      <formula>"Complete"</formula>
    </cfRule>
    <cfRule type="cellIs" dxfId="3850" priority="1619" operator="equal">
      <formula>"In Progress"</formula>
    </cfRule>
    <cfRule type="cellIs" dxfId="3849" priority="1620" operator="equal">
      <formula>"Not Started"</formula>
    </cfRule>
  </conditionalFormatting>
  <conditionalFormatting sqref="C171:C176">
    <cfRule type="cellIs" dxfId="3848" priority="1614" operator="equal">
      <formula>"Prod"</formula>
    </cfRule>
  </conditionalFormatting>
  <conditionalFormatting sqref="G177">
    <cfRule type="cellIs" dxfId="3847" priority="1608" operator="equal">
      <formula>"Complete w/defect"</formula>
    </cfRule>
    <cfRule type="cellIs" dxfId="3846" priority="1609" operator="equal">
      <formula>"Failed"</formula>
    </cfRule>
    <cfRule type="cellIs" dxfId="3845" priority="1610" operator="equal">
      <formula>"NA"</formula>
    </cfRule>
    <cfRule type="cellIs" dxfId="3844" priority="1611" operator="equal">
      <formula>"Complete"</formula>
    </cfRule>
    <cfRule type="cellIs" dxfId="3843" priority="1612" operator="equal">
      <formula>"In Progress"</formula>
    </cfRule>
    <cfRule type="cellIs" dxfId="3842" priority="1613" operator="equal">
      <formula>"Not Started"</formula>
    </cfRule>
  </conditionalFormatting>
  <conditionalFormatting sqref="G177">
    <cfRule type="cellIs" dxfId="3841" priority="1602" operator="equal">
      <formula>"Complete w/defect"</formula>
    </cfRule>
    <cfRule type="cellIs" dxfId="3840" priority="1603" operator="equal">
      <formula>"Failed"</formula>
    </cfRule>
    <cfRule type="cellIs" dxfId="3839" priority="1604" operator="equal">
      <formula>"NA"</formula>
    </cfRule>
    <cfRule type="cellIs" dxfId="3838" priority="1605" operator="equal">
      <formula>"Complete"</formula>
    </cfRule>
    <cfRule type="cellIs" dxfId="3837" priority="1606" operator="equal">
      <formula>"In Progress"</formula>
    </cfRule>
    <cfRule type="cellIs" dxfId="3836" priority="1607" operator="equal">
      <formula>"Not Started"</formula>
    </cfRule>
  </conditionalFormatting>
  <conditionalFormatting sqref="C177:C178">
    <cfRule type="cellIs" dxfId="3835" priority="1601" operator="equal">
      <formula>"Prod"</formula>
    </cfRule>
  </conditionalFormatting>
  <conditionalFormatting sqref="G179">
    <cfRule type="cellIs" dxfId="3834" priority="1595" operator="equal">
      <formula>"Complete w/defect"</formula>
    </cfRule>
    <cfRule type="cellIs" dxfId="3833" priority="1596" operator="equal">
      <formula>"Failed"</formula>
    </cfRule>
    <cfRule type="cellIs" dxfId="3832" priority="1597" operator="equal">
      <formula>"NA"</formula>
    </cfRule>
    <cfRule type="cellIs" dxfId="3831" priority="1598" operator="equal">
      <formula>"Complete"</formula>
    </cfRule>
    <cfRule type="cellIs" dxfId="3830" priority="1599" operator="equal">
      <formula>"In Progress"</formula>
    </cfRule>
    <cfRule type="cellIs" dxfId="3829" priority="1600" operator="equal">
      <formula>"Not Started"</formula>
    </cfRule>
  </conditionalFormatting>
  <conditionalFormatting sqref="C179:C183">
    <cfRule type="cellIs" dxfId="3828" priority="1594" operator="equal">
      <formula>"Prod"</formula>
    </cfRule>
  </conditionalFormatting>
  <conditionalFormatting sqref="C184">
    <cfRule type="cellIs" dxfId="3827" priority="1593" operator="equal">
      <formula>"Prod"</formula>
    </cfRule>
  </conditionalFormatting>
  <conditionalFormatting sqref="C184">
    <cfRule type="cellIs" dxfId="3826" priority="1592" operator="equal">
      <formula>"Prod"</formula>
    </cfRule>
  </conditionalFormatting>
  <conditionalFormatting sqref="G185">
    <cfRule type="cellIs" dxfId="3825" priority="1576" operator="equal">
      <formula>"Complete w/defect"</formula>
    </cfRule>
    <cfRule type="cellIs" dxfId="3824" priority="1577" operator="equal">
      <formula>"Failed"</formula>
    </cfRule>
    <cfRule type="cellIs" dxfId="3823" priority="1578" operator="equal">
      <formula>"NA"</formula>
    </cfRule>
    <cfRule type="cellIs" dxfId="3822" priority="1579" operator="equal">
      <formula>"Complete"</formula>
    </cfRule>
    <cfRule type="cellIs" dxfId="3821" priority="1580" operator="equal">
      <formula>"In Progress"</formula>
    </cfRule>
    <cfRule type="cellIs" dxfId="3820" priority="1581" operator="equal">
      <formula>"Not Started"</formula>
    </cfRule>
  </conditionalFormatting>
  <conditionalFormatting sqref="G185">
    <cfRule type="cellIs" dxfId="3819" priority="1586" operator="equal">
      <formula>"Complete w/defect"</formula>
    </cfRule>
    <cfRule type="cellIs" dxfId="3818" priority="1587" operator="equal">
      <formula>"Failed"</formula>
    </cfRule>
    <cfRule type="cellIs" dxfId="3817" priority="1588" operator="equal">
      <formula>"NA"</formula>
    </cfRule>
    <cfRule type="cellIs" dxfId="3816" priority="1589" operator="equal">
      <formula>"Complete"</formula>
    </cfRule>
    <cfRule type="cellIs" dxfId="3815" priority="1590" operator="equal">
      <formula>"In Progress"</formula>
    </cfRule>
    <cfRule type="cellIs" dxfId="3814" priority="1591" operator="equal">
      <formula>"Not Started"</formula>
    </cfRule>
  </conditionalFormatting>
  <conditionalFormatting sqref="C185">
    <cfRule type="cellIs" dxfId="3813" priority="1585" operator="equal">
      <formula>"Prod"</formula>
    </cfRule>
  </conditionalFormatting>
  <conditionalFormatting sqref="C185">
    <cfRule type="cellIs" dxfId="3812" priority="1582" operator="equal">
      <formula>"Prod"</formula>
    </cfRule>
  </conditionalFormatting>
  <conditionalFormatting sqref="C185">
    <cfRule type="cellIs" dxfId="3811" priority="1584" operator="equal">
      <formula>"Prod"</formula>
    </cfRule>
  </conditionalFormatting>
  <conditionalFormatting sqref="C185">
    <cfRule type="cellIs" dxfId="3810" priority="1583" operator="equal">
      <formula>"Prod"</formula>
    </cfRule>
  </conditionalFormatting>
  <conditionalFormatting sqref="G215">
    <cfRule type="cellIs" dxfId="3809" priority="1570" operator="equal">
      <formula>"Complete w/defect"</formula>
    </cfRule>
    <cfRule type="cellIs" dxfId="3808" priority="1571" operator="equal">
      <formula>"Failed"</formula>
    </cfRule>
    <cfRule type="cellIs" dxfId="3807" priority="1572" operator="equal">
      <formula>"NA"</formula>
    </cfRule>
    <cfRule type="cellIs" dxfId="3806" priority="1573" operator="equal">
      <formula>"Complete"</formula>
    </cfRule>
    <cfRule type="cellIs" dxfId="3805" priority="1574" operator="equal">
      <formula>"In Progress"</formula>
    </cfRule>
    <cfRule type="cellIs" dxfId="3804" priority="1575" operator="equal">
      <formula>"Not Started"</formula>
    </cfRule>
  </conditionalFormatting>
  <conditionalFormatting sqref="C215">
    <cfRule type="cellIs" dxfId="3803" priority="1569" operator="equal">
      <formula>"Prod"</formula>
    </cfRule>
  </conditionalFormatting>
  <conditionalFormatting sqref="C215">
    <cfRule type="cellIs" dxfId="3802" priority="1566" operator="equal">
      <formula>"Prod"</formula>
    </cfRule>
  </conditionalFormatting>
  <conditionalFormatting sqref="C215">
    <cfRule type="cellIs" dxfId="3801" priority="1568" operator="equal">
      <formula>"Prod"</formula>
    </cfRule>
  </conditionalFormatting>
  <conditionalFormatting sqref="C215">
    <cfRule type="cellIs" dxfId="3800" priority="1567" operator="equal">
      <formula>"Prod"</formula>
    </cfRule>
  </conditionalFormatting>
  <conditionalFormatting sqref="G188">
    <cfRule type="cellIs" dxfId="3799" priority="1554" operator="equal">
      <formula>"Complete w/defect"</formula>
    </cfRule>
    <cfRule type="cellIs" dxfId="3798" priority="1555" operator="equal">
      <formula>"Failed"</formula>
    </cfRule>
    <cfRule type="cellIs" dxfId="3797" priority="1556" operator="equal">
      <formula>"NA"</formula>
    </cfRule>
    <cfRule type="cellIs" dxfId="3796" priority="1557" operator="equal">
      <formula>"Complete"</formula>
    </cfRule>
    <cfRule type="cellIs" dxfId="3795" priority="1558" operator="equal">
      <formula>"In Progress"</formula>
    </cfRule>
    <cfRule type="cellIs" dxfId="3794" priority="1559" operator="equal">
      <formula>"Not Started"</formula>
    </cfRule>
  </conditionalFormatting>
  <conditionalFormatting sqref="C188">
    <cfRule type="cellIs" dxfId="3793" priority="1553" operator="equal">
      <formula>"Prod"</formula>
    </cfRule>
  </conditionalFormatting>
  <conditionalFormatting sqref="G201">
    <cfRule type="cellIs" dxfId="3792" priority="1547" operator="equal">
      <formula>"Complete w/defect"</formula>
    </cfRule>
    <cfRule type="cellIs" dxfId="3791" priority="1548" operator="equal">
      <formula>"Failed"</formula>
    </cfRule>
    <cfRule type="cellIs" dxfId="3790" priority="1549" operator="equal">
      <formula>"NA"</formula>
    </cfRule>
    <cfRule type="cellIs" dxfId="3789" priority="1550" operator="equal">
      <formula>"Complete"</formula>
    </cfRule>
    <cfRule type="cellIs" dxfId="3788" priority="1551" operator="equal">
      <formula>"In Progress"</formula>
    </cfRule>
    <cfRule type="cellIs" dxfId="3787" priority="1552" operator="equal">
      <formula>"Not Started"</formula>
    </cfRule>
  </conditionalFormatting>
  <conditionalFormatting sqref="G198">
    <cfRule type="cellIs" dxfId="3786" priority="1541" operator="equal">
      <formula>"Complete w/defect"</formula>
    </cfRule>
    <cfRule type="cellIs" dxfId="3785" priority="1542" operator="equal">
      <formula>"Failed"</formula>
    </cfRule>
    <cfRule type="cellIs" dxfId="3784" priority="1543" operator="equal">
      <formula>"NA"</formula>
    </cfRule>
    <cfRule type="cellIs" dxfId="3783" priority="1544" operator="equal">
      <formula>"Complete"</formula>
    </cfRule>
    <cfRule type="cellIs" dxfId="3782" priority="1545" operator="equal">
      <formula>"In Progress"</formula>
    </cfRule>
    <cfRule type="cellIs" dxfId="3781" priority="1546" operator="equal">
      <formula>"Not Started"</formula>
    </cfRule>
  </conditionalFormatting>
  <conditionalFormatting sqref="C189">
    <cfRule type="cellIs" dxfId="3780" priority="1540" operator="equal">
      <formula>"Prod"</formula>
    </cfRule>
  </conditionalFormatting>
  <conditionalFormatting sqref="G203 G206">
    <cfRule type="cellIs" dxfId="3779" priority="1534" operator="equal">
      <formula>"Complete w/defect"</formula>
    </cfRule>
    <cfRule type="cellIs" dxfId="3778" priority="1535" operator="equal">
      <formula>"Failed"</formula>
    </cfRule>
    <cfRule type="cellIs" dxfId="3777" priority="1536" operator="equal">
      <formula>"NA"</formula>
    </cfRule>
    <cfRule type="cellIs" dxfId="3776" priority="1537" operator="equal">
      <formula>"Complete"</formula>
    </cfRule>
    <cfRule type="cellIs" dxfId="3775" priority="1538" operator="equal">
      <formula>"In Progress"</formula>
    </cfRule>
    <cfRule type="cellIs" dxfId="3774" priority="1539" operator="equal">
      <formula>"Not Started"</formula>
    </cfRule>
  </conditionalFormatting>
  <conditionalFormatting sqref="C203 C205:C208">
    <cfRule type="cellIs" dxfId="3773" priority="1533" operator="equal">
      <formula>"Prod"</formula>
    </cfRule>
  </conditionalFormatting>
  <conditionalFormatting sqref="G209">
    <cfRule type="cellIs" dxfId="3772" priority="1527" operator="equal">
      <formula>"Complete w/defect"</formula>
    </cfRule>
    <cfRule type="cellIs" dxfId="3771" priority="1528" operator="equal">
      <formula>"Failed"</formula>
    </cfRule>
    <cfRule type="cellIs" dxfId="3770" priority="1529" operator="equal">
      <formula>"NA"</formula>
    </cfRule>
    <cfRule type="cellIs" dxfId="3769" priority="1530" operator="equal">
      <formula>"Complete"</formula>
    </cfRule>
    <cfRule type="cellIs" dxfId="3768" priority="1531" operator="equal">
      <formula>"In Progress"</formula>
    </cfRule>
    <cfRule type="cellIs" dxfId="3767" priority="1532" operator="equal">
      <formula>"Not Started"</formula>
    </cfRule>
  </conditionalFormatting>
  <conditionalFormatting sqref="G209">
    <cfRule type="cellIs" dxfId="3766" priority="1521" operator="equal">
      <formula>"Complete w/defect"</formula>
    </cfRule>
    <cfRule type="cellIs" dxfId="3765" priority="1522" operator="equal">
      <formula>"Failed"</formula>
    </cfRule>
    <cfRule type="cellIs" dxfId="3764" priority="1523" operator="equal">
      <formula>"NA"</formula>
    </cfRule>
    <cfRule type="cellIs" dxfId="3763" priority="1524" operator="equal">
      <formula>"Complete"</formula>
    </cfRule>
    <cfRule type="cellIs" dxfId="3762" priority="1525" operator="equal">
      <formula>"In Progress"</formula>
    </cfRule>
    <cfRule type="cellIs" dxfId="3761" priority="1526" operator="equal">
      <formula>"Not Started"</formula>
    </cfRule>
  </conditionalFormatting>
  <conditionalFormatting sqref="G214:G215">
    <cfRule type="cellIs" dxfId="3760" priority="1515" operator="equal">
      <formula>"Complete w/defect"</formula>
    </cfRule>
    <cfRule type="cellIs" dxfId="3759" priority="1516" operator="equal">
      <formula>"Failed"</formula>
    </cfRule>
    <cfRule type="cellIs" dxfId="3758" priority="1517" operator="equal">
      <formula>"NA"</formula>
    </cfRule>
    <cfRule type="cellIs" dxfId="3757" priority="1518" operator="equal">
      <formula>"Complete"</formula>
    </cfRule>
    <cfRule type="cellIs" dxfId="3756" priority="1519" operator="equal">
      <formula>"In Progress"</formula>
    </cfRule>
    <cfRule type="cellIs" dxfId="3755" priority="1520" operator="equal">
      <formula>"Not Started"</formula>
    </cfRule>
  </conditionalFormatting>
  <conditionalFormatting sqref="C214:C217">
    <cfRule type="cellIs" dxfId="3754" priority="1514" operator="equal">
      <formula>"Prod"</formula>
    </cfRule>
  </conditionalFormatting>
  <conditionalFormatting sqref="G218">
    <cfRule type="cellIs" dxfId="3753" priority="1498" operator="equal">
      <formula>"Complete w/defect"</formula>
    </cfRule>
    <cfRule type="cellIs" dxfId="3752" priority="1499" operator="equal">
      <formula>"Failed"</formula>
    </cfRule>
    <cfRule type="cellIs" dxfId="3751" priority="1500" operator="equal">
      <formula>"NA"</formula>
    </cfRule>
    <cfRule type="cellIs" dxfId="3750" priority="1501" operator="equal">
      <formula>"Complete"</formula>
    </cfRule>
    <cfRule type="cellIs" dxfId="3749" priority="1502" operator="equal">
      <formula>"In Progress"</formula>
    </cfRule>
    <cfRule type="cellIs" dxfId="3748" priority="1503" operator="equal">
      <formula>"Not Started"</formula>
    </cfRule>
  </conditionalFormatting>
  <conditionalFormatting sqref="G218">
    <cfRule type="cellIs" dxfId="3747" priority="1508" operator="equal">
      <formula>"Complete w/defect"</formula>
    </cfRule>
    <cfRule type="cellIs" dxfId="3746" priority="1509" operator="equal">
      <formula>"Failed"</formula>
    </cfRule>
    <cfRule type="cellIs" dxfId="3745" priority="1510" operator="equal">
      <formula>"NA"</formula>
    </cfRule>
    <cfRule type="cellIs" dxfId="3744" priority="1511" operator="equal">
      <formula>"Complete"</formula>
    </cfRule>
    <cfRule type="cellIs" dxfId="3743" priority="1512" operator="equal">
      <formula>"In Progress"</formula>
    </cfRule>
    <cfRule type="cellIs" dxfId="3742" priority="1513" operator="equal">
      <formula>"Not Started"</formula>
    </cfRule>
  </conditionalFormatting>
  <conditionalFormatting sqref="C218">
    <cfRule type="cellIs" dxfId="3741" priority="1507" operator="equal">
      <formula>"Prod"</formula>
    </cfRule>
  </conditionalFormatting>
  <conditionalFormatting sqref="C218">
    <cfRule type="cellIs" dxfId="3740" priority="1504" operator="equal">
      <formula>"Prod"</formula>
    </cfRule>
  </conditionalFormatting>
  <conditionalFormatting sqref="C218">
    <cfRule type="cellIs" dxfId="3739" priority="1506" operator="equal">
      <formula>"Prod"</formula>
    </cfRule>
  </conditionalFormatting>
  <conditionalFormatting sqref="C218">
    <cfRule type="cellIs" dxfId="3738" priority="1505" operator="equal">
      <formula>"Prod"</formula>
    </cfRule>
  </conditionalFormatting>
  <conditionalFormatting sqref="G221">
    <cfRule type="cellIs" dxfId="3737" priority="1482" operator="equal">
      <formula>"Complete w/defect"</formula>
    </cfRule>
    <cfRule type="cellIs" dxfId="3736" priority="1483" operator="equal">
      <formula>"Failed"</formula>
    </cfRule>
    <cfRule type="cellIs" dxfId="3735" priority="1484" operator="equal">
      <formula>"NA"</formula>
    </cfRule>
    <cfRule type="cellIs" dxfId="3734" priority="1485" operator="equal">
      <formula>"Complete"</formula>
    </cfRule>
    <cfRule type="cellIs" dxfId="3733" priority="1486" operator="equal">
      <formula>"In Progress"</formula>
    </cfRule>
    <cfRule type="cellIs" dxfId="3732" priority="1487" operator="equal">
      <formula>"Not Started"</formula>
    </cfRule>
  </conditionalFormatting>
  <conditionalFormatting sqref="G221">
    <cfRule type="cellIs" dxfId="3731" priority="1492" operator="equal">
      <formula>"Complete w/defect"</formula>
    </cfRule>
    <cfRule type="cellIs" dxfId="3730" priority="1493" operator="equal">
      <formula>"Failed"</formula>
    </cfRule>
    <cfRule type="cellIs" dxfId="3729" priority="1494" operator="equal">
      <formula>"NA"</formula>
    </cfRule>
    <cfRule type="cellIs" dxfId="3728" priority="1495" operator="equal">
      <formula>"Complete"</formula>
    </cfRule>
    <cfRule type="cellIs" dxfId="3727" priority="1496" operator="equal">
      <formula>"In Progress"</formula>
    </cfRule>
    <cfRule type="cellIs" dxfId="3726" priority="1497" operator="equal">
      <formula>"Not Started"</formula>
    </cfRule>
  </conditionalFormatting>
  <conditionalFormatting sqref="C221">
    <cfRule type="cellIs" dxfId="3725" priority="1491" operator="equal">
      <formula>"Prod"</formula>
    </cfRule>
  </conditionalFormatting>
  <conditionalFormatting sqref="C221">
    <cfRule type="cellIs" dxfId="3724" priority="1488" operator="equal">
      <formula>"Prod"</formula>
    </cfRule>
  </conditionalFormatting>
  <conditionalFormatting sqref="C221">
    <cfRule type="cellIs" dxfId="3723" priority="1490" operator="equal">
      <formula>"Prod"</formula>
    </cfRule>
  </conditionalFormatting>
  <conditionalFormatting sqref="C221">
    <cfRule type="cellIs" dxfId="3722" priority="1489" operator="equal">
      <formula>"Prod"</formula>
    </cfRule>
  </conditionalFormatting>
  <conditionalFormatting sqref="C230">
    <cfRule type="cellIs" dxfId="3721" priority="1442" operator="equal">
      <formula>"Prod"</formula>
    </cfRule>
  </conditionalFormatting>
  <conditionalFormatting sqref="G224">
    <cfRule type="cellIs" dxfId="3720" priority="1466" operator="equal">
      <formula>"Complete w/defect"</formula>
    </cfRule>
    <cfRule type="cellIs" dxfId="3719" priority="1467" operator="equal">
      <formula>"Failed"</formula>
    </cfRule>
    <cfRule type="cellIs" dxfId="3718" priority="1468" operator="equal">
      <formula>"NA"</formula>
    </cfRule>
    <cfRule type="cellIs" dxfId="3717" priority="1469" operator="equal">
      <formula>"Complete"</formula>
    </cfRule>
    <cfRule type="cellIs" dxfId="3716" priority="1470" operator="equal">
      <formula>"In Progress"</formula>
    </cfRule>
    <cfRule type="cellIs" dxfId="3715" priority="1471" operator="equal">
      <formula>"Not Started"</formula>
    </cfRule>
  </conditionalFormatting>
  <conditionalFormatting sqref="G224">
    <cfRule type="cellIs" dxfId="3714" priority="1476" operator="equal">
      <formula>"Complete w/defect"</formula>
    </cfRule>
    <cfRule type="cellIs" dxfId="3713" priority="1477" operator="equal">
      <formula>"Failed"</formula>
    </cfRule>
    <cfRule type="cellIs" dxfId="3712" priority="1478" operator="equal">
      <formula>"NA"</formula>
    </cfRule>
    <cfRule type="cellIs" dxfId="3711" priority="1479" operator="equal">
      <formula>"Complete"</formula>
    </cfRule>
    <cfRule type="cellIs" dxfId="3710" priority="1480" operator="equal">
      <formula>"In Progress"</formula>
    </cfRule>
    <cfRule type="cellIs" dxfId="3709" priority="1481" operator="equal">
      <formula>"Not Started"</formula>
    </cfRule>
  </conditionalFormatting>
  <conditionalFormatting sqref="C224">
    <cfRule type="cellIs" dxfId="3708" priority="1475" operator="equal">
      <formula>"Prod"</formula>
    </cfRule>
  </conditionalFormatting>
  <conditionalFormatting sqref="C224">
    <cfRule type="cellIs" dxfId="3707" priority="1472" operator="equal">
      <formula>"Prod"</formula>
    </cfRule>
  </conditionalFormatting>
  <conditionalFormatting sqref="C224">
    <cfRule type="cellIs" dxfId="3706" priority="1474" operator="equal">
      <formula>"Prod"</formula>
    </cfRule>
  </conditionalFormatting>
  <conditionalFormatting sqref="C224">
    <cfRule type="cellIs" dxfId="3705" priority="1473" operator="equal">
      <formula>"Prod"</formula>
    </cfRule>
  </conditionalFormatting>
  <conditionalFormatting sqref="G227">
    <cfRule type="cellIs" dxfId="3704" priority="1450" operator="equal">
      <formula>"Complete w/defect"</formula>
    </cfRule>
    <cfRule type="cellIs" dxfId="3703" priority="1451" operator="equal">
      <formula>"Failed"</formula>
    </cfRule>
    <cfRule type="cellIs" dxfId="3702" priority="1452" operator="equal">
      <formula>"NA"</formula>
    </cfRule>
    <cfRule type="cellIs" dxfId="3701" priority="1453" operator="equal">
      <formula>"Complete"</formula>
    </cfRule>
    <cfRule type="cellIs" dxfId="3700" priority="1454" operator="equal">
      <formula>"In Progress"</formula>
    </cfRule>
    <cfRule type="cellIs" dxfId="3699" priority="1455" operator="equal">
      <formula>"Not Started"</formula>
    </cfRule>
  </conditionalFormatting>
  <conditionalFormatting sqref="G227">
    <cfRule type="cellIs" dxfId="3698" priority="1460" operator="equal">
      <formula>"Complete w/defect"</formula>
    </cfRule>
    <cfRule type="cellIs" dxfId="3697" priority="1461" operator="equal">
      <formula>"Failed"</formula>
    </cfRule>
    <cfRule type="cellIs" dxfId="3696" priority="1462" operator="equal">
      <formula>"NA"</formula>
    </cfRule>
    <cfRule type="cellIs" dxfId="3695" priority="1463" operator="equal">
      <formula>"Complete"</formula>
    </cfRule>
    <cfRule type="cellIs" dxfId="3694" priority="1464" operator="equal">
      <formula>"In Progress"</formula>
    </cfRule>
    <cfRule type="cellIs" dxfId="3693" priority="1465" operator="equal">
      <formula>"Not Started"</formula>
    </cfRule>
  </conditionalFormatting>
  <conditionalFormatting sqref="C227">
    <cfRule type="cellIs" dxfId="3692" priority="1459" operator="equal">
      <formula>"Prod"</formula>
    </cfRule>
  </conditionalFormatting>
  <conditionalFormatting sqref="C227">
    <cfRule type="cellIs" dxfId="3691" priority="1456" operator="equal">
      <formula>"Prod"</formula>
    </cfRule>
  </conditionalFormatting>
  <conditionalFormatting sqref="C227">
    <cfRule type="cellIs" dxfId="3690" priority="1458" operator="equal">
      <formula>"Prod"</formula>
    </cfRule>
  </conditionalFormatting>
  <conditionalFormatting sqref="C227">
    <cfRule type="cellIs" dxfId="3689" priority="1457" operator="equal">
      <formula>"Prod"</formula>
    </cfRule>
  </conditionalFormatting>
  <conditionalFormatting sqref="G230">
    <cfRule type="cellIs" dxfId="3688" priority="1434" operator="equal">
      <formula>"Complete w/defect"</formula>
    </cfRule>
    <cfRule type="cellIs" dxfId="3687" priority="1435" operator="equal">
      <formula>"Failed"</formula>
    </cfRule>
    <cfRule type="cellIs" dxfId="3686" priority="1436" operator="equal">
      <formula>"NA"</formula>
    </cfRule>
    <cfRule type="cellIs" dxfId="3685" priority="1437" operator="equal">
      <formula>"Complete"</formula>
    </cfRule>
    <cfRule type="cellIs" dxfId="3684" priority="1438" operator="equal">
      <formula>"In Progress"</formula>
    </cfRule>
    <cfRule type="cellIs" dxfId="3683" priority="1439" operator="equal">
      <formula>"Not Started"</formula>
    </cfRule>
  </conditionalFormatting>
  <conditionalFormatting sqref="G230">
    <cfRule type="cellIs" dxfId="3682" priority="1444" operator="equal">
      <formula>"Complete w/defect"</formula>
    </cfRule>
    <cfRule type="cellIs" dxfId="3681" priority="1445" operator="equal">
      <formula>"Failed"</formula>
    </cfRule>
    <cfRule type="cellIs" dxfId="3680" priority="1446" operator="equal">
      <formula>"NA"</formula>
    </cfRule>
    <cfRule type="cellIs" dxfId="3679" priority="1447" operator="equal">
      <formula>"Complete"</formula>
    </cfRule>
    <cfRule type="cellIs" dxfId="3678" priority="1448" operator="equal">
      <formula>"In Progress"</formula>
    </cfRule>
    <cfRule type="cellIs" dxfId="3677" priority="1449" operator="equal">
      <formula>"Not Started"</formula>
    </cfRule>
  </conditionalFormatting>
  <conditionalFormatting sqref="C230">
    <cfRule type="cellIs" dxfId="3676" priority="1443" operator="equal">
      <formula>"Prod"</formula>
    </cfRule>
  </conditionalFormatting>
  <conditionalFormatting sqref="C230">
    <cfRule type="cellIs" dxfId="3675" priority="1440" operator="equal">
      <formula>"Prod"</formula>
    </cfRule>
  </conditionalFormatting>
  <conditionalFormatting sqref="C230">
    <cfRule type="cellIs" dxfId="3674" priority="1441" operator="equal">
      <formula>"Prod"</formula>
    </cfRule>
  </conditionalFormatting>
  <conditionalFormatting sqref="C186:C187">
    <cfRule type="cellIs" dxfId="3673" priority="1433" operator="equal">
      <formula>"Prod"</formula>
    </cfRule>
  </conditionalFormatting>
  <conditionalFormatting sqref="C186:C187">
    <cfRule type="cellIs" dxfId="3672" priority="1432" operator="equal">
      <formula>"Prod"</formula>
    </cfRule>
  </conditionalFormatting>
  <conditionalFormatting sqref="C186:C187">
    <cfRule type="cellIs" dxfId="3671" priority="1431" operator="equal">
      <formula>"Prod"</formula>
    </cfRule>
  </conditionalFormatting>
  <conditionalFormatting sqref="C14">
    <cfRule type="cellIs" dxfId="3670" priority="1430" operator="equal">
      <formula>"Prod"</formula>
    </cfRule>
  </conditionalFormatting>
  <conditionalFormatting sqref="G4">
    <cfRule type="cellIs" dxfId="3669" priority="1424" operator="equal">
      <formula>"Complete w/defect"</formula>
    </cfRule>
    <cfRule type="cellIs" dxfId="3668" priority="1425" operator="equal">
      <formula>"Failed"</formula>
    </cfRule>
    <cfRule type="cellIs" dxfId="3667" priority="1426" operator="equal">
      <formula>"NA"</formula>
    </cfRule>
    <cfRule type="cellIs" dxfId="3666" priority="1427" operator="equal">
      <formula>"Complete"</formula>
    </cfRule>
    <cfRule type="cellIs" dxfId="3665" priority="1428" operator="equal">
      <formula>"In Progress"</formula>
    </cfRule>
    <cfRule type="cellIs" dxfId="3664" priority="1429" operator="equal">
      <formula>"Not Started"</formula>
    </cfRule>
  </conditionalFormatting>
  <conditionalFormatting sqref="G20">
    <cfRule type="cellIs" dxfId="3663" priority="1418" operator="equal">
      <formula>"Complete w/defect"</formula>
    </cfRule>
    <cfRule type="cellIs" dxfId="3662" priority="1419" operator="equal">
      <formula>"Failed"</formula>
    </cfRule>
    <cfRule type="cellIs" dxfId="3661" priority="1420" operator="equal">
      <formula>"NA"</formula>
    </cfRule>
    <cfRule type="cellIs" dxfId="3660" priority="1421" operator="equal">
      <formula>"Complete"</formula>
    </cfRule>
    <cfRule type="cellIs" dxfId="3659" priority="1422" operator="equal">
      <formula>"In Progress"</formula>
    </cfRule>
    <cfRule type="cellIs" dxfId="3658" priority="1423" operator="equal">
      <formula>"Not Started"</formula>
    </cfRule>
  </conditionalFormatting>
  <conditionalFormatting sqref="G5">
    <cfRule type="cellIs" dxfId="3657" priority="1412" operator="equal">
      <formula>"Complete w/defect"</formula>
    </cfRule>
    <cfRule type="cellIs" dxfId="3656" priority="1413" operator="equal">
      <formula>"Failed"</formula>
    </cfRule>
    <cfRule type="cellIs" dxfId="3655" priority="1414" operator="equal">
      <formula>"NA"</formula>
    </cfRule>
    <cfRule type="cellIs" dxfId="3654" priority="1415" operator="equal">
      <formula>"Complete"</formula>
    </cfRule>
    <cfRule type="cellIs" dxfId="3653" priority="1416" operator="equal">
      <formula>"In Progress"</formula>
    </cfRule>
    <cfRule type="cellIs" dxfId="3652" priority="1417" operator="equal">
      <formula>"Not Started"</formula>
    </cfRule>
  </conditionalFormatting>
  <conditionalFormatting sqref="G7:G9">
    <cfRule type="cellIs" dxfId="3651" priority="1406" operator="equal">
      <formula>"Complete w/defect"</formula>
    </cfRule>
    <cfRule type="cellIs" dxfId="3650" priority="1407" operator="equal">
      <formula>"Failed"</formula>
    </cfRule>
    <cfRule type="cellIs" dxfId="3649" priority="1408" operator="equal">
      <formula>"NA"</formula>
    </cfRule>
    <cfRule type="cellIs" dxfId="3648" priority="1409" operator="equal">
      <formula>"Complete"</formula>
    </cfRule>
    <cfRule type="cellIs" dxfId="3647" priority="1410" operator="equal">
      <formula>"In Progress"</formula>
    </cfRule>
    <cfRule type="cellIs" dxfId="3646" priority="1411" operator="equal">
      <formula>"Not Started"</formula>
    </cfRule>
  </conditionalFormatting>
  <conditionalFormatting sqref="C213">
    <cfRule type="cellIs" dxfId="3645" priority="1405" operator="equal">
      <formula>"Prod"</formula>
    </cfRule>
  </conditionalFormatting>
  <conditionalFormatting sqref="C212">
    <cfRule type="cellIs" dxfId="3644" priority="1398" operator="equal">
      <formula>"Prod"</formula>
    </cfRule>
  </conditionalFormatting>
  <conditionalFormatting sqref="G212">
    <cfRule type="cellIs" dxfId="3643" priority="1399" operator="equal">
      <formula>"Complete w/defect"</formula>
    </cfRule>
    <cfRule type="cellIs" dxfId="3642" priority="1400" operator="equal">
      <formula>"Failed"</formula>
    </cfRule>
    <cfRule type="cellIs" dxfId="3641" priority="1401" operator="equal">
      <formula>"NA"</formula>
    </cfRule>
    <cfRule type="cellIs" dxfId="3640" priority="1402" operator="equal">
      <formula>"Complete"</formula>
    </cfRule>
    <cfRule type="cellIs" dxfId="3639" priority="1403" operator="equal">
      <formula>"In Progress"</formula>
    </cfRule>
    <cfRule type="cellIs" dxfId="3638" priority="1404" operator="equal">
      <formula>"Not Started"</formula>
    </cfRule>
  </conditionalFormatting>
  <conditionalFormatting sqref="C152">
    <cfRule type="cellIs" dxfId="3637" priority="1397" operator="equal">
      <formula>"Prod"</formula>
    </cfRule>
  </conditionalFormatting>
  <conditionalFormatting sqref="G152">
    <cfRule type="cellIs" dxfId="3636" priority="1391" operator="equal">
      <formula>"Complete w/defect"</formula>
    </cfRule>
    <cfRule type="cellIs" dxfId="3635" priority="1392" operator="equal">
      <formula>"Failed"</formula>
    </cfRule>
    <cfRule type="cellIs" dxfId="3634" priority="1393" operator="equal">
      <formula>"NA"</formula>
    </cfRule>
    <cfRule type="cellIs" dxfId="3633" priority="1394" operator="equal">
      <formula>"Complete"</formula>
    </cfRule>
    <cfRule type="cellIs" dxfId="3632" priority="1395" operator="equal">
      <formula>"In Progress"</formula>
    </cfRule>
    <cfRule type="cellIs" dxfId="3631" priority="1396" operator="equal">
      <formula>"Not Started"</formula>
    </cfRule>
  </conditionalFormatting>
  <conditionalFormatting sqref="C47">
    <cfRule type="cellIs" dxfId="3630" priority="1390" operator="equal">
      <formula>"Prod"</formula>
    </cfRule>
  </conditionalFormatting>
  <conditionalFormatting sqref="C216:C217">
    <cfRule type="cellIs" dxfId="3629" priority="1389" operator="equal">
      <formula>"Prod"</formula>
    </cfRule>
  </conditionalFormatting>
  <conditionalFormatting sqref="C216:C217">
    <cfRule type="cellIs" dxfId="3628" priority="1388" operator="equal">
      <formula>"Prod"</formula>
    </cfRule>
  </conditionalFormatting>
  <conditionalFormatting sqref="C216:C217">
    <cfRule type="cellIs" dxfId="3627" priority="1387" operator="equal">
      <formula>"Prod"</formula>
    </cfRule>
  </conditionalFormatting>
  <conditionalFormatting sqref="C204">
    <cfRule type="cellIs" dxfId="3626" priority="1386" operator="equal">
      <formula>"Prod"</formula>
    </cfRule>
  </conditionalFormatting>
  <conditionalFormatting sqref="C204">
    <cfRule type="cellIs" dxfId="3625" priority="1385" operator="equal">
      <formula>"Prod"</formula>
    </cfRule>
  </conditionalFormatting>
  <conditionalFormatting sqref="C204">
    <cfRule type="cellIs" dxfId="3624" priority="1384" operator="equal">
      <formula>"Prod"</formula>
    </cfRule>
  </conditionalFormatting>
  <conditionalFormatting sqref="C219:C220">
    <cfRule type="cellIs" dxfId="3623" priority="1383" operator="equal">
      <formula>"Prod"</formula>
    </cfRule>
  </conditionalFormatting>
  <conditionalFormatting sqref="C219:C220">
    <cfRule type="cellIs" dxfId="3622" priority="1382" operator="equal">
      <formula>"Prod"</formula>
    </cfRule>
  </conditionalFormatting>
  <conditionalFormatting sqref="C219:C220">
    <cfRule type="cellIs" dxfId="3621" priority="1381" operator="equal">
      <formula>"Prod"</formula>
    </cfRule>
  </conditionalFormatting>
  <conditionalFormatting sqref="C222:C223">
    <cfRule type="cellIs" dxfId="3620" priority="1380" operator="equal">
      <formula>"Prod"</formula>
    </cfRule>
  </conditionalFormatting>
  <conditionalFormatting sqref="C222:C223">
    <cfRule type="cellIs" dxfId="3619" priority="1379" operator="equal">
      <formula>"Prod"</formula>
    </cfRule>
  </conditionalFormatting>
  <conditionalFormatting sqref="C222:C223">
    <cfRule type="cellIs" dxfId="3618" priority="1378" operator="equal">
      <formula>"Prod"</formula>
    </cfRule>
  </conditionalFormatting>
  <conditionalFormatting sqref="C225:C226">
    <cfRule type="cellIs" dxfId="3617" priority="1377" operator="equal">
      <formula>"Prod"</formula>
    </cfRule>
  </conditionalFormatting>
  <conditionalFormatting sqref="C225:C226">
    <cfRule type="cellIs" dxfId="3616" priority="1376" operator="equal">
      <formula>"Prod"</formula>
    </cfRule>
  </conditionalFormatting>
  <conditionalFormatting sqref="C225:C226">
    <cfRule type="cellIs" dxfId="3615" priority="1375" operator="equal">
      <formula>"Prod"</formula>
    </cfRule>
  </conditionalFormatting>
  <conditionalFormatting sqref="C228:C229">
    <cfRule type="cellIs" dxfId="3614" priority="1374" operator="equal">
      <formula>"Prod"</formula>
    </cfRule>
  </conditionalFormatting>
  <conditionalFormatting sqref="C228:C229">
    <cfRule type="cellIs" dxfId="3613" priority="1373" operator="equal">
      <formula>"Prod"</formula>
    </cfRule>
  </conditionalFormatting>
  <conditionalFormatting sqref="C228:C229">
    <cfRule type="cellIs" dxfId="3612" priority="1372" operator="equal">
      <formula>"Prod"</formula>
    </cfRule>
  </conditionalFormatting>
  <conditionalFormatting sqref="C231:C232">
    <cfRule type="cellIs" dxfId="3611" priority="1371" operator="equal">
      <formula>"Prod"</formula>
    </cfRule>
  </conditionalFormatting>
  <conditionalFormatting sqref="C231:C232">
    <cfRule type="cellIs" dxfId="3610" priority="1370" operator="equal">
      <formula>"Prod"</formula>
    </cfRule>
  </conditionalFormatting>
  <conditionalFormatting sqref="C231:C232">
    <cfRule type="cellIs" dxfId="3609" priority="1369" operator="equal">
      <formula>"Prod"</formula>
    </cfRule>
  </conditionalFormatting>
  <conditionalFormatting sqref="C149:C151">
    <cfRule type="cellIs" dxfId="3608" priority="1368" operator="equal">
      <formula>"Prod"</formula>
    </cfRule>
  </conditionalFormatting>
  <conditionalFormatting sqref="C149:C151">
    <cfRule type="cellIs" dxfId="3607" priority="1367" operator="equal">
      <formula>"Prod"</formula>
    </cfRule>
  </conditionalFormatting>
  <conditionalFormatting sqref="G149">
    <cfRule type="cellIs" dxfId="3606" priority="1361" operator="equal">
      <formula>"Complete w/defect"</formula>
    </cfRule>
    <cfRule type="cellIs" dxfId="3605" priority="1362" operator="equal">
      <formula>"Failed"</formula>
    </cfRule>
    <cfRule type="cellIs" dxfId="3604" priority="1363" operator="equal">
      <formula>"NA"</formula>
    </cfRule>
    <cfRule type="cellIs" dxfId="3603" priority="1364" operator="equal">
      <formula>"Complete"</formula>
    </cfRule>
    <cfRule type="cellIs" dxfId="3602" priority="1365" operator="equal">
      <formula>"In Progress"</formula>
    </cfRule>
    <cfRule type="cellIs" dxfId="3601" priority="1366" operator="equal">
      <formula>"Not Started"</formula>
    </cfRule>
  </conditionalFormatting>
  <conditionalFormatting sqref="G165">
    <cfRule type="cellIs" dxfId="3600" priority="1355" operator="equal">
      <formula>"Complete w/defect"</formula>
    </cfRule>
    <cfRule type="cellIs" dxfId="3599" priority="1356" operator="equal">
      <formula>"Failed"</formula>
    </cfRule>
    <cfRule type="cellIs" dxfId="3598" priority="1357" operator="equal">
      <formula>"NA"</formula>
    </cfRule>
    <cfRule type="cellIs" dxfId="3597" priority="1358" operator="equal">
      <formula>"Complete"</formula>
    </cfRule>
    <cfRule type="cellIs" dxfId="3596" priority="1359" operator="equal">
      <formula>"In Progress"</formula>
    </cfRule>
    <cfRule type="cellIs" dxfId="3595" priority="1360" operator="equal">
      <formula>"Not Started"</formula>
    </cfRule>
  </conditionalFormatting>
  <conditionalFormatting sqref="C165:C166">
    <cfRule type="cellIs" dxfId="3594" priority="1354" operator="equal">
      <formula>"Prod"</formula>
    </cfRule>
  </conditionalFormatting>
  <conditionalFormatting sqref="G165">
    <cfRule type="cellIs" dxfId="3593" priority="1348" operator="equal">
      <formula>"Complete w/defect"</formula>
    </cfRule>
    <cfRule type="cellIs" dxfId="3592" priority="1349" operator="equal">
      <formula>"Failed"</formula>
    </cfRule>
    <cfRule type="cellIs" dxfId="3591" priority="1350" operator="equal">
      <formula>"NA"</formula>
    </cfRule>
    <cfRule type="cellIs" dxfId="3590" priority="1351" operator="equal">
      <formula>"Complete"</formula>
    </cfRule>
    <cfRule type="cellIs" dxfId="3589" priority="1352" operator="equal">
      <formula>"In Progress"</formula>
    </cfRule>
    <cfRule type="cellIs" dxfId="3588" priority="1353" operator="equal">
      <formula>"Not Started"</formula>
    </cfRule>
  </conditionalFormatting>
  <conditionalFormatting sqref="G127">
    <cfRule type="cellIs" dxfId="3587" priority="1246" operator="equal">
      <formula>"Complete w/defect"</formula>
    </cfRule>
    <cfRule type="cellIs" dxfId="3586" priority="1247" operator="equal">
      <formula>"Failed"</formula>
    </cfRule>
    <cfRule type="cellIs" dxfId="3585" priority="1248" operator="equal">
      <formula>"NA"</formula>
    </cfRule>
    <cfRule type="cellIs" dxfId="3584" priority="1249" operator="equal">
      <formula>"Complete"</formula>
    </cfRule>
    <cfRule type="cellIs" dxfId="3583" priority="1250" operator="equal">
      <formula>"In Progress"</formula>
    </cfRule>
    <cfRule type="cellIs" dxfId="3582" priority="1251" operator="equal">
      <formula>"Not Started"</formula>
    </cfRule>
  </conditionalFormatting>
  <conditionalFormatting sqref="G124">
    <cfRule type="cellIs" dxfId="3581" priority="1342" operator="equal">
      <formula>"Complete w/defect"</formula>
    </cfRule>
    <cfRule type="cellIs" dxfId="3580" priority="1343" operator="equal">
      <formula>"Failed"</formula>
    </cfRule>
    <cfRule type="cellIs" dxfId="3579" priority="1344" operator="equal">
      <formula>"NA"</formula>
    </cfRule>
    <cfRule type="cellIs" dxfId="3578" priority="1345" operator="equal">
      <formula>"Complete"</formula>
    </cfRule>
    <cfRule type="cellIs" dxfId="3577" priority="1346" operator="equal">
      <formula>"In Progress"</formula>
    </cfRule>
    <cfRule type="cellIs" dxfId="3576" priority="1347" operator="equal">
      <formula>"Not Started"</formula>
    </cfRule>
  </conditionalFormatting>
  <conditionalFormatting sqref="C124">
    <cfRule type="cellIs" dxfId="3575" priority="1341" operator="equal">
      <formula>"Prod"</formula>
    </cfRule>
  </conditionalFormatting>
  <conditionalFormatting sqref="C124">
    <cfRule type="cellIs" dxfId="3574" priority="1340" operator="equal">
      <formula>"Prod"</formula>
    </cfRule>
  </conditionalFormatting>
  <conditionalFormatting sqref="G124">
    <cfRule type="cellIs" dxfId="3573" priority="1334" operator="equal">
      <formula>"Complete w/defect"</formula>
    </cfRule>
    <cfRule type="cellIs" dxfId="3572" priority="1335" operator="equal">
      <formula>"Failed"</formula>
    </cfRule>
    <cfRule type="cellIs" dxfId="3571" priority="1336" operator="equal">
      <formula>"NA"</formula>
    </cfRule>
    <cfRule type="cellIs" dxfId="3570" priority="1337" operator="equal">
      <formula>"Complete"</formula>
    </cfRule>
    <cfRule type="cellIs" dxfId="3569" priority="1338" operator="equal">
      <formula>"In Progress"</formula>
    </cfRule>
    <cfRule type="cellIs" dxfId="3568" priority="1339" operator="equal">
      <formula>"Not Started"</formula>
    </cfRule>
  </conditionalFormatting>
  <conditionalFormatting sqref="G124">
    <cfRule type="cellIs" dxfId="3567" priority="1328" operator="equal">
      <formula>"Complete w/defect"</formula>
    </cfRule>
    <cfRule type="cellIs" dxfId="3566" priority="1329" operator="equal">
      <formula>"Failed"</formula>
    </cfRule>
    <cfRule type="cellIs" dxfId="3565" priority="1330" operator="equal">
      <formula>"NA"</formula>
    </cfRule>
    <cfRule type="cellIs" dxfId="3564" priority="1331" operator="equal">
      <formula>"Complete"</formula>
    </cfRule>
    <cfRule type="cellIs" dxfId="3563" priority="1332" operator="equal">
      <formula>"In Progress"</formula>
    </cfRule>
    <cfRule type="cellIs" dxfId="3562" priority="1333" operator="equal">
      <formula>"Not Started"</formula>
    </cfRule>
  </conditionalFormatting>
  <conditionalFormatting sqref="G124">
    <cfRule type="cellIs" dxfId="3561" priority="1322" operator="equal">
      <formula>"Complete w/defect"</formula>
    </cfRule>
    <cfRule type="cellIs" dxfId="3560" priority="1323" operator="equal">
      <formula>"Failed"</formula>
    </cfRule>
    <cfRule type="cellIs" dxfId="3559" priority="1324" operator="equal">
      <formula>"NA"</formula>
    </cfRule>
    <cfRule type="cellIs" dxfId="3558" priority="1325" operator="equal">
      <formula>"Complete"</formula>
    </cfRule>
    <cfRule type="cellIs" dxfId="3557" priority="1326" operator="equal">
      <formula>"In Progress"</formula>
    </cfRule>
    <cfRule type="cellIs" dxfId="3556" priority="1327" operator="equal">
      <formula>"Not Started"</formula>
    </cfRule>
  </conditionalFormatting>
  <conditionalFormatting sqref="G124">
    <cfRule type="cellIs" dxfId="3555" priority="1316" operator="equal">
      <formula>"Complete w/defect"</formula>
    </cfRule>
    <cfRule type="cellIs" dxfId="3554" priority="1317" operator="equal">
      <formula>"Failed"</formula>
    </cfRule>
    <cfRule type="cellIs" dxfId="3553" priority="1318" operator="equal">
      <formula>"NA"</formula>
    </cfRule>
    <cfRule type="cellIs" dxfId="3552" priority="1319" operator="equal">
      <formula>"Complete"</formula>
    </cfRule>
    <cfRule type="cellIs" dxfId="3551" priority="1320" operator="equal">
      <formula>"In Progress"</formula>
    </cfRule>
    <cfRule type="cellIs" dxfId="3550" priority="1321" operator="equal">
      <formula>"Not Started"</formula>
    </cfRule>
  </conditionalFormatting>
  <conditionalFormatting sqref="G124">
    <cfRule type="cellIs" dxfId="3549" priority="1310" operator="equal">
      <formula>"Complete w/defect"</formula>
    </cfRule>
    <cfRule type="cellIs" dxfId="3548" priority="1311" operator="equal">
      <formula>"Failed"</formula>
    </cfRule>
    <cfRule type="cellIs" dxfId="3547" priority="1312" operator="equal">
      <formula>"NA"</formula>
    </cfRule>
    <cfRule type="cellIs" dxfId="3546" priority="1313" operator="equal">
      <formula>"Complete"</formula>
    </cfRule>
    <cfRule type="cellIs" dxfId="3545" priority="1314" operator="equal">
      <formula>"In Progress"</formula>
    </cfRule>
    <cfRule type="cellIs" dxfId="3544" priority="1315" operator="equal">
      <formula>"Not Started"</formula>
    </cfRule>
  </conditionalFormatting>
  <conditionalFormatting sqref="G124">
    <cfRule type="cellIs" dxfId="3543" priority="1298" operator="equal">
      <formula>"Complete w/defect"</formula>
    </cfRule>
    <cfRule type="cellIs" dxfId="3542" priority="1299" operator="equal">
      <formula>"Failed"</formula>
    </cfRule>
    <cfRule type="cellIs" dxfId="3541" priority="1300" operator="equal">
      <formula>"NA"</formula>
    </cfRule>
    <cfRule type="cellIs" dxfId="3540" priority="1301" operator="equal">
      <formula>"Complete"</formula>
    </cfRule>
    <cfRule type="cellIs" dxfId="3539" priority="1302" operator="equal">
      <formula>"In Progress"</formula>
    </cfRule>
    <cfRule type="cellIs" dxfId="3538" priority="1303" operator="equal">
      <formula>"Not Started"</formula>
    </cfRule>
  </conditionalFormatting>
  <conditionalFormatting sqref="G124">
    <cfRule type="cellIs" dxfId="3537" priority="1304" operator="equal">
      <formula>"Complete w/defect"</formula>
    </cfRule>
    <cfRule type="cellIs" dxfId="3536" priority="1305" operator="equal">
      <formula>"Failed"</formula>
    </cfRule>
    <cfRule type="cellIs" dxfId="3535" priority="1306" operator="equal">
      <formula>"NA"</formula>
    </cfRule>
    <cfRule type="cellIs" dxfId="3534" priority="1307" operator="equal">
      <formula>"Complete"</formula>
    </cfRule>
    <cfRule type="cellIs" dxfId="3533" priority="1308" operator="equal">
      <formula>"In Progress"</formula>
    </cfRule>
    <cfRule type="cellIs" dxfId="3532" priority="1309" operator="equal">
      <formula>"Not Started"</formula>
    </cfRule>
  </conditionalFormatting>
  <conditionalFormatting sqref="G127">
    <cfRule type="cellIs" dxfId="3531" priority="1276" operator="equal">
      <formula>"Complete w/defect"</formula>
    </cfRule>
    <cfRule type="cellIs" dxfId="3530" priority="1277" operator="equal">
      <formula>"Failed"</formula>
    </cfRule>
    <cfRule type="cellIs" dxfId="3529" priority="1278" operator="equal">
      <formula>"NA"</formula>
    </cfRule>
    <cfRule type="cellIs" dxfId="3528" priority="1279" operator="equal">
      <formula>"Complete"</formula>
    </cfRule>
    <cfRule type="cellIs" dxfId="3527" priority="1280" operator="equal">
      <formula>"In Progress"</formula>
    </cfRule>
    <cfRule type="cellIs" dxfId="3526" priority="1281" operator="equal">
      <formula>"Not Started"</formula>
    </cfRule>
  </conditionalFormatting>
  <conditionalFormatting sqref="G119">
    <cfRule type="cellIs" dxfId="3525" priority="1229" operator="equal">
      <formula>"Complete w/defect"</formula>
    </cfRule>
    <cfRule type="cellIs" dxfId="3524" priority="1230" operator="equal">
      <formula>"Failed"</formula>
    </cfRule>
    <cfRule type="cellIs" dxfId="3523" priority="1231" operator="equal">
      <formula>"NA"</formula>
    </cfRule>
    <cfRule type="cellIs" dxfId="3522" priority="1232" operator="equal">
      <formula>"Complete"</formula>
    </cfRule>
    <cfRule type="cellIs" dxfId="3521" priority="1233" operator="equal">
      <formula>"In Progress"</formula>
    </cfRule>
    <cfRule type="cellIs" dxfId="3520" priority="1234" operator="equal">
      <formula>"Not Started"</formula>
    </cfRule>
  </conditionalFormatting>
  <conditionalFormatting sqref="C129">
    <cfRule type="cellIs" dxfId="3519" priority="1297" operator="equal">
      <formula>"Prod"</formula>
    </cfRule>
  </conditionalFormatting>
  <conditionalFormatting sqref="C129">
    <cfRule type="cellIs" dxfId="3518" priority="1296" operator="equal">
      <formula>"Prod"</formula>
    </cfRule>
  </conditionalFormatting>
  <conditionalFormatting sqref="G127">
    <cfRule type="cellIs" dxfId="3517" priority="1290" operator="equal">
      <formula>"Complete w/defect"</formula>
    </cfRule>
    <cfRule type="cellIs" dxfId="3516" priority="1291" operator="equal">
      <formula>"Failed"</formula>
    </cfRule>
    <cfRule type="cellIs" dxfId="3515" priority="1292" operator="equal">
      <formula>"NA"</formula>
    </cfRule>
    <cfRule type="cellIs" dxfId="3514" priority="1293" operator="equal">
      <formula>"Complete"</formula>
    </cfRule>
    <cfRule type="cellIs" dxfId="3513" priority="1294" operator="equal">
      <formula>"In Progress"</formula>
    </cfRule>
    <cfRule type="cellIs" dxfId="3512" priority="1295" operator="equal">
      <formula>"Not Started"</formula>
    </cfRule>
  </conditionalFormatting>
  <conditionalFormatting sqref="C127">
    <cfRule type="cellIs" dxfId="3511" priority="1289" operator="equal">
      <formula>"Prod"</formula>
    </cfRule>
  </conditionalFormatting>
  <conditionalFormatting sqref="C127">
    <cfRule type="cellIs" dxfId="3510" priority="1288" operator="equal">
      <formula>"Prod"</formula>
    </cfRule>
  </conditionalFormatting>
  <conditionalFormatting sqref="G127">
    <cfRule type="cellIs" dxfId="3509" priority="1282" operator="equal">
      <formula>"Complete w/defect"</formula>
    </cfRule>
    <cfRule type="cellIs" dxfId="3508" priority="1283" operator="equal">
      <formula>"Failed"</formula>
    </cfRule>
    <cfRule type="cellIs" dxfId="3507" priority="1284" operator="equal">
      <formula>"NA"</formula>
    </cfRule>
    <cfRule type="cellIs" dxfId="3506" priority="1285" operator="equal">
      <formula>"Complete"</formula>
    </cfRule>
    <cfRule type="cellIs" dxfId="3505" priority="1286" operator="equal">
      <formula>"In Progress"</formula>
    </cfRule>
    <cfRule type="cellIs" dxfId="3504" priority="1287" operator="equal">
      <formula>"Not Started"</formula>
    </cfRule>
  </conditionalFormatting>
  <conditionalFormatting sqref="G127">
    <cfRule type="cellIs" dxfId="3503" priority="1270" operator="equal">
      <formula>"Complete w/defect"</formula>
    </cfRule>
    <cfRule type="cellIs" dxfId="3502" priority="1271" operator="equal">
      <formula>"Failed"</formula>
    </cfRule>
    <cfRule type="cellIs" dxfId="3501" priority="1272" operator="equal">
      <formula>"NA"</formula>
    </cfRule>
    <cfRule type="cellIs" dxfId="3500" priority="1273" operator="equal">
      <formula>"Complete"</formula>
    </cfRule>
    <cfRule type="cellIs" dxfId="3499" priority="1274" operator="equal">
      <formula>"In Progress"</formula>
    </cfRule>
    <cfRule type="cellIs" dxfId="3498" priority="1275" operator="equal">
      <formula>"Not Started"</formula>
    </cfRule>
  </conditionalFormatting>
  <conditionalFormatting sqref="G127">
    <cfRule type="cellIs" dxfId="3497" priority="1264" operator="equal">
      <formula>"Complete w/defect"</formula>
    </cfRule>
    <cfRule type="cellIs" dxfId="3496" priority="1265" operator="equal">
      <formula>"Failed"</formula>
    </cfRule>
    <cfRule type="cellIs" dxfId="3495" priority="1266" operator="equal">
      <formula>"NA"</formula>
    </cfRule>
    <cfRule type="cellIs" dxfId="3494" priority="1267" operator="equal">
      <formula>"Complete"</formula>
    </cfRule>
    <cfRule type="cellIs" dxfId="3493" priority="1268" operator="equal">
      <formula>"In Progress"</formula>
    </cfRule>
    <cfRule type="cellIs" dxfId="3492" priority="1269" operator="equal">
      <formula>"Not Started"</formula>
    </cfRule>
  </conditionalFormatting>
  <conditionalFormatting sqref="G127">
    <cfRule type="cellIs" dxfId="3491" priority="1258" operator="equal">
      <formula>"Complete w/defect"</formula>
    </cfRule>
    <cfRule type="cellIs" dxfId="3490" priority="1259" operator="equal">
      <formula>"Failed"</formula>
    </cfRule>
    <cfRule type="cellIs" dxfId="3489" priority="1260" operator="equal">
      <formula>"NA"</formula>
    </cfRule>
    <cfRule type="cellIs" dxfId="3488" priority="1261" operator="equal">
      <formula>"Complete"</formula>
    </cfRule>
    <cfRule type="cellIs" dxfId="3487" priority="1262" operator="equal">
      <formula>"In Progress"</formula>
    </cfRule>
    <cfRule type="cellIs" dxfId="3486" priority="1263" operator="equal">
      <formula>"Not Started"</formula>
    </cfRule>
  </conditionalFormatting>
  <conditionalFormatting sqref="G127">
    <cfRule type="cellIs" dxfId="3485" priority="1252" operator="equal">
      <formula>"Complete w/defect"</formula>
    </cfRule>
    <cfRule type="cellIs" dxfId="3484" priority="1253" operator="equal">
      <formula>"Failed"</formula>
    </cfRule>
    <cfRule type="cellIs" dxfId="3483" priority="1254" operator="equal">
      <formula>"NA"</formula>
    </cfRule>
    <cfRule type="cellIs" dxfId="3482" priority="1255" operator="equal">
      <formula>"Complete"</formula>
    </cfRule>
    <cfRule type="cellIs" dxfId="3481" priority="1256" operator="equal">
      <formula>"In Progress"</formula>
    </cfRule>
    <cfRule type="cellIs" dxfId="3480" priority="1257" operator="equal">
      <formula>"Not Started"</formula>
    </cfRule>
  </conditionalFormatting>
  <conditionalFormatting sqref="C119">
    <cfRule type="cellIs" dxfId="3479" priority="1235" operator="equal">
      <formula>"Prod"</formula>
    </cfRule>
  </conditionalFormatting>
  <conditionalFormatting sqref="C120">
    <cfRule type="cellIs" dxfId="3478" priority="1227" operator="equal">
      <formula>"Prod"</formula>
    </cfRule>
  </conditionalFormatting>
  <conditionalFormatting sqref="C128">
    <cfRule type="cellIs" dxfId="3477" priority="1245" operator="equal">
      <formula>"Prod"</formula>
    </cfRule>
  </conditionalFormatting>
  <conditionalFormatting sqref="C128">
    <cfRule type="cellIs" dxfId="3476" priority="1244" operator="equal">
      <formula>"Prod"</formula>
    </cfRule>
  </conditionalFormatting>
  <conditionalFormatting sqref="C170">
    <cfRule type="cellIs" dxfId="3475" priority="1237" operator="equal">
      <formula>"Prod"</formula>
    </cfRule>
  </conditionalFormatting>
  <conditionalFormatting sqref="G170">
    <cfRule type="cellIs" dxfId="3474" priority="1238" operator="equal">
      <formula>"Complete w/defect"</formula>
    </cfRule>
    <cfRule type="cellIs" dxfId="3473" priority="1239" operator="equal">
      <formula>"Failed"</formula>
    </cfRule>
    <cfRule type="cellIs" dxfId="3472" priority="1240" operator="equal">
      <formula>"NA"</formula>
    </cfRule>
    <cfRule type="cellIs" dxfId="3471" priority="1241" operator="equal">
      <formula>"Complete"</formula>
    </cfRule>
    <cfRule type="cellIs" dxfId="3470" priority="1242" operator="equal">
      <formula>"In Progress"</formula>
    </cfRule>
    <cfRule type="cellIs" dxfId="3469" priority="1243" operator="equal">
      <formula>"Not Started"</formula>
    </cfRule>
  </conditionalFormatting>
  <conditionalFormatting sqref="G166">
    <cfRule type="cellIs" dxfId="3468" priority="1220" operator="equal">
      <formula>"Complete w/defect"</formula>
    </cfRule>
    <cfRule type="cellIs" dxfId="3467" priority="1221" operator="equal">
      <formula>"Failed"</formula>
    </cfRule>
    <cfRule type="cellIs" dxfId="3466" priority="1222" operator="equal">
      <formula>"NA"</formula>
    </cfRule>
    <cfRule type="cellIs" dxfId="3465" priority="1223" operator="equal">
      <formula>"Complete"</formula>
    </cfRule>
    <cfRule type="cellIs" dxfId="3464" priority="1224" operator="equal">
      <formula>"In Progress"</formula>
    </cfRule>
    <cfRule type="cellIs" dxfId="3463" priority="1225" operator="equal">
      <formula>"Not Started"</formula>
    </cfRule>
  </conditionalFormatting>
  <conditionalFormatting sqref="G166">
    <cfRule type="cellIs" dxfId="3462" priority="1214" operator="equal">
      <formula>"Complete w/defect"</formula>
    </cfRule>
    <cfRule type="cellIs" dxfId="3461" priority="1215" operator="equal">
      <formula>"Failed"</formula>
    </cfRule>
    <cfRule type="cellIs" dxfId="3460" priority="1216" operator="equal">
      <formula>"NA"</formula>
    </cfRule>
    <cfRule type="cellIs" dxfId="3459" priority="1217" operator="equal">
      <formula>"Complete"</formula>
    </cfRule>
    <cfRule type="cellIs" dxfId="3458" priority="1218" operator="equal">
      <formula>"In Progress"</formula>
    </cfRule>
    <cfRule type="cellIs" dxfId="3457" priority="1219" operator="equal">
      <formula>"Not Started"</formula>
    </cfRule>
  </conditionalFormatting>
  <conditionalFormatting sqref="C119">
    <cfRule type="cellIs" dxfId="3456" priority="1236" operator="equal">
      <formula>"Prod"</formula>
    </cfRule>
  </conditionalFormatting>
  <conditionalFormatting sqref="C120">
    <cfRule type="cellIs" dxfId="3455" priority="1228" operator="equal">
      <formula>"Prod"</formula>
    </cfRule>
  </conditionalFormatting>
  <conditionalFormatting sqref="C120">
    <cfRule type="cellIs" dxfId="3454" priority="1226" operator="equal">
      <formula>"Prod"</formula>
    </cfRule>
  </conditionalFormatting>
  <conditionalFormatting sqref="G151">
    <cfRule type="cellIs" dxfId="3453" priority="1208" operator="equal">
      <formula>"Complete w/defect"</formula>
    </cfRule>
    <cfRule type="cellIs" dxfId="3452" priority="1209" operator="equal">
      <formula>"Failed"</formula>
    </cfRule>
    <cfRule type="cellIs" dxfId="3451" priority="1210" operator="equal">
      <formula>"NA"</formula>
    </cfRule>
    <cfRule type="cellIs" dxfId="3450" priority="1211" operator="equal">
      <formula>"Complete"</formula>
    </cfRule>
    <cfRule type="cellIs" dxfId="3449" priority="1212" operator="equal">
      <formula>"In Progress"</formula>
    </cfRule>
    <cfRule type="cellIs" dxfId="3448" priority="1213" operator="equal">
      <formula>"Not Started"</formula>
    </cfRule>
  </conditionalFormatting>
  <conditionalFormatting sqref="G151">
    <cfRule type="cellIs" dxfId="3447" priority="1202" operator="equal">
      <formula>"Complete w/defect"</formula>
    </cfRule>
    <cfRule type="cellIs" dxfId="3446" priority="1203" operator="equal">
      <formula>"Failed"</formula>
    </cfRule>
    <cfRule type="cellIs" dxfId="3445" priority="1204" operator="equal">
      <formula>"NA"</formula>
    </cfRule>
    <cfRule type="cellIs" dxfId="3444" priority="1205" operator="equal">
      <formula>"Complete"</formula>
    </cfRule>
    <cfRule type="cellIs" dxfId="3443" priority="1206" operator="equal">
      <formula>"In Progress"</formula>
    </cfRule>
    <cfRule type="cellIs" dxfId="3442" priority="1207" operator="equal">
      <formula>"Not Started"</formula>
    </cfRule>
  </conditionalFormatting>
  <conditionalFormatting sqref="C41:C42">
    <cfRule type="cellIs" dxfId="3441" priority="1201" operator="equal">
      <formula>"Prod"</formula>
    </cfRule>
  </conditionalFormatting>
  <conditionalFormatting sqref="G232">
    <cfRule type="cellIs" dxfId="3440" priority="1153" operator="equal">
      <formula>"Complete w/defect"</formula>
    </cfRule>
    <cfRule type="cellIs" dxfId="3439" priority="1154" operator="equal">
      <formula>"Failed"</formula>
    </cfRule>
    <cfRule type="cellIs" dxfId="3438" priority="1155" operator="equal">
      <formula>"NA"</formula>
    </cfRule>
    <cfRule type="cellIs" dxfId="3437" priority="1156" operator="equal">
      <formula>"Complete"</formula>
    </cfRule>
    <cfRule type="cellIs" dxfId="3436" priority="1157" operator="equal">
      <formula>"In Progress"</formula>
    </cfRule>
    <cfRule type="cellIs" dxfId="3435" priority="1158" operator="equal">
      <formula>"Not Started"</formula>
    </cfRule>
  </conditionalFormatting>
  <conditionalFormatting sqref="G228">
    <cfRule type="cellIs" dxfId="3434" priority="1195" operator="equal">
      <formula>"Complete w/defect"</formula>
    </cfRule>
    <cfRule type="cellIs" dxfId="3433" priority="1196" operator="equal">
      <formula>"Failed"</formula>
    </cfRule>
    <cfRule type="cellIs" dxfId="3432" priority="1197" operator="equal">
      <formula>"NA"</formula>
    </cfRule>
    <cfRule type="cellIs" dxfId="3431" priority="1198" operator="equal">
      <formula>"Complete"</formula>
    </cfRule>
    <cfRule type="cellIs" dxfId="3430" priority="1199" operator="equal">
      <formula>"In Progress"</formula>
    </cfRule>
    <cfRule type="cellIs" dxfId="3429" priority="1200" operator="equal">
      <formula>"Not Started"</formula>
    </cfRule>
  </conditionalFormatting>
  <conditionalFormatting sqref="G228">
    <cfRule type="cellIs" dxfId="3428" priority="1189" operator="equal">
      <formula>"Complete w/defect"</formula>
    </cfRule>
    <cfRule type="cellIs" dxfId="3427" priority="1190" operator="equal">
      <formula>"Failed"</formula>
    </cfRule>
    <cfRule type="cellIs" dxfId="3426" priority="1191" operator="equal">
      <formula>"NA"</formula>
    </cfRule>
    <cfRule type="cellIs" dxfId="3425" priority="1192" operator="equal">
      <formula>"Complete"</formula>
    </cfRule>
    <cfRule type="cellIs" dxfId="3424" priority="1193" operator="equal">
      <formula>"In Progress"</formula>
    </cfRule>
    <cfRule type="cellIs" dxfId="3423" priority="1194" operator="equal">
      <formula>"Not Started"</formula>
    </cfRule>
  </conditionalFormatting>
  <conditionalFormatting sqref="G229">
    <cfRule type="cellIs" dxfId="3422" priority="1183" operator="equal">
      <formula>"Complete w/defect"</formula>
    </cfRule>
    <cfRule type="cellIs" dxfId="3421" priority="1184" operator="equal">
      <formula>"Failed"</formula>
    </cfRule>
    <cfRule type="cellIs" dxfId="3420" priority="1185" operator="equal">
      <formula>"NA"</formula>
    </cfRule>
    <cfRule type="cellIs" dxfId="3419" priority="1186" operator="equal">
      <formula>"Complete"</formula>
    </cfRule>
    <cfRule type="cellIs" dxfId="3418" priority="1187" operator="equal">
      <formula>"In Progress"</formula>
    </cfRule>
    <cfRule type="cellIs" dxfId="3417" priority="1188" operator="equal">
      <formula>"Not Started"</formula>
    </cfRule>
  </conditionalFormatting>
  <conditionalFormatting sqref="G229">
    <cfRule type="cellIs" dxfId="3416" priority="1177" operator="equal">
      <formula>"Complete w/defect"</formula>
    </cfRule>
    <cfRule type="cellIs" dxfId="3415" priority="1178" operator="equal">
      <formula>"Failed"</formula>
    </cfRule>
    <cfRule type="cellIs" dxfId="3414" priority="1179" operator="equal">
      <formula>"NA"</formula>
    </cfRule>
    <cfRule type="cellIs" dxfId="3413" priority="1180" operator="equal">
      <formula>"Complete"</formula>
    </cfRule>
    <cfRule type="cellIs" dxfId="3412" priority="1181" operator="equal">
      <formula>"In Progress"</formula>
    </cfRule>
    <cfRule type="cellIs" dxfId="3411" priority="1182" operator="equal">
      <formula>"Not Started"</formula>
    </cfRule>
  </conditionalFormatting>
  <conditionalFormatting sqref="G231">
    <cfRule type="cellIs" dxfId="3410" priority="1171" operator="equal">
      <formula>"Complete w/defect"</formula>
    </cfRule>
    <cfRule type="cellIs" dxfId="3409" priority="1172" operator="equal">
      <formula>"Failed"</formula>
    </cfRule>
    <cfRule type="cellIs" dxfId="3408" priority="1173" operator="equal">
      <formula>"NA"</formula>
    </cfRule>
    <cfRule type="cellIs" dxfId="3407" priority="1174" operator="equal">
      <formula>"Complete"</formula>
    </cfRule>
    <cfRule type="cellIs" dxfId="3406" priority="1175" operator="equal">
      <formula>"In Progress"</formula>
    </cfRule>
    <cfRule type="cellIs" dxfId="3405" priority="1176" operator="equal">
      <formula>"Not Started"</formula>
    </cfRule>
  </conditionalFormatting>
  <conditionalFormatting sqref="G231">
    <cfRule type="cellIs" dxfId="3404" priority="1165" operator="equal">
      <formula>"Complete w/defect"</formula>
    </cfRule>
    <cfRule type="cellIs" dxfId="3403" priority="1166" operator="equal">
      <formula>"Failed"</formula>
    </cfRule>
    <cfRule type="cellIs" dxfId="3402" priority="1167" operator="equal">
      <formula>"NA"</formula>
    </cfRule>
    <cfRule type="cellIs" dxfId="3401" priority="1168" operator="equal">
      <formula>"Complete"</formula>
    </cfRule>
    <cfRule type="cellIs" dxfId="3400" priority="1169" operator="equal">
      <formula>"In Progress"</formula>
    </cfRule>
    <cfRule type="cellIs" dxfId="3399" priority="1170" operator="equal">
      <formula>"Not Started"</formula>
    </cfRule>
  </conditionalFormatting>
  <conditionalFormatting sqref="G232">
    <cfRule type="cellIs" dxfId="3398" priority="1159" operator="equal">
      <formula>"Complete w/defect"</formula>
    </cfRule>
    <cfRule type="cellIs" dxfId="3397" priority="1160" operator="equal">
      <formula>"Failed"</formula>
    </cfRule>
    <cfRule type="cellIs" dxfId="3396" priority="1161" operator="equal">
      <formula>"NA"</formula>
    </cfRule>
    <cfRule type="cellIs" dxfId="3395" priority="1162" operator="equal">
      <formula>"Complete"</formula>
    </cfRule>
    <cfRule type="cellIs" dxfId="3394" priority="1163" operator="equal">
      <formula>"In Progress"</formula>
    </cfRule>
    <cfRule type="cellIs" dxfId="3393" priority="1164" operator="equal">
      <formula>"Not Started"</formula>
    </cfRule>
  </conditionalFormatting>
  <conditionalFormatting sqref="G21:G24">
    <cfRule type="cellIs" dxfId="3392" priority="1147" operator="equal">
      <formula>"Complete w/defect"</formula>
    </cfRule>
    <cfRule type="cellIs" dxfId="3391" priority="1148" operator="equal">
      <formula>"Failed"</formula>
    </cfRule>
    <cfRule type="cellIs" dxfId="3390" priority="1149" operator="equal">
      <formula>"NA"</formula>
    </cfRule>
    <cfRule type="cellIs" dxfId="3389" priority="1150" operator="equal">
      <formula>"Complete"</formula>
    </cfRule>
    <cfRule type="cellIs" dxfId="3388" priority="1151" operator="equal">
      <formula>"In Progress"</formula>
    </cfRule>
    <cfRule type="cellIs" dxfId="3387" priority="1152" operator="equal">
      <formula>"Not Started"</formula>
    </cfRule>
  </conditionalFormatting>
  <conditionalFormatting sqref="G67">
    <cfRule type="cellIs" dxfId="3386" priority="1135" operator="equal">
      <formula>"Complete w/defect"</formula>
    </cfRule>
    <cfRule type="cellIs" dxfId="3385" priority="1136" operator="equal">
      <formula>"Failed"</formula>
    </cfRule>
    <cfRule type="cellIs" dxfId="3384" priority="1137" operator="equal">
      <formula>"NA"</formula>
    </cfRule>
    <cfRule type="cellIs" dxfId="3383" priority="1138" operator="equal">
      <formula>"Complete"</formula>
    </cfRule>
    <cfRule type="cellIs" dxfId="3382" priority="1139" operator="equal">
      <formula>"In Progress"</formula>
    </cfRule>
    <cfRule type="cellIs" dxfId="3381" priority="1140" operator="equal">
      <formula>"Not Started"</formula>
    </cfRule>
  </conditionalFormatting>
  <conditionalFormatting sqref="G116:G117">
    <cfRule type="cellIs" dxfId="3380" priority="1129" operator="equal">
      <formula>"Complete w/defect"</formula>
    </cfRule>
    <cfRule type="cellIs" dxfId="3379" priority="1130" operator="equal">
      <formula>"Failed"</formula>
    </cfRule>
    <cfRule type="cellIs" dxfId="3378" priority="1131" operator="equal">
      <formula>"NA"</formula>
    </cfRule>
    <cfRule type="cellIs" dxfId="3377" priority="1132" operator="equal">
      <formula>"Complete"</formula>
    </cfRule>
    <cfRule type="cellIs" dxfId="3376" priority="1133" operator="equal">
      <formula>"In Progress"</formula>
    </cfRule>
    <cfRule type="cellIs" dxfId="3375" priority="1134" operator="equal">
      <formula>"Not Started"</formula>
    </cfRule>
  </conditionalFormatting>
  <conditionalFormatting sqref="G120">
    <cfRule type="cellIs" dxfId="3374" priority="1123" operator="equal">
      <formula>"Complete w/defect"</formula>
    </cfRule>
    <cfRule type="cellIs" dxfId="3373" priority="1124" operator="equal">
      <formula>"Failed"</formula>
    </cfRule>
    <cfRule type="cellIs" dxfId="3372" priority="1125" operator="equal">
      <formula>"NA"</formula>
    </cfRule>
    <cfRule type="cellIs" dxfId="3371" priority="1126" operator="equal">
      <formula>"Complete"</formula>
    </cfRule>
    <cfRule type="cellIs" dxfId="3370" priority="1127" operator="equal">
      <formula>"In Progress"</formula>
    </cfRule>
    <cfRule type="cellIs" dxfId="3369" priority="1128" operator="equal">
      <formula>"Not Started"</formula>
    </cfRule>
  </conditionalFormatting>
  <conditionalFormatting sqref="G191:G197">
    <cfRule type="cellIs" dxfId="3368" priority="1117" operator="equal">
      <formula>"Complete w/defect"</formula>
    </cfRule>
    <cfRule type="cellIs" dxfId="3367" priority="1118" operator="equal">
      <formula>"Failed"</formula>
    </cfRule>
    <cfRule type="cellIs" dxfId="3366" priority="1119" operator="equal">
      <formula>"NA"</formula>
    </cfRule>
    <cfRule type="cellIs" dxfId="3365" priority="1120" operator="equal">
      <formula>"Complete"</formula>
    </cfRule>
    <cfRule type="cellIs" dxfId="3364" priority="1121" operator="equal">
      <formula>"In Progress"</formula>
    </cfRule>
    <cfRule type="cellIs" dxfId="3363" priority="1122" operator="equal">
      <formula>"Not Started"</formula>
    </cfRule>
  </conditionalFormatting>
  <conditionalFormatting sqref="G219">
    <cfRule type="cellIs" dxfId="3362" priority="1111" operator="equal">
      <formula>"Complete w/defect"</formula>
    </cfRule>
    <cfRule type="cellIs" dxfId="3361" priority="1112" operator="equal">
      <formula>"Failed"</formula>
    </cfRule>
    <cfRule type="cellIs" dxfId="3360" priority="1113" operator="equal">
      <formula>"NA"</formula>
    </cfRule>
    <cfRule type="cellIs" dxfId="3359" priority="1114" operator="equal">
      <formula>"Complete"</formula>
    </cfRule>
    <cfRule type="cellIs" dxfId="3358" priority="1115" operator="equal">
      <formula>"In Progress"</formula>
    </cfRule>
    <cfRule type="cellIs" dxfId="3357" priority="1116" operator="equal">
      <formula>"Not Started"</formula>
    </cfRule>
  </conditionalFormatting>
  <conditionalFormatting sqref="G220">
    <cfRule type="cellIs" dxfId="3356" priority="1105" operator="equal">
      <formula>"Complete w/defect"</formula>
    </cfRule>
    <cfRule type="cellIs" dxfId="3355" priority="1106" operator="equal">
      <formula>"Failed"</formula>
    </cfRule>
    <cfRule type="cellIs" dxfId="3354" priority="1107" operator="equal">
      <formula>"NA"</formula>
    </cfRule>
    <cfRule type="cellIs" dxfId="3353" priority="1108" operator="equal">
      <formula>"Complete"</formula>
    </cfRule>
    <cfRule type="cellIs" dxfId="3352" priority="1109" operator="equal">
      <formula>"In Progress"</formula>
    </cfRule>
    <cfRule type="cellIs" dxfId="3351" priority="1110" operator="equal">
      <formula>"Not Started"</formula>
    </cfRule>
  </conditionalFormatting>
  <conditionalFormatting sqref="G222">
    <cfRule type="cellIs" dxfId="3350" priority="1099" operator="equal">
      <formula>"Complete w/defect"</formula>
    </cfRule>
    <cfRule type="cellIs" dxfId="3349" priority="1100" operator="equal">
      <formula>"Failed"</formula>
    </cfRule>
    <cfRule type="cellIs" dxfId="3348" priority="1101" operator="equal">
      <formula>"NA"</formula>
    </cfRule>
    <cfRule type="cellIs" dxfId="3347" priority="1102" operator="equal">
      <formula>"Complete"</formula>
    </cfRule>
    <cfRule type="cellIs" dxfId="3346" priority="1103" operator="equal">
      <formula>"In Progress"</formula>
    </cfRule>
    <cfRule type="cellIs" dxfId="3345" priority="1104" operator="equal">
      <formula>"Not Started"</formula>
    </cfRule>
  </conditionalFormatting>
  <conditionalFormatting sqref="G223">
    <cfRule type="cellIs" dxfId="3344" priority="1093" operator="equal">
      <formula>"Complete w/defect"</formula>
    </cfRule>
    <cfRule type="cellIs" dxfId="3343" priority="1094" operator="equal">
      <formula>"Failed"</formula>
    </cfRule>
    <cfRule type="cellIs" dxfId="3342" priority="1095" operator="equal">
      <formula>"NA"</formula>
    </cfRule>
    <cfRule type="cellIs" dxfId="3341" priority="1096" operator="equal">
      <formula>"Complete"</formula>
    </cfRule>
    <cfRule type="cellIs" dxfId="3340" priority="1097" operator="equal">
      <formula>"In Progress"</formula>
    </cfRule>
    <cfRule type="cellIs" dxfId="3339" priority="1098" operator="equal">
      <formula>"Not Started"</formula>
    </cfRule>
  </conditionalFormatting>
  <conditionalFormatting sqref="G225">
    <cfRule type="cellIs" dxfId="3338" priority="1087" operator="equal">
      <formula>"Complete w/defect"</formula>
    </cfRule>
    <cfRule type="cellIs" dxfId="3337" priority="1088" operator="equal">
      <formula>"Failed"</formula>
    </cfRule>
    <cfRule type="cellIs" dxfId="3336" priority="1089" operator="equal">
      <formula>"NA"</formula>
    </cfRule>
    <cfRule type="cellIs" dxfId="3335" priority="1090" operator="equal">
      <formula>"Complete"</formula>
    </cfRule>
    <cfRule type="cellIs" dxfId="3334" priority="1091" operator="equal">
      <formula>"In Progress"</formula>
    </cfRule>
    <cfRule type="cellIs" dxfId="3333" priority="1092" operator="equal">
      <formula>"Not Started"</formula>
    </cfRule>
  </conditionalFormatting>
  <conditionalFormatting sqref="G226">
    <cfRule type="cellIs" dxfId="3332" priority="1081" operator="equal">
      <formula>"Complete w/defect"</formula>
    </cfRule>
    <cfRule type="cellIs" dxfId="3331" priority="1082" operator="equal">
      <formula>"Failed"</formula>
    </cfRule>
    <cfRule type="cellIs" dxfId="3330" priority="1083" operator="equal">
      <formula>"NA"</formula>
    </cfRule>
    <cfRule type="cellIs" dxfId="3329" priority="1084" operator="equal">
      <formula>"Complete"</formula>
    </cfRule>
    <cfRule type="cellIs" dxfId="3328" priority="1085" operator="equal">
      <formula>"In Progress"</formula>
    </cfRule>
    <cfRule type="cellIs" dxfId="3327" priority="1086" operator="equal">
      <formula>"Not Started"</formula>
    </cfRule>
  </conditionalFormatting>
  <conditionalFormatting sqref="G147">
    <cfRule type="cellIs" dxfId="3326" priority="1075" operator="equal">
      <formula>"Complete w/defect"</formula>
    </cfRule>
    <cfRule type="cellIs" dxfId="3325" priority="1076" operator="equal">
      <formula>"Failed"</formula>
    </cfRule>
    <cfRule type="cellIs" dxfId="3324" priority="1077" operator="equal">
      <formula>"NA"</formula>
    </cfRule>
    <cfRule type="cellIs" dxfId="3323" priority="1078" operator="equal">
      <formula>"Complete"</formula>
    </cfRule>
    <cfRule type="cellIs" dxfId="3322" priority="1079" operator="equal">
      <formula>"In Progress"</formula>
    </cfRule>
    <cfRule type="cellIs" dxfId="3321" priority="1080" operator="equal">
      <formula>"Not Started"</formula>
    </cfRule>
  </conditionalFormatting>
  <conditionalFormatting sqref="G11">
    <cfRule type="cellIs" dxfId="3320" priority="1069" operator="equal">
      <formula>"Complete w/defect"</formula>
    </cfRule>
    <cfRule type="cellIs" dxfId="3319" priority="1070" operator="equal">
      <formula>"Failed"</formula>
    </cfRule>
    <cfRule type="cellIs" dxfId="3318" priority="1071" operator="equal">
      <formula>"NA"</formula>
    </cfRule>
    <cfRule type="cellIs" dxfId="3317" priority="1072" operator="equal">
      <formula>"Complete"</formula>
    </cfRule>
    <cfRule type="cellIs" dxfId="3316" priority="1073" operator="equal">
      <formula>"In Progress"</formula>
    </cfRule>
    <cfRule type="cellIs" dxfId="3315" priority="1074" operator="equal">
      <formula>"Not Started"</formula>
    </cfRule>
  </conditionalFormatting>
  <conditionalFormatting sqref="G106">
    <cfRule type="cellIs" dxfId="3314" priority="1057" operator="equal">
      <formula>"Complete w/defect"</formula>
    </cfRule>
    <cfRule type="cellIs" dxfId="3313" priority="1058" operator="equal">
      <formula>"Failed"</formula>
    </cfRule>
    <cfRule type="cellIs" dxfId="3312" priority="1059" operator="equal">
      <formula>"NA"</formula>
    </cfRule>
    <cfRule type="cellIs" dxfId="3311" priority="1060" operator="equal">
      <formula>"Complete"</formula>
    </cfRule>
    <cfRule type="cellIs" dxfId="3310" priority="1061" operator="equal">
      <formula>"In Progress"</formula>
    </cfRule>
    <cfRule type="cellIs" dxfId="3309" priority="1062" operator="equal">
      <formula>"Not Started"</formula>
    </cfRule>
  </conditionalFormatting>
  <conditionalFormatting sqref="G133">
    <cfRule type="cellIs" dxfId="3308" priority="1005" operator="equal">
      <formula>"Complete w/defect"</formula>
    </cfRule>
    <cfRule type="cellIs" dxfId="3307" priority="1006" operator="equal">
      <formula>"Failed"</formula>
    </cfRule>
    <cfRule type="cellIs" dxfId="3306" priority="1007" operator="equal">
      <formula>"NA"</formula>
    </cfRule>
    <cfRule type="cellIs" dxfId="3305" priority="1008" operator="equal">
      <formula>"Complete"</formula>
    </cfRule>
    <cfRule type="cellIs" dxfId="3304" priority="1009" operator="equal">
      <formula>"In Progress"</formula>
    </cfRule>
    <cfRule type="cellIs" dxfId="3303" priority="1010" operator="equal">
      <formula>"Not Started"</formula>
    </cfRule>
  </conditionalFormatting>
  <conditionalFormatting sqref="G133">
    <cfRule type="cellIs" dxfId="3302" priority="1035" operator="equal">
      <formula>"Complete w/defect"</formula>
    </cfRule>
    <cfRule type="cellIs" dxfId="3301" priority="1036" operator="equal">
      <formula>"Failed"</formula>
    </cfRule>
    <cfRule type="cellIs" dxfId="3300" priority="1037" operator="equal">
      <formula>"NA"</formula>
    </cfRule>
    <cfRule type="cellIs" dxfId="3299" priority="1038" operator="equal">
      <formula>"Complete"</formula>
    </cfRule>
    <cfRule type="cellIs" dxfId="3298" priority="1039" operator="equal">
      <formula>"In Progress"</formula>
    </cfRule>
    <cfRule type="cellIs" dxfId="3297" priority="1040" operator="equal">
      <formula>"Not Started"</formula>
    </cfRule>
  </conditionalFormatting>
  <conditionalFormatting sqref="C135">
    <cfRule type="cellIs" dxfId="3296" priority="1056" operator="equal">
      <formula>"Prod"</formula>
    </cfRule>
  </conditionalFormatting>
  <conditionalFormatting sqref="C135">
    <cfRule type="cellIs" dxfId="3295" priority="1055" operator="equal">
      <formula>"Prod"</formula>
    </cfRule>
  </conditionalFormatting>
  <conditionalFormatting sqref="G133">
    <cfRule type="cellIs" dxfId="3294" priority="1049" operator="equal">
      <formula>"Complete w/defect"</formula>
    </cfRule>
    <cfRule type="cellIs" dxfId="3293" priority="1050" operator="equal">
      <formula>"Failed"</formula>
    </cfRule>
    <cfRule type="cellIs" dxfId="3292" priority="1051" operator="equal">
      <formula>"NA"</formula>
    </cfRule>
    <cfRule type="cellIs" dxfId="3291" priority="1052" operator="equal">
      <formula>"Complete"</formula>
    </cfRule>
    <cfRule type="cellIs" dxfId="3290" priority="1053" operator="equal">
      <formula>"In Progress"</formula>
    </cfRule>
    <cfRule type="cellIs" dxfId="3289" priority="1054" operator="equal">
      <formula>"Not Started"</formula>
    </cfRule>
  </conditionalFormatting>
  <conditionalFormatting sqref="C133">
    <cfRule type="cellIs" dxfId="3288" priority="1048" operator="equal">
      <formula>"Prod"</formula>
    </cfRule>
  </conditionalFormatting>
  <conditionalFormatting sqref="C133">
    <cfRule type="cellIs" dxfId="3287" priority="1047" operator="equal">
      <formula>"Prod"</formula>
    </cfRule>
  </conditionalFormatting>
  <conditionalFormatting sqref="G133">
    <cfRule type="cellIs" dxfId="3286" priority="1041" operator="equal">
      <formula>"Complete w/defect"</formula>
    </cfRule>
    <cfRule type="cellIs" dxfId="3285" priority="1042" operator="equal">
      <formula>"Failed"</formula>
    </cfRule>
    <cfRule type="cellIs" dxfId="3284" priority="1043" operator="equal">
      <formula>"NA"</formula>
    </cfRule>
    <cfRule type="cellIs" dxfId="3283" priority="1044" operator="equal">
      <formula>"Complete"</formula>
    </cfRule>
    <cfRule type="cellIs" dxfId="3282" priority="1045" operator="equal">
      <formula>"In Progress"</formula>
    </cfRule>
    <cfRule type="cellIs" dxfId="3281" priority="1046" operator="equal">
      <formula>"Not Started"</formula>
    </cfRule>
  </conditionalFormatting>
  <conditionalFormatting sqref="G133">
    <cfRule type="cellIs" dxfId="3280" priority="1029" operator="equal">
      <formula>"Complete w/defect"</formula>
    </cfRule>
    <cfRule type="cellIs" dxfId="3279" priority="1030" operator="equal">
      <formula>"Failed"</formula>
    </cfRule>
    <cfRule type="cellIs" dxfId="3278" priority="1031" operator="equal">
      <formula>"NA"</formula>
    </cfRule>
    <cfRule type="cellIs" dxfId="3277" priority="1032" operator="equal">
      <formula>"Complete"</formula>
    </cfRule>
    <cfRule type="cellIs" dxfId="3276" priority="1033" operator="equal">
      <formula>"In Progress"</formula>
    </cfRule>
    <cfRule type="cellIs" dxfId="3275" priority="1034" operator="equal">
      <formula>"Not Started"</formula>
    </cfRule>
  </conditionalFormatting>
  <conditionalFormatting sqref="G133">
    <cfRule type="cellIs" dxfId="3274" priority="1023" operator="equal">
      <formula>"Complete w/defect"</formula>
    </cfRule>
    <cfRule type="cellIs" dxfId="3273" priority="1024" operator="equal">
      <formula>"Failed"</formula>
    </cfRule>
    <cfRule type="cellIs" dxfId="3272" priority="1025" operator="equal">
      <formula>"NA"</formula>
    </cfRule>
    <cfRule type="cellIs" dxfId="3271" priority="1026" operator="equal">
      <formula>"Complete"</formula>
    </cfRule>
    <cfRule type="cellIs" dxfId="3270" priority="1027" operator="equal">
      <formula>"In Progress"</formula>
    </cfRule>
    <cfRule type="cellIs" dxfId="3269" priority="1028" operator="equal">
      <formula>"Not Started"</formula>
    </cfRule>
  </conditionalFormatting>
  <conditionalFormatting sqref="G133">
    <cfRule type="cellIs" dxfId="3268" priority="1017" operator="equal">
      <formula>"Complete w/defect"</formula>
    </cfRule>
    <cfRule type="cellIs" dxfId="3267" priority="1018" operator="equal">
      <formula>"Failed"</formula>
    </cfRule>
    <cfRule type="cellIs" dxfId="3266" priority="1019" operator="equal">
      <formula>"NA"</formula>
    </cfRule>
    <cfRule type="cellIs" dxfId="3265" priority="1020" operator="equal">
      <formula>"Complete"</formula>
    </cfRule>
    <cfRule type="cellIs" dxfId="3264" priority="1021" operator="equal">
      <formula>"In Progress"</formula>
    </cfRule>
    <cfRule type="cellIs" dxfId="3263" priority="1022" operator="equal">
      <formula>"Not Started"</formula>
    </cfRule>
  </conditionalFormatting>
  <conditionalFormatting sqref="G133">
    <cfRule type="cellIs" dxfId="3262" priority="1011" operator="equal">
      <formula>"Complete w/defect"</formula>
    </cfRule>
    <cfRule type="cellIs" dxfId="3261" priority="1012" operator="equal">
      <formula>"Failed"</formula>
    </cfRule>
    <cfRule type="cellIs" dxfId="3260" priority="1013" operator="equal">
      <formula>"NA"</formula>
    </cfRule>
    <cfRule type="cellIs" dxfId="3259" priority="1014" operator="equal">
      <formula>"Complete"</formula>
    </cfRule>
    <cfRule type="cellIs" dxfId="3258" priority="1015" operator="equal">
      <formula>"In Progress"</formula>
    </cfRule>
    <cfRule type="cellIs" dxfId="3257" priority="1016" operator="equal">
      <formula>"Not Started"</formula>
    </cfRule>
  </conditionalFormatting>
  <conditionalFormatting sqref="C134">
    <cfRule type="cellIs" dxfId="3256" priority="1004" operator="equal">
      <formula>"Prod"</formula>
    </cfRule>
  </conditionalFormatting>
  <conditionalFormatting sqref="C134">
    <cfRule type="cellIs" dxfId="3255" priority="1003" operator="equal">
      <formula>"Prod"</formula>
    </cfRule>
  </conditionalFormatting>
  <conditionalFormatting sqref="G130">
    <cfRule type="cellIs" dxfId="3254" priority="987" operator="equal">
      <formula>"Complete w/defect"</formula>
    </cfRule>
    <cfRule type="cellIs" dxfId="3253" priority="988" operator="equal">
      <formula>"Failed"</formula>
    </cfRule>
    <cfRule type="cellIs" dxfId="3252" priority="989" operator="equal">
      <formula>"NA"</formula>
    </cfRule>
    <cfRule type="cellIs" dxfId="3251" priority="990" operator="equal">
      <formula>"Complete"</formula>
    </cfRule>
    <cfRule type="cellIs" dxfId="3250" priority="991" operator="equal">
      <formula>"In Progress"</formula>
    </cfRule>
    <cfRule type="cellIs" dxfId="3249" priority="992" operator="equal">
      <formula>"Not Started"</formula>
    </cfRule>
  </conditionalFormatting>
  <conditionalFormatting sqref="G130">
    <cfRule type="cellIs" dxfId="3248" priority="951" operator="equal">
      <formula>"Complete w/defect"</formula>
    </cfRule>
    <cfRule type="cellIs" dxfId="3247" priority="952" operator="equal">
      <formula>"Failed"</formula>
    </cfRule>
    <cfRule type="cellIs" dxfId="3246" priority="953" operator="equal">
      <formula>"NA"</formula>
    </cfRule>
    <cfRule type="cellIs" dxfId="3245" priority="954" operator="equal">
      <formula>"Complete"</formula>
    </cfRule>
    <cfRule type="cellIs" dxfId="3244" priority="955" operator="equal">
      <formula>"In Progress"</formula>
    </cfRule>
    <cfRule type="cellIs" dxfId="3243" priority="956" operator="equal">
      <formula>"Not Started"</formula>
    </cfRule>
  </conditionalFormatting>
  <conditionalFormatting sqref="G130">
    <cfRule type="cellIs" dxfId="3242" priority="981" operator="equal">
      <formula>"Complete w/defect"</formula>
    </cfRule>
    <cfRule type="cellIs" dxfId="3241" priority="982" operator="equal">
      <formula>"Failed"</formula>
    </cfRule>
    <cfRule type="cellIs" dxfId="3240" priority="983" operator="equal">
      <formula>"NA"</formula>
    </cfRule>
    <cfRule type="cellIs" dxfId="3239" priority="984" operator="equal">
      <formula>"Complete"</formula>
    </cfRule>
    <cfRule type="cellIs" dxfId="3238" priority="985" operator="equal">
      <formula>"In Progress"</formula>
    </cfRule>
    <cfRule type="cellIs" dxfId="3237" priority="986" operator="equal">
      <formula>"Not Started"</formula>
    </cfRule>
  </conditionalFormatting>
  <conditionalFormatting sqref="C132">
    <cfRule type="cellIs" dxfId="3236" priority="1002" operator="equal">
      <formula>"Prod"</formula>
    </cfRule>
  </conditionalFormatting>
  <conditionalFormatting sqref="C132">
    <cfRule type="cellIs" dxfId="3235" priority="1001" operator="equal">
      <formula>"Prod"</formula>
    </cfRule>
  </conditionalFormatting>
  <conditionalFormatting sqref="G130">
    <cfRule type="cellIs" dxfId="3234" priority="995" operator="equal">
      <formula>"Complete w/defect"</formula>
    </cfRule>
    <cfRule type="cellIs" dxfId="3233" priority="996" operator="equal">
      <formula>"Failed"</formula>
    </cfRule>
    <cfRule type="cellIs" dxfId="3232" priority="997" operator="equal">
      <formula>"NA"</formula>
    </cfRule>
    <cfRule type="cellIs" dxfId="3231" priority="998" operator="equal">
      <formula>"Complete"</formula>
    </cfRule>
    <cfRule type="cellIs" dxfId="3230" priority="999" operator="equal">
      <formula>"In Progress"</formula>
    </cfRule>
    <cfRule type="cellIs" dxfId="3229" priority="1000" operator="equal">
      <formula>"Not Started"</formula>
    </cfRule>
  </conditionalFormatting>
  <conditionalFormatting sqref="C130">
    <cfRule type="cellIs" dxfId="3228" priority="994" operator="equal">
      <formula>"Prod"</formula>
    </cfRule>
  </conditionalFormatting>
  <conditionalFormatting sqref="C130">
    <cfRule type="cellIs" dxfId="3227" priority="993" operator="equal">
      <formula>"Prod"</formula>
    </cfRule>
  </conditionalFormatting>
  <conditionalFormatting sqref="G130">
    <cfRule type="cellIs" dxfId="3226" priority="975" operator="equal">
      <formula>"Complete w/defect"</formula>
    </cfRule>
    <cfRule type="cellIs" dxfId="3225" priority="976" operator="equal">
      <formula>"Failed"</formula>
    </cfRule>
    <cfRule type="cellIs" dxfId="3224" priority="977" operator="equal">
      <formula>"NA"</formula>
    </cfRule>
    <cfRule type="cellIs" dxfId="3223" priority="978" operator="equal">
      <formula>"Complete"</formula>
    </cfRule>
    <cfRule type="cellIs" dxfId="3222" priority="979" operator="equal">
      <formula>"In Progress"</formula>
    </cfRule>
    <cfRule type="cellIs" dxfId="3221" priority="980" operator="equal">
      <formula>"Not Started"</formula>
    </cfRule>
  </conditionalFormatting>
  <conditionalFormatting sqref="G130">
    <cfRule type="cellIs" dxfId="3220" priority="969" operator="equal">
      <formula>"Complete w/defect"</formula>
    </cfRule>
    <cfRule type="cellIs" dxfId="3219" priority="970" operator="equal">
      <formula>"Failed"</formula>
    </cfRule>
    <cfRule type="cellIs" dxfId="3218" priority="971" operator="equal">
      <formula>"NA"</formula>
    </cfRule>
    <cfRule type="cellIs" dxfId="3217" priority="972" operator="equal">
      <formula>"Complete"</formula>
    </cfRule>
    <cfRule type="cellIs" dxfId="3216" priority="973" operator="equal">
      <formula>"In Progress"</formula>
    </cfRule>
    <cfRule type="cellIs" dxfId="3215" priority="974" operator="equal">
      <formula>"Not Started"</formula>
    </cfRule>
  </conditionalFormatting>
  <conditionalFormatting sqref="G130">
    <cfRule type="cellIs" dxfId="3214" priority="963" operator="equal">
      <formula>"Complete w/defect"</formula>
    </cfRule>
    <cfRule type="cellIs" dxfId="3213" priority="964" operator="equal">
      <formula>"Failed"</formula>
    </cfRule>
    <cfRule type="cellIs" dxfId="3212" priority="965" operator="equal">
      <formula>"NA"</formula>
    </cfRule>
    <cfRule type="cellIs" dxfId="3211" priority="966" operator="equal">
      <formula>"Complete"</formula>
    </cfRule>
    <cfRule type="cellIs" dxfId="3210" priority="967" operator="equal">
      <formula>"In Progress"</formula>
    </cfRule>
    <cfRule type="cellIs" dxfId="3209" priority="968" operator="equal">
      <formula>"Not Started"</formula>
    </cfRule>
  </conditionalFormatting>
  <conditionalFormatting sqref="G130">
    <cfRule type="cellIs" dxfId="3208" priority="957" operator="equal">
      <formula>"Complete w/defect"</formula>
    </cfRule>
    <cfRule type="cellIs" dxfId="3207" priority="958" operator="equal">
      <formula>"Failed"</formula>
    </cfRule>
    <cfRule type="cellIs" dxfId="3206" priority="959" operator="equal">
      <formula>"NA"</formula>
    </cfRule>
    <cfRule type="cellIs" dxfId="3205" priority="960" operator="equal">
      <formula>"Complete"</formula>
    </cfRule>
    <cfRule type="cellIs" dxfId="3204" priority="961" operator="equal">
      <formula>"In Progress"</formula>
    </cfRule>
    <cfRule type="cellIs" dxfId="3203" priority="962" operator="equal">
      <formula>"Not Started"</formula>
    </cfRule>
  </conditionalFormatting>
  <conditionalFormatting sqref="C131">
    <cfRule type="cellIs" dxfId="3202" priority="950" operator="equal">
      <formula>"Prod"</formula>
    </cfRule>
  </conditionalFormatting>
  <conditionalFormatting sqref="C131">
    <cfRule type="cellIs" dxfId="3201" priority="949" operator="equal">
      <formula>"Prod"</formula>
    </cfRule>
  </conditionalFormatting>
  <conditionalFormatting sqref="G151">
    <cfRule type="cellIs" dxfId="3200" priority="931" operator="equal">
      <formula>"Complete w/defect"</formula>
    </cfRule>
    <cfRule type="cellIs" dxfId="3199" priority="932" operator="equal">
      <formula>"Failed"</formula>
    </cfRule>
    <cfRule type="cellIs" dxfId="3198" priority="933" operator="equal">
      <formula>"NA"</formula>
    </cfRule>
    <cfRule type="cellIs" dxfId="3197" priority="934" operator="equal">
      <formula>"Complete"</formula>
    </cfRule>
    <cfRule type="cellIs" dxfId="3196" priority="935" operator="equal">
      <formula>"In Progress"</formula>
    </cfRule>
    <cfRule type="cellIs" dxfId="3195" priority="936" operator="equal">
      <formula>"Not Started"</formula>
    </cfRule>
  </conditionalFormatting>
  <conditionalFormatting sqref="G52">
    <cfRule type="cellIs" dxfId="3194" priority="943" operator="equal">
      <formula>"Complete w/defect"</formula>
    </cfRule>
    <cfRule type="cellIs" dxfId="3193" priority="944" operator="equal">
      <formula>"Failed"</formula>
    </cfRule>
    <cfRule type="cellIs" dxfId="3192" priority="945" operator="equal">
      <formula>"NA"</formula>
    </cfRule>
    <cfRule type="cellIs" dxfId="3191" priority="946" operator="equal">
      <formula>"Complete"</formula>
    </cfRule>
    <cfRule type="cellIs" dxfId="3190" priority="947" operator="equal">
      <formula>"In Progress"</formula>
    </cfRule>
    <cfRule type="cellIs" dxfId="3189" priority="948" operator="equal">
      <formula>"Not Started"</formula>
    </cfRule>
  </conditionalFormatting>
  <conditionalFormatting sqref="G53">
    <cfRule type="cellIs" dxfId="3188" priority="937" operator="equal">
      <formula>"Complete w/defect"</formula>
    </cfRule>
    <cfRule type="cellIs" dxfId="3187" priority="938" operator="equal">
      <formula>"Failed"</formula>
    </cfRule>
    <cfRule type="cellIs" dxfId="3186" priority="939" operator="equal">
      <formula>"NA"</formula>
    </cfRule>
    <cfRule type="cellIs" dxfId="3185" priority="940" operator="equal">
      <formula>"Complete"</formula>
    </cfRule>
    <cfRule type="cellIs" dxfId="3184" priority="941" operator="equal">
      <formula>"In Progress"</formula>
    </cfRule>
    <cfRule type="cellIs" dxfId="3183" priority="942" operator="equal">
      <formula>"Not Started"</formula>
    </cfRule>
  </conditionalFormatting>
  <conditionalFormatting sqref="C63">
    <cfRule type="cellIs" dxfId="3182" priority="930" operator="equal">
      <formula>"Prod"</formula>
    </cfRule>
  </conditionalFormatting>
  <conditionalFormatting sqref="C162">
    <cfRule type="cellIs" dxfId="3181" priority="929" operator="equal">
      <formula>"Prod"</formula>
    </cfRule>
  </conditionalFormatting>
  <conditionalFormatting sqref="G40:G43">
    <cfRule type="cellIs" dxfId="3180" priority="923" operator="equal">
      <formula>"Complete w/defect"</formula>
    </cfRule>
    <cfRule type="cellIs" dxfId="3179" priority="924" operator="equal">
      <formula>"Failed"</formula>
    </cfRule>
    <cfRule type="cellIs" dxfId="3178" priority="925" operator="equal">
      <formula>"NA"</formula>
    </cfRule>
    <cfRule type="cellIs" dxfId="3177" priority="926" operator="equal">
      <formula>"Complete"</formula>
    </cfRule>
    <cfRule type="cellIs" dxfId="3176" priority="927" operator="equal">
      <formula>"In Progress"</formula>
    </cfRule>
    <cfRule type="cellIs" dxfId="3175" priority="928" operator="equal">
      <formula>"Not Started"</formula>
    </cfRule>
  </conditionalFormatting>
  <conditionalFormatting sqref="G45:G46">
    <cfRule type="cellIs" dxfId="3174" priority="917" operator="equal">
      <formula>"Complete w/defect"</formula>
    </cfRule>
    <cfRule type="cellIs" dxfId="3173" priority="918" operator="equal">
      <formula>"Failed"</formula>
    </cfRule>
    <cfRule type="cellIs" dxfId="3172" priority="919" operator="equal">
      <formula>"NA"</formula>
    </cfRule>
    <cfRule type="cellIs" dxfId="3171" priority="920" operator="equal">
      <formula>"Complete"</formula>
    </cfRule>
    <cfRule type="cellIs" dxfId="3170" priority="921" operator="equal">
      <formula>"In Progress"</formula>
    </cfRule>
    <cfRule type="cellIs" dxfId="3169" priority="922" operator="equal">
      <formula>"Not Started"</formula>
    </cfRule>
  </conditionalFormatting>
  <conditionalFormatting sqref="G48">
    <cfRule type="cellIs" dxfId="3168" priority="911" operator="equal">
      <formula>"Complete w/defect"</formula>
    </cfRule>
    <cfRule type="cellIs" dxfId="3167" priority="912" operator="equal">
      <formula>"Failed"</formula>
    </cfRule>
    <cfRule type="cellIs" dxfId="3166" priority="913" operator="equal">
      <formula>"NA"</formula>
    </cfRule>
    <cfRule type="cellIs" dxfId="3165" priority="914" operator="equal">
      <formula>"Complete"</formula>
    </cfRule>
    <cfRule type="cellIs" dxfId="3164" priority="915" operator="equal">
      <formula>"In Progress"</formula>
    </cfRule>
    <cfRule type="cellIs" dxfId="3163" priority="916" operator="equal">
      <formula>"Not Started"</formula>
    </cfRule>
  </conditionalFormatting>
  <conditionalFormatting sqref="G58">
    <cfRule type="cellIs" dxfId="3162" priority="893" operator="equal">
      <formula>"Complete w/defect"</formula>
    </cfRule>
    <cfRule type="cellIs" dxfId="3161" priority="894" operator="equal">
      <formula>"Failed"</formula>
    </cfRule>
    <cfRule type="cellIs" dxfId="3160" priority="895" operator="equal">
      <formula>"NA"</formula>
    </cfRule>
    <cfRule type="cellIs" dxfId="3159" priority="896" operator="equal">
      <formula>"Complete"</formula>
    </cfRule>
    <cfRule type="cellIs" dxfId="3158" priority="897" operator="equal">
      <formula>"In Progress"</formula>
    </cfRule>
    <cfRule type="cellIs" dxfId="3157" priority="898" operator="equal">
      <formula>"Not Started"</formula>
    </cfRule>
  </conditionalFormatting>
  <conditionalFormatting sqref="G60">
    <cfRule type="cellIs" dxfId="3156" priority="887" operator="equal">
      <formula>"Complete w/defect"</formula>
    </cfRule>
    <cfRule type="cellIs" dxfId="3155" priority="888" operator="equal">
      <formula>"Failed"</formula>
    </cfRule>
    <cfRule type="cellIs" dxfId="3154" priority="889" operator="equal">
      <formula>"NA"</formula>
    </cfRule>
    <cfRule type="cellIs" dxfId="3153" priority="890" operator="equal">
      <formula>"Complete"</formula>
    </cfRule>
    <cfRule type="cellIs" dxfId="3152" priority="891" operator="equal">
      <formula>"In Progress"</formula>
    </cfRule>
    <cfRule type="cellIs" dxfId="3151" priority="892" operator="equal">
      <formula>"Not Started"</formula>
    </cfRule>
  </conditionalFormatting>
  <conditionalFormatting sqref="G103">
    <cfRule type="cellIs" dxfId="3150" priority="863" operator="equal">
      <formula>"Complete w/defect"</formula>
    </cfRule>
    <cfRule type="cellIs" dxfId="3149" priority="864" operator="equal">
      <formula>"Failed"</formula>
    </cfRule>
    <cfRule type="cellIs" dxfId="3148" priority="865" operator="equal">
      <formula>"NA"</formula>
    </cfRule>
    <cfRule type="cellIs" dxfId="3147" priority="866" operator="equal">
      <formula>"Complete"</formula>
    </cfRule>
    <cfRule type="cellIs" dxfId="3146" priority="867" operator="equal">
      <formula>"In Progress"</formula>
    </cfRule>
    <cfRule type="cellIs" dxfId="3145" priority="868" operator="equal">
      <formula>"Not Started"</formula>
    </cfRule>
  </conditionalFormatting>
  <conditionalFormatting sqref="G118">
    <cfRule type="cellIs" dxfId="3144" priority="857" operator="equal">
      <formula>"Complete w/defect"</formula>
    </cfRule>
    <cfRule type="cellIs" dxfId="3143" priority="858" operator="equal">
      <formula>"Failed"</formula>
    </cfRule>
    <cfRule type="cellIs" dxfId="3142" priority="859" operator="equal">
      <formula>"NA"</formula>
    </cfRule>
    <cfRule type="cellIs" dxfId="3141" priority="860" operator="equal">
      <formula>"Complete"</formula>
    </cfRule>
    <cfRule type="cellIs" dxfId="3140" priority="861" operator="equal">
      <formula>"In Progress"</formula>
    </cfRule>
    <cfRule type="cellIs" dxfId="3139" priority="862" operator="equal">
      <formula>"Not Started"</formula>
    </cfRule>
  </conditionalFormatting>
  <conditionalFormatting sqref="G153">
    <cfRule type="cellIs" dxfId="3138" priority="815" operator="equal">
      <formula>"Complete w/defect"</formula>
    </cfRule>
    <cfRule type="cellIs" dxfId="3137" priority="816" operator="equal">
      <formula>"Failed"</formula>
    </cfRule>
    <cfRule type="cellIs" dxfId="3136" priority="817" operator="equal">
      <formula>"NA"</formula>
    </cfRule>
    <cfRule type="cellIs" dxfId="3135" priority="818" operator="equal">
      <formula>"Complete"</formula>
    </cfRule>
    <cfRule type="cellIs" dxfId="3134" priority="819" operator="equal">
      <formula>"In Progress"</formula>
    </cfRule>
    <cfRule type="cellIs" dxfId="3133" priority="820" operator="equal">
      <formula>"Not Started"</formula>
    </cfRule>
  </conditionalFormatting>
  <conditionalFormatting sqref="G158">
    <cfRule type="cellIs" dxfId="3132" priority="809" operator="equal">
      <formula>"Complete w/defect"</formula>
    </cfRule>
    <cfRule type="cellIs" dxfId="3131" priority="810" operator="equal">
      <formula>"Failed"</formula>
    </cfRule>
    <cfRule type="cellIs" dxfId="3130" priority="811" operator="equal">
      <formula>"NA"</formula>
    </cfRule>
    <cfRule type="cellIs" dxfId="3129" priority="812" operator="equal">
      <formula>"Complete"</formula>
    </cfRule>
    <cfRule type="cellIs" dxfId="3128" priority="813" operator="equal">
      <formula>"In Progress"</formula>
    </cfRule>
    <cfRule type="cellIs" dxfId="3127" priority="814" operator="equal">
      <formula>"Not Started"</formula>
    </cfRule>
  </conditionalFormatting>
  <conditionalFormatting sqref="G168">
    <cfRule type="cellIs" dxfId="3126" priority="803" operator="equal">
      <formula>"Complete w/defect"</formula>
    </cfRule>
    <cfRule type="cellIs" dxfId="3125" priority="804" operator="equal">
      <formula>"Failed"</formula>
    </cfRule>
    <cfRule type="cellIs" dxfId="3124" priority="805" operator="equal">
      <formula>"NA"</formula>
    </cfRule>
    <cfRule type="cellIs" dxfId="3123" priority="806" operator="equal">
      <formula>"Complete"</formula>
    </cfRule>
    <cfRule type="cellIs" dxfId="3122" priority="807" operator="equal">
      <formula>"In Progress"</formula>
    </cfRule>
    <cfRule type="cellIs" dxfId="3121" priority="808" operator="equal">
      <formula>"Not Started"</formula>
    </cfRule>
  </conditionalFormatting>
  <conditionalFormatting sqref="G169">
    <cfRule type="cellIs" dxfId="3120" priority="797" operator="equal">
      <formula>"Complete w/defect"</formula>
    </cfRule>
    <cfRule type="cellIs" dxfId="3119" priority="798" operator="equal">
      <formula>"Failed"</formula>
    </cfRule>
    <cfRule type="cellIs" dxfId="3118" priority="799" operator="equal">
      <formula>"NA"</formula>
    </cfRule>
    <cfRule type="cellIs" dxfId="3117" priority="800" operator="equal">
      <formula>"Complete"</formula>
    </cfRule>
    <cfRule type="cellIs" dxfId="3116" priority="801" operator="equal">
      <formula>"In Progress"</formula>
    </cfRule>
    <cfRule type="cellIs" dxfId="3115" priority="802" operator="equal">
      <formula>"Not Started"</formula>
    </cfRule>
  </conditionalFormatting>
  <conditionalFormatting sqref="G180:G184">
    <cfRule type="cellIs" dxfId="3114" priority="791" operator="equal">
      <formula>"Complete w/defect"</formula>
    </cfRule>
    <cfRule type="cellIs" dxfId="3113" priority="792" operator="equal">
      <formula>"Failed"</formula>
    </cfRule>
    <cfRule type="cellIs" dxfId="3112" priority="793" operator="equal">
      <formula>"NA"</formula>
    </cfRule>
    <cfRule type="cellIs" dxfId="3111" priority="794" operator="equal">
      <formula>"Complete"</formula>
    </cfRule>
    <cfRule type="cellIs" dxfId="3110" priority="795" operator="equal">
      <formula>"In Progress"</formula>
    </cfRule>
    <cfRule type="cellIs" dxfId="3109" priority="796" operator="equal">
      <formula>"Not Started"</formula>
    </cfRule>
  </conditionalFormatting>
  <conditionalFormatting sqref="C27:C28">
    <cfRule type="cellIs" dxfId="3108" priority="790" operator="equal">
      <formula>"Prod"</formula>
    </cfRule>
  </conditionalFormatting>
  <conditionalFormatting sqref="G27">
    <cfRule type="cellIs" dxfId="3107" priority="784" operator="equal">
      <formula>"Complete w/defect"</formula>
    </cfRule>
    <cfRule type="cellIs" dxfId="3106" priority="785" operator="equal">
      <formula>"Failed"</formula>
    </cfRule>
    <cfRule type="cellIs" dxfId="3105" priority="786" operator="equal">
      <formula>"NA"</formula>
    </cfRule>
    <cfRule type="cellIs" dxfId="3104" priority="787" operator="equal">
      <formula>"Complete"</formula>
    </cfRule>
    <cfRule type="cellIs" dxfId="3103" priority="788" operator="equal">
      <formula>"In Progress"</formula>
    </cfRule>
    <cfRule type="cellIs" dxfId="3102" priority="789" operator="equal">
      <formula>"Not Started"</formula>
    </cfRule>
  </conditionalFormatting>
  <conditionalFormatting sqref="G28">
    <cfRule type="cellIs" dxfId="3101" priority="778" operator="equal">
      <formula>"Complete w/defect"</formula>
    </cfRule>
    <cfRule type="cellIs" dxfId="3100" priority="779" operator="equal">
      <formula>"Failed"</formula>
    </cfRule>
    <cfRule type="cellIs" dxfId="3099" priority="780" operator="equal">
      <formula>"NA"</formula>
    </cfRule>
    <cfRule type="cellIs" dxfId="3098" priority="781" operator="equal">
      <formula>"Complete"</formula>
    </cfRule>
    <cfRule type="cellIs" dxfId="3097" priority="782" operator="equal">
      <formula>"In Progress"</formula>
    </cfRule>
    <cfRule type="cellIs" dxfId="3096" priority="783" operator="equal">
      <formula>"Not Started"</formula>
    </cfRule>
  </conditionalFormatting>
  <conditionalFormatting sqref="G104">
    <cfRule type="cellIs" dxfId="3095" priority="766" operator="equal">
      <formula>"Complete w/defect"</formula>
    </cfRule>
    <cfRule type="cellIs" dxfId="3094" priority="767" operator="equal">
      <formula>"Failed"</formula>
    </cfRule>
    <cfRule type="cellIs" dxfId="3093" priority="768" operator="equal">
      <formula>"NA"</formula>
    </cfRule>
    <cfRule type="cellIs" dxfId="3092" priority="769" operator="equal">
      <formula>"Complete"</formula>
    </cfRule>
    <cfRule type="cellIs" dxfId="3091" priority="770" operator="equal">
      <formula>"In Progress"</formula>
    </cfRule>
    <cfRule type="cellIs" dxfId="3090" priority="771" operator="equal">
      <formula>"Not Started"</formula>
    </cfRule>
  </conditionalFormatting>
  <conditionalFormatting sqref="G105">
    <cfRule type="cellIs" dxfId="3089" priority="760" operator="equal">
      <formula>"Complete w/defect"</formula>
    </cfRule>
    <cfRule type="cellIs" dxfId="3088" priority="761" operator="equal">
      <formula>"Failed"</formula>
    </cfRule>
    <cfRule type="cellIs" dxfId="3087" priority="762" operator="equal">
      <formula>"NA"</formula>
    </cfRule>
    <cfRule type="cellIs" dxfId="3086" priority="763" operator="equal">
      <formula>"Complete"</formula>
    </cfRule>
    <cfRule type="cellIs" dxfId="3085" priority="764" operator="equal">
      <formula>"In Progress"</formula>
    </cfRule>
    <cfRule type="cellIs" dxfId="3084" priority="765" operator="equal">
      <formula>"Not Started"</formula>
    </cfRule>
  </conditionalFormatting>
  <conditionalFormatting sqref="G155">
    <cfRule type="cellIs" dxfId="3083" priority="754" operator="equal">
      <formula>"Complete w/defect"</formula>
    </cfRule>
    <cfRule type="cellIs" dxfId="3082" priority="755" operator="equal">
      <formula>"Failed"</formula>
    </cfRule>
    <cfRule type="cellIs" dxfId="3081" priority="756" operator="equal">
      <formula>"NA"</formula>
    </cfRule>
    <cfRule type="cellIs" dxfId="3080" priority="757" operator="equal">
      <formula>"Complete"</formula>
    </cfRule>
    <cfRule type="cellIs" dxfId="3079" priority="758" operator="equal">
      <formula>"In Progress"</formula>
    </cfRule>
    <cfRule type="cellIs" dxfId="3078" priority="759" operator="equal">
      <formula>"Not Started"</formula>
    </cfRule>
  </conditionalFormatting>
  <conditionalFormatting sqref="G156">
    <cfRule type="cellIs" dxfId="3077" priority="748" operator="equal">
      <formula>"Complete w/defect"</formula>
    </cfRule>
    <cfRule type="cellIs" dxfId="3076" priority="749" operator="equal">
      <formula>"Failed"</formula>
    </cfRule>
    <cfRule type="cellIs" dxfId="3075" priority="750" operator="equal">
      <formula>"NA"</formula>
    </cfRule>
    <cfRule type="cellIs" dxfId="3074" priority="751" operator="equal">
      <formula>"Complete"</formula>
    </cfRule>
    <cfRule type="cellIs" dxfId="3073" priority="752" operator="equal">
      <formula>"In Progress"</formula>
    </cfRule>
    <cfRule type="cellIs" dxfId="3072" priority="753" operator="equal">
      <formula>"Not Started"</formula>
    </cfRule>
  </conditionalFormatting>
  <conditionalFormatting sqref="G160">
    <cfRule type="cellIs" dxfId="3071" priority="742" operator="equal">
      <formula>"Complete w/defect"</formula>
    </cfRule>
    <cfRule type="cellIs" dxfId="3070" priority="743" operator="equal">
      <formula>"Failed"</formula>
    </cfRule>
    <cfRule type="cellIs" dxfId="3069" priority="744" operator="equal">
      <formula>"NA"</formula>
    </cfRule>
    <cfRule type="cellIs" dxfId="3068" priority="745" operator="equal">
      <formula>"Complete"</formula>
    </cfRule>
    <cfRule type="cellIs" dxfId="3067" priority="746" operator="equal">
      <formula>"In Progress"</formula>
    </cfRule>
    <cfRule type="cellIs" dxfId="3066" priority="747" operator="equal">
      <formula>"Not Started"</formula>
    </cfRule>
  </conditionalFormatting>
  <conditionalFormatting sqref="G159">
    <cfRule type="cellIs" dxfId="3065" priority="736" operator="equal">
      <formula>"Complete w/defect"</formula>
    </cfRule>
    <cfRule type="cellIs" dxfId="3064" priority="737" operator="equal">
      <formula>"Failed"</formula>
    </cfRule>
    <cfRule type="cellIs" dxfId="3063" priority="738" operator="equal">
      <formula>"NA"</formula>
    </cfRule>
    <cfRule type="cellIs" dxfId="3062" priority="739" operator="equal">
      <formula>"Complete"</formula>
    </cfRule>
    <cfRule type="cellIs" dxfId="3061" priority="740" operator="equal">
      <formula>"In Progress"</formula>
    </cfRule>
    <cfRule type="cellIs" dxfId="3060" priority="741" operator="equal">
      <formula>"Not Started"</formula>
    </cfRule>
  </conditionalFormatting>
  <conditionalFormatting sqref="G161">
    <cfRule type="cellIs" dxfId="3059" priority="730" operator="equal">
      <formula>"Complete w/defect"</formula>
    </cfRule>
    <cfRule type="cellIs" dxfId="3058" priority="731" operator="equal">
      <formula>"Failed"</formula>
    </cfRule>
    <cfRule type="cellIs" dxfId="3057" priority="732" operator="equal">
      <formula>"NA"</formula>
    </cfRule>
    <cfRule type="cellIs" dxfId="3056" priority="733" operator="equal">
      <formula>"Complete"</formula>
    </cfRule>
    <cfRule type="cellIs" dxfId="3055" priority="734" operator="equal">
      <formula>"In Progress"</formula>
    </cfRule>
    <cfRule type="cellIs" dxfId="3054" priority="735" operator="equal">
      <formula>"Not Started"</formula>
    </cfRule>
  </conditionalFormatting>
  <conditionalFormatting sqref="G162">
    <cfRule type="cellIs" dxfId="3053" priority="724" operator="equal">
      <formula>"Complete w/defect"</formula>
    </cfRule>
    <cfRule type="cellIs" dxfId="3052" priority="725" operator="equal">
      <formula>"Failed"</formula>
    </cfRule>
    <cfRule type="cellIs" dxfId="3051" priority="726" operator="equal">
      <formula>"NA"</formula>
    </cfRule>
    <cfRule type="cellIs" dxfId="3050" priority="727" operator="equal">
      <formula>"Complete"</formula>
    </cfRule>
    <cfRule type="cellIs" dxfId="3049" priority="728" operator="equal">
      <formula>"In Progress"</formula>
    </cfRule>
    <cfRule type="cellIs" dxfId="3048" priority="729" operator="equal">
      <formula>"Not Started"</formula>
    </cfRule>
  </conditionalFormatting>
  <conditionalFormatting sqref="G163">
    <cfRule type="cellIs" dxfId="3047" priority="718" operator="equal">
      <formula>"Complete w/defect"</formula>
    </cfRule>
    <cfRule type="cellIs" dxfId="3046" priority="719" operator="equal">
      <formula>"Failed"</formula>
    </cfRule>
    <cfRule type="cellIs" dxfId="3045" priority="720" operator="equal">
      <formula>"NA"</formula>
    </cfRule>
    <cfRule type="cellIs" dxfId="3044" priority="721" operator="equal">
      <formula>"Complete"</formula>
    </cfRule>
    <cfRule type="cellIs" dxfId="3043" priority="722" operator="equal">
      <formula>"In Progress"</formula>
    </cfRule>
    <cfRule type="cellIs" dxfId="3042" priority="723" operator="equal">
      <formula>"Not Started"</formula>
    </cfRule>
  </conditionalFormatting>
  <conditionalFormatting sqref="G164">
    <cfRule type="cellIs" dxfId="3041" priority="712" operator="equal">
      <formula>"Complete w/defect"</formula>
    </cfRule>
    <cfRule type="cellIs" dxfId="3040" priority="713" operator="equal">
      <formula>"Failed"</formula>
    </cfRule>
    <cfRule type="cellIs" dxfId="3039" priority="714" operator="equal">
      <formula>"NA"</formula>
    </cfRule>
    <cfRule type="cellIs" dxfId="3038" priority="715" operator="equal">
      <formula>"Complete"</formula>
    </cfRule>
    <cfRule type="cellIs" dxfId="3037" priority="716" operator="equal">
      <formula>"In Progress"</formula>
    </cfRule>
    <cfRule type="cellIs" dxfId="3036" priority="717" operator="equal">
      <formula>"Not Started"</formula>
    </cfRule>
  </conditionalFormatting>
  <conditionalFormatting sqref="G172:G176">
    <cfRule type="cellIs" dxfId="3035" priority="706" operator="equal">
      <formula>"Complete w/defect"</formula>
    </cfRule>
    <cfRule type="cellIs" dxfId="3034" priority="707" operator="equal">
      <formula>"Failed"</formula>
    </cfRule>
    <cfRule type="cellIs" dxfId="3033" priority="708" operator="equal">
      <formula>"NA"</formula>
    </cfRule>
    <cfRule type="cellIs" dxfId="3032" priority="709" operator="equal">
      <formula>"Complete"</formula>
    </cfRule>
    <cfRule type="cellIs" dxfId="3031" priority="710" operator="equal">
      <formula>"In Progress"</formula>
    </cfRule>
    <cfRule type="cellIs" dxfId="3030" priority="711" operator="equal">
      <formula>"Not Started"</formula>
    </cfRule>
  </conditionalFormatting>
  <conditionalFormatting sqref="G178">
    <cfRule type="cellIs" dxfId="3029" priority="700" operator="equal">
      <formula>"Complete w/defect"</formula>
    </cfRule>
    <cfRule type="cellIs" dxfId="3028" priority="701" operator="equal">
      <formula>"Failed"</formula>
    </cfRule>
    <cfRule type="cellIs" dxfId="3027" priority="702" operator="equal">
      <formula>"NA"</formula>
    </cfRule>
    <cfRule type="cellIs" dxfId="3026" priority="703" operator="equal">
      <formula>"Complete"</formula>
    </cfRule>
    <cfRule type="cellIs" dxfId="3025" priority="704" operator="equal">
      <formula>"In Progress"</formula>
    </cfRule>
    <cfRule type="cellIs" dxfId="3024" priority="705" operator="equal">
      <formula>"Not Started"</formula>
    </cfRule>
  </conditionalFormatting>
  <conditionalFormatting sqref="G199">
    <cfRule type="cellIs" dxfId="3023" priority="694" operator="equal">
      <formula>"Complete w/defect"</formula>
    </cfRule>
    <cfRule type="cellIs" dxfId="3022" priority="695" operator="equal">
      <formula>"Failed"</formula>
    </cfRule>
    <cfRule type="cellIs" dxfId="3021" priority="696" operator="equal">
      <formula>"NA"</formula>
    </cfRule>
    <cfRule type="cellIs" dxfId="3020" priority="697" operator="equal">
      <formula>"Complete"</formula>
    </cfRule>
    <cfRule type="cellIs" dxfId="3019" priority="698" operator="equal">
      <formula>"In Progress"</formula>
    </cfRule>
    <cfRule type="cellIs" dxfId="3018" priority="699" operator="equal">
      <formula>"Not Started"</formula>
    </cfRule>
  </conditionalFormatting>
  <conditionalFormatting sqref="G200">
    <cfRule type="cellIs" dxfId="3017" priority="688" operator="equal">
      <formula>"Complete w/defect"</formula>
    </cfRule>
    <cfRule type="cellIs" dxfId="3016" priority="689" operator="equal">
      <formula>"Failed"</formula>
    </cfRule>
    <cfRule type="cellIs" dxfId="3015" priority="690" operator="equal">
      <formula>"NA"</formula>
    </cfRule>
    <cfRule type="cellIs" dxfId="3014" priority="691" operator="equal">
      <formula>"Complete"</formula>
    </cfRule>
    <cfRule type="cellIs" dxfId="3013" priority="692" operator="equal">
      <formula>"In Progress"</formula>
    </cfRule>
    <cfRule type="cellIs" dxfId="3012" priority="693" operator="equal">
      <formula>"Not Started"</formula>
    </cfRule>
  </conditionalFormatting>
  <conditionalFormatting sqref="G202">
    <cfRule type="cellIs" dxfId="3011" priority="682" operator="equal">
      <formula>"Complete w/defect"</formula>
    </cfRule>
    <cfRule type="cellIs" dxfId="3010" priority="683" operator="equal">
      <formula>"Failed"</formula>
    </cfRule>
    <cfRule type="cellIs" dxfId="3009" priority="684" operator="equal">
      <formula>"NA"</formula>
    </cfRule>
    <cfRule type="cellIs" dxfId="3008" priority="685" operator="equal">
      <formula>"Complete"</formula>
    </cfRule>
    <cfRule type="cellIs" dxfId="3007" priority="686" operator="equal">
      <formula>"In Progress"</formula>
    </cfRule>
    <cfRule type="cellIs" dxfId="3006" priority="687" operator="equal">
      <formula>"Not Started"</formula>
    </cfRule>
  </conditionalFormatting>
  <conditionalFormatting sqref="G204">
    <cfRule type="cellIs" dxfId="3005" priority="676" operator="equal">
      <formula>"Complete w/defect"</formula>
    </cfRule>
    <cfRule type="cellIs" dxfId="3004" priority="677" operator="equal">
      <formula>"Failed"</formula>
    </cfRule>
    <cfRule type="cellIs" dxfId="3003" priority="678" operator="equal">
      <formula>"NA"</formula>
    </cfRule>
    <cfRule type="cellIs" dxfId="3002" priority="679" operator="equal">
      <formula>"Complete"</formula>
    </cfRule>
    <cfRule type="cellIs" dxfId="3001" priority="680" operator="equal">
      <formula>"In Progress"</formula>
    </cfRule>
    <cfRule type="cellIs" dxfId="3000" priority="681" operator="equal">
      <formula>"Not Started"</formula>
    </cfRule>
  </conditionalFormatting>
  <conditionalFormatting sqref="G205">
    <cfRule type="cellIs" dxfId="2999" priority="670" operator="equal">
      <formula>"Complete w/defect"</formula>
    </cfRule>
    <cfRule type="cellIs" dxfId="2998" priority="671" operator="equal">
      <formula>"Failed"</formula>
    </cfRule>
    <cfRule type="cellIs" dxfId="2997" priority="672" operator="equal">
      <formula>"NA"</formula>
    </cfRule>
    <cfRule type="cellIs" dxfId="2996" priority="673" operator="equal">
      <formula>"Complete"</formula>
    </cfRule>
    <cfRule type="cellIs" dxfId="2995" priority="674" operator="equal">
      <formula>"In Progress"</formula>
    </cfRule>
    <cfRule type="cellIs" dxfId="2994" priority="675" operator="equal">
      <formula>"Not Started"</formula>
    </cfRule>
  </conditionalFormatting>
  <conditionalFormatting sqref="G207">
    <cfRule type="cellIs" dxfId="2993" priority="664" operator="equal">
      <formula>"Complete w/defect"</formula>
    </cfRule>
    <cfRule type="cellIs" dxfId="2992" priority="665" operator="equal">
      <formula>"Failed"</formula>
    </cfRule>
    <cfRule type="cellIs" dxfId="2991" priority="666" operator="equal">
      <formula>"NA"</formula>
    </cfRule>
    <cfRule type="cellIs" dxfId="2990" priority="667" operator="equal">
      <formula>"Complete"</formula>
    </cfRule>
    <cfRule type="cellIs" dxfId="2989" priority="668" operator="equal">
      <formula>"In Progress"</formula>
    </cfRule>
    <cfRule type="cellIs" dxfId="2988" priority="669" operator="equal">
      <formula>"Not Started"</formula>
    </cfRule>
  </conditionalFormatting>
  <conditionalFormatting sqref="G208">
    <cfRule type="cellIs" dxfId="2987" priority="658" operator="equal">
      <formula>"Complete w/defect"</formula>
    </cfRule>
    <cfRule type="cellIs" dxfId="2986" priority="659" operator="equal">
      <formula>"Failed"</formula>
    </cfRule>
    <cfRule type="cellIs" dxfId="2985" priority="660" operator="equal">
      <formula>"NA"</formula>
    </cfRule>
    <cfRule type="cellIs" dxfId="2984" priority="661" operator="equal">
      <formula>"Complete"</formula>
    </cfRule>
    <cfRule type="cellIs" dxfId="2983" priority="662" operator="equal">
      <formula>"In Progress"</formula>
    </cfRule>
    <cfRule type="cellIs" dxfId="2982" priority="663" operator="equal">
      <formula>"Not Started"</formula>
    </cfRule>
  </conditionalFormatting>
  <conditionalFormatting sqref="G210">
    <cfRule type="cellIs" dxfId="2981" priority="652" operator="equal">
      <formula>"Complete w/defect"</formula>
    </cfRule>
    <cfRule type="cellIs" dxfId="2980" priority="653" operator="equal">
      <formula>"Failed"</formula>
    </cfRule>
    <cfRule type="cellIs" dxfId="2979" priority="654" operator="equal">
      <formula>"NA"</formula>
    </cfRule>
    <cfRule type="cellIs" dxfId="2978" priority="655" operator="equal">
      <formula>"Complete"</formula>
    </cfRule>
    <cfRule type="cellIs" dxfId="2977" priority="656" operator="equal">
      <formula>"In Progress"</formula>
    </cfRule>
    <cfRule type="cellIs" dxfId="2976" priority="657" operator="equal">
      <formula>"Not Started"</formula>
    </cfRule>
  </conditionalFormatting>
  <conditionalFormatting sqref="G211">
    <cfRule type="cellIs" dxfId="2975" priority="646" operator="equal">
      <formula>"Complete w/defect"</formula>
    </cfRule>
    <cfRule type="cellIs" dxfId="2974" priority="647" operator="equal">
      <formula>"Failed"</formula>
    </cfRule>
    <cfRule type="cellIs" dxfId="2973" priority="648" operator="equal">
      <formula>"NA"</formula>
    </cfRule>
    <cfRule type="cellIs" dxfId="2972" priority="649" operator="equal">
      <formula>"Complete"</formula>
    </cfRule>
    <cfRule type="cellIs" dxfId="2971" priority="650" operator="equal">
      <formula>"In Progress"</formula>
    </cfRule>
    <cfRule type="cellIs" dxfId="2970" priority="651" operator="equal">
      <formula>"Not Started"</formula>
    </cfRule>
  </conditionalFormatting>
  <conditionalFormatting sqref="G213">
    <cfRule type="cellIs" dxfId="2969" priority="640" operator="equal">
      <formula>"Complete w/defect"</formula>
    </cfRule>
    <cfRule type="cellIs" dxfId="2968" priority="641" operator="equal">
      <formula>"Failed"</formula>
    </cfRule>
    <cfRule type="cellIs" dxfId="2967" priority="642" operator="equal">
      <formula>"NA"</formula>
    </cfRule>
    <cfRule type="cellIs" dxfId="2966" priority="643" operator="equal">
      <formula>"Complete"</formula>
    </cfRule>
    <cfRule type="cellIs" dxfId="2965" priority="644" operator="equal">
      <formula>"In Progress"</formula>
    </cfRule>
    <cfRule type="cellIs" dxfId="2964" priority="645" operator="equal">
      <formula>"Not Started"</formula>
    </cfRule>
  </conditionalFormatting>
  <conditionalFormatting sqref="G216">
    <cfRule type="cellIs" dxfId="2963" priority="634" operator="equal">
      <formula>"Complete w/defect"</formula>
    </cfRule>
    <cfRule type="cellIs" dxfId="2962" priority="635" operator="equal">
      <formula>"Failed"</formula>
    </cfRule>
    <cfRule type="cellIs" dxfId="2961" priority="636" operator="equal">
      <formula>"NA"</formula>
    </cfRule>
    <cfRule type="cellIs" dxfId="2960" priority="637" operator="equal">
      <formula>"Complete"</formula>
    </cfRule>
    <cfRule type="cellIs" dxfId="2959" priority="638" operator="equal">
      <formula>"In Progress"</formula>
    </cfRule>
    <cfRule type="cellIs" dxfId="2958" priority="639" operator="equal">
      <formula>"Not Started"</formula>
    </cfRule>
  </conditionalFormatting>
  <conditionalFormatting sqref="G217">
    <cfRule type="cellIs" dxfId="2957" priority="628" operator="equal">
      <formula>"Complete w/defect"</formula>
    </cfRule>
    <cfRule type="cellIs" dxfId="2956" priority="629" operator="equal">
      <formula>"Failed"</formula>
    </cfRule>
    <cfRule type="cellIs" dxfId="2955" priority="630" operator="equal">
      <formula>"NA"</formula>
    </cfRule>
    <cfRule type="cellIs" dxfId="2954" priority="631" operator="equal">
      <formula>"Complete"</formula>
    </cfRule>
    <cfRule type="cellIs" dxfId="2953" priority="632" operator="equal">
      <formula>"In Progress"</formula>
    </cfRule>
    <cfRule type="cellIs" dxfId="2952" priority="633" operator="equal">
      <formula>"Not Started"</formula>
    </cfRule>
  </conditionalFormatting>
  <conditionalFormatting sqref="G189">
    <cfRule type="cellIs" dxfId="2951" priority="622" operator="equal">
      <formula>"Complete w/defect"</formula>
    </cfRule>
    <cfRule type="cellIs" dxfId="2950" priority="623" operator="equal">
      <formula>"Failed"</formula>
    </cfRule>
    <cfRule type="cellIs" dxfId="2949" priority="624" operator="equal">
      <formula>"NA"</formula>
    </cfRule>
    <cfRule type="cellIs" dxfId="2948" priority="625" operator="equal">
      <formula>"Complete"</formula>
    </cfRule>
    <cfRule type="cellIs" dxfId="2947" priority="626" operator="equal">
      <formula>"In Progress"</formula>
    </cfRule>
    <cfRule type="cellIs" dxfId="2946" priority="627" operator="equal">
      <formula>"Not Started"</formula>
    </cfRule>
  </conditionalFormatting>
  <conditionalFormatting sqref="G190">
    <cfRule type="cellIs" dxfId="2945" priority="616" operator="equal">
      <formula>"Complete w/defect"</formula>
    </cfRule>
    <cfRule type="cellIs" dxfId="2944" priority="617" operator="equal">
      <formula>"Failed"</formula>
    </cfRule>
    <cfRule type="cellIs" dxfId="2943" priority="618" operator="equal">
      <formula>"NA"</formula>
    </cfRule>
    <cfRule type="cellIs" dxfId="2942" priority="619" operator="equal">
      <formula>"Complete"</formula>
    </cfRule>
    <cfRule type="cellIs" dxfId="2941" priority="620" operator="equal">
      <formula>"In Progress"</formula>
    </cfRule>
    <cfRule type="cellIs" dxfId="2940" priority="621" operator="equal">
      <formula>"Not Started"</formula>
    </cfRule>
  </conditionalFormatting>
  <conditionalFormatting sqref="G186">
    <cfRule type="cellIs" dxfId="2939" priority="610" operator="equal">
      <formula>"Complete w/defect"</formula>
    </cfRule>
    <cfRule type="cellIs" dxfId="2938" priority="611" operator="equal">
      <formula>"Failed"</formula>
    </cfRule>
    <cfRule type="cellIs" dxfId="2937" priority="612" operator="equal">
      <formula>"NA"</formula>
    </cfRule>
    <cfRule type="cellIs" dxfId="2936" priority="613" operator="equal">
      <formula>"Complete"</formula>
    </cfRule>
    <cfRule type="cellIs" dxfId="2935" priority="614" operator="equal">
      <formula>"In Progress"</formula>
    </cfRule>
    <cfRule type="cellIs" dxfId="2934" priority="615" operator="equal">
      <formula>"Not Started"</formula>
    </cfRule>
  </conditionalFormatting>
  <conditionalFormatting sqref="G187">
    <cfRule type="cellIs" dxfId="2933" priority="604" operator="equal">
      <formula>"Complete w/defect"</formula>
    </cfRule>
    <cfRule type="cellIs" dxfId="2932" priority="605" operator="equal">
      <formula>"Failed"</formula>
    </cfRule>
    <cfRule type="cellIs" dxfId="2931" priority="606" operator="equal">
      <formula>"NA"</formula>
    </cfRule>
    <cfRule type="cellIs" dxfId="2930" priority="607" operator="equal">
      <formula>"Complete"</formula>
    </cfRule>
    <cfRule type="cellIs" dxfId="2929" priority="608" operator="equal">
      <formula>"In Progress"</formula>
    </cfRule>
    <cfRule type="cellIs" dxfId="2928" priority="609" operator="equal">
      <formula>"Not Started"</formula>
    </cfRule>
  </conditionalFormatting>
  <conditionalFormatting sqref="G136">
    <cfRule type="cellIs" dxfId="2927" priority="552" operator="equal">
      <formula>"Complete w/defect"</formula>
    </cfRule>
    <cfRule type="cellIs" dxfId="2926" priority="553" operator="equal">
      <formula>"Failed"</formula>
    </cfRule>
    <cfRule type="cellIs" dxfId="2925" priority="554" operator="equal">
      <formula>"NA"</formula>
    </cfRule>
    <cfRule type="cellIs" dxfId="2924" priority="555" operator="equal">
      <formula>"Complete"</formula>
    </cfRule>
    <cfRule type="cellIs" dxfId="2923" priority="556" operator="equal">
      <formula>"In Progress"</formula>
    </cfRule>
    <cfRule type="cellIs" dxfId="2922" priority="557" operator="equal">
      <formula>"Not Started"</formula>
    </cfRule>
  </conditionalFormatting>
  <conditionalFormatting sqref="G136">
    <cfRule type="cellIs" dxfId="2921" priority="582" operator="equal">
      <formula>"Complete w/defect"</formula>
    </cfRule>
    <cfRule type="cellIs" dxfId="2920" priority="583" operator="equal">
      <formula>"Failed"</formula>
    </cfRule>
    <cfRule type="cellIs" dxfId="2919" priority="584" operator="equal">
      <formula>"NA"</formula>
    </cfRule>
    <cfRule type="cellIs" dxfId="2918" priority="585" operator="equal">
      <formula>"Complete"</formula>
    </cfRule>
    <cfRule type="cellIs" dxfId="2917" priority="586" operator="equal">
      <formula>"In Progress"</formula>
    </cfRule>
    <cfRule type="cellIs" dxfId="2916" priority="587" operator="equal">
      <formula>"Not Started"</formula>
    </cfRule>
  </conditionalFormatting>
  <conditionalFormatting sqref="C143">
    <cfRule type="cellIs" dxfId="2915" priority="603" operator="equal">
      <formula>"Prod"</formula>
    </cfRule>
  </conditionalFormatting>
  <conditionalFormatting sqref="C143">
    <cfRule type="cellIs" dxfId="2914" priority="602" operator="equal">
      <formula>"Prod"</formula>
    </cfRule>
  </conditionalFormatting>
  <conditionalFormatting sqref="G136">
    <cfRule type="cellIs" dxfId="2913" priority="596" operator="equal">
      <formula>"Complete w/defect"</formula>
    </cfRule>
    <cfRule type="cellIs" dxfId="2912" priority="597" operator="equal">
      <formula>"Failed"</formula>
    </cfRule>
    <cfRule type="cellIs" dxfId="2911" priority="598" operator="equal">
      <formula>"NA"</formula>
    </cfRule>
    <cfRule type="cellIs" dxfId="2910" priority="599" operator="equal">
      <formula>"Complete"</formula>
    </cfRule>
    <cfRule type="cellIs" dxfId="2909" priority="600" operator="equal">
      <formula>"In Progress"</formula>
    </cfRule>
    <cfRule type="cellIs" dxfId="2908" priority="601" operator="equal">
      <formula>"Not Started"</formula>
    </cfRule>
  </conditionalFormatting>
  <conditionalFormatting sqref="C136:C137 C140:C141">
    <cfRule type="cellIs" dxfId="2907" priority="595" operator="equal">
      <formula>"Prod"</formula>
    </cfRule>
  </conditionalFormatting>
  <conditionalFormatting sqref="C136:C137 C140:C141">
    <cfRule type="cellIs" dxfId="2906" priority="594" operator="equal">
      <formula>"Prod"</formula>
    </cfRule>
  </conditionalFormatting>
  <conditionalFormatting sqref="G136">
    <cfRule type="cellIs" dxfId="2905" priority="588" operator="equal">
      <formula>"Complete w/defect"</formula>
    </cfRule>
    <cfRule type="cellIs" dxfId="2904" priority="589" operator="equal">
      <formula>"Failed"</formula>
    </cfRule>
    <cfRule type="cellIs" dxfId="2903" priority="590" operator="equal">
      <formula>"NA"</formula>
    </cfRule>
    <cfRule type="cellIs" dxfId="2902" priority="591" operator="equal">
      <formula>"Complete"</formula>
    </cfRule>
    <cfRule type="cellIs" dxfId="2901" priority="592" operator="equal">
      <formula>"In Progress"</formula>
    </cfRule>
    <cfRule type="cellIs" dxfId="2900" priority="593" operator="equal">
      <formula>"Not Started"</formula>
    </cfRule>
  </conditionalFormatting>
  <conditionalFormatting sqref="G136">
    <cfRule type="cellIs" dxfId="2899" priority="576" operator="equal">
      <formula>"Complete w/defect"</formula>
    </cfRule>
    <cfRule type="cellIs" dxfId="2898" priority="577" operator="equal">
      <formula>"Failed"</formula>
    </cfRule>
    <cfRule type="cellIs" dxfId="2897" priority="578" operator="equal">
      <formula>"NA"</formula>
    </cfRule>
    <cfRule type="cellIs" dxfId="2896" priority="579" operator="equal">
      <formula>"Complete"</formula>
    </cfRule>
    <cfRule type="cellIs" dxfId="2895" priority="580" operator="equal">
      <formula>"In Progress"</formula>
    </cfRule>
    <cfRule type="cellIs" dxfId="2894" priority="581" operator="equal">
      <formula>"Not Started"</formula>
    </cfRule>
  </conditionalFormatting>
  <conditionalFormatting sqref="G136">
    <cfRule type="cellIs" dxfId="2893" priority="570" operator="equal">
      <formula>"Complete w/defect"</formula>
    </cfRule>
    <cfRule type="cellIs" dxfId="2892" priority="571" operator="equal">
      <formula>"Failed"</formula>
    </cfRule>
    <cfRule type="cellIs" dxfId="2891" priority="572" operator="equal">
      <formula>"NA"</formula>
    </cfRule>
    <cfRule type="cellIs" dxfId="2890" priority="573" operator="equal">
      <formula>"Complete"</formula>
    </cfRule>
    <cfRule type="cellIs" dxfId="2889" priority="574" operator="equal">
      <formula>"In Progress"</formula>
    </cfRule>
    <cfRule type="cellIs" dxfId="2888" priority="575" operator="equal">
      <formula>"Not Started"</formula>
    </cfRule>
  </conditionalFormatting>
  <conditionalFormatting sqref="G136">
    <cfRule type="cellIs" dxfId="2887" priority="564" operator="equal">
      <formula>"Complete w/defect"</formula>
    </cfRule>
    <cfRule type="cellIs" dxfId="2886" priority="565" operator="equal">
      <formula>"Failed"</formula>
    </cfRule>
    <cfRule type="cellIs" dxfId="2885" priority="566" operator="equal">
      <formula>"NA"</formula>
    </cfRule>
    <cfRule type="cellIs" dxfId="2884" priority="567" operator="equal">
      <formula>"Complete"</formula>
    </cfRule>
    <cfRule type="cellIs" dxfId="2883" priority="568" operator="equal">
      <formula>"In Progress"</formula>
    </cfRule>
    <cfRule type="cellIs" dxfId="2882" priority="569" operator="equal">
      <formula>"Not Started"</formula>
    </cfRule>
  </conditionalFormatting>
  <conditionalFormatting sqref="G136">
    <cfRule type="cellIs" dxfId="2881" priority="558" operator="equal">
      <formula>"Complete w/defect"</formula>
    </cfRule>
    <cfRule type="cellIs" dxfId="2880" priority="559" operator="equal">
      <formula>"Failed"</formula>
    </cfRule>
    <cfRule type="cellIs" dxfId="2879" priority="560" operator="equal">
      <formula>"NA"</formula>
    </cfRule>
    <cfRule type="cellIs" dxfId="2878" priority="561" operator="equal">
      <formula>"Complete"</formula>
    </cfRule>
    <cfRule type="cellIs" dxfId="2877" priority="562" operator="equal">
      <formula>"In Progress"</formula>
    </cfRule>
    <cfRule type="cellIs" dxfId="2876" priority="563" operator="equal">
      <formula>"Not Started"</formula>
    </cfRule>
  </conditionalFormatting>
  <conditionalFormatting sqref="C142">
    <cfRule type="cellIs" dxfId="2875" priority="551" operator="equal">
      <formula>"Prod"</formula>
    </cfRule>
  </conditionalFormatting>
  <conditionalFormatting sqref="C142">
    <cfRule type="cellIs" dxfId="2874" priority="550" operator="equal">
      <formula>"Prod"</formula>
    </cfRule>
  </conditionalFormatting>
  <conditionalFormatting sqref="G144">
    <cfRule type="cellIs" dxfId="2873" priority="480" operator="equal">
      <formula>"Complete w/defect"</formula>
    </cfRule>
    <cfRule type="cellIs" dxfId="2872" priority="481" operator="equal">
      <formula>"Failed"</formula>
    </cfRule>
    <cfRule type="cellIs" dxfId="2871" priority="482" operator="equal">
      <formula>"NA"</formula>
    </cfRule>
    <cfRule type="cellIs" dxfId="2870" priority="483" operator="equal">
      <formula>"Complete"</formula>
    </cfRule>
    <cfRule type="cellIs" dxfId="2869" priority="484" operator="equal">
      <formula>"In Progress"</formula>
    </cfRule>
    <cfRule type="cellIs" dxfId="2868" priority="485" operator="equal">
      <formula>"Not Started"</formula>
    </cfRule>
  </conditionalFormatting>
  <conditionalFormatting sqref="G144">
    <cfRule type="cellIs" dxfId="2867" priority="510" operator="equal">
      <formula>"Complete w/defect"</formula>
    </cfRule>
    <cfRule type="cellIs" dxfId="2866" priority="511" operator="equal">
      <formula>"Failed"</formula>
    </cfRule>
    <cfRule type="cellIs" dxfId="2865" priority="512" operator="equal">
      <formula>"NA"</formula>
    </cfRule>
    <cfRule type="cellIs" dxfId="2864" priority="513" operator="equal">
      <formula>"Complete"</formula>
    </cfRule>
    <cfRule type="cellIs" dxfId="2863" priority="514" operator="equal">
      <formula>"In Progress"</formula>
    </cfRule>
    <cfRule type="cellIs" dxfId="2862" priority="515" operator="equal">
      <formula>"Not Started"</formula>
    </cfRule>
  </conditionalFormatting>
  <conditionalFormatting sqref="C146">
    <cfRule type="cellIs" dxfId="2861" priority="531" operator="equal">
      <formula>"Prod"</formula>
    </cfRule>
  </conditionalFormatting>
  <conditionalFormatting sqref="C146">
    <cfRule type="cellIs" dxfId="2860" priority="530" operator="equal">
      <formula>"Prod"</formula>
    </cfRule>
  </conditionalFormatting>
  <conditionalFormatting sqref="G144">
    <cfRule type="cellIs" dxfId="2859" priority="524" operator="equal">
      <formula>"Complete w/defect"</formula>
    </cfRule>
    <cfRule type="cellIs" dxfId="2858" priority="525" operator="equal">
      <formula>"Failed"</formula>
    </cfRule>
    <cfRule type="cellIs" dxfId="2857" priority="526" operator="equal">
      <formula>"NA"</formula>
    </cfRule>
    <cfRule type="cellIs" dxfId="2856" priority="527" operator="equal">
      <formula>"Complete"</formula>
    </cfRule>
    <cfRule type="cellIs" dxfId="2855" priority="528" operator="equal">
      <formula>"In Progress"</formula>
    </cfRule>
    <cfRule type="cellIs" dxfId="2854" priority="529" operator="equal">
      <formula>"Not Started"</formula>
    </cfRule>
  </conditionalFormatting>
  <conditionalFormatting sqref="C144">
    <cfRule type="cellIs" dxfId="2853" priority="523" operator="equal">
      <formula>"Prod"</formula>
    </cfRule>
  </conditionalFormatting>
  <conditionalFormatting sqref="C144">
    <cfRule type="cellIs" dxfId="2852" priority="522" operator="equal">
      <formula>"Prod"</formula>
    </cfRule>
  </conditionalFormatting>
  <conditionalFormatting sqref="G144">
    <cfRule type="cellIs" dxfId="2851" priority="516" operator="equal">
      <formula>"Complete w/defect"</formula>
    </cfRule>
    <cfRule type="cellIs" dxfId="2850" priority="517" operator="equal">
      <formula>"Failed"</formula>
    </cfRule>
    <cfRule type="cellIs" dxfId="2849" priority="518" operator="equal">
      <formula>"NA"</formula>
    </cfRule>
    <cfRule type="cellIs" dxfId="2848" priority="519" operator="equal">
      <formula>"Complete"</formula>
    </cfRule>
    <cfRule type="cellIs" dxfId="2847" priority="520" operator="equal">
      <formula>"In Progress"</formula>
    </cfRule>
    <cfRule type="cellIs" dxfId="2846" priority="521" operator="equal">
      <formula>"Not Started"</formula>
    </cfRule>
  </conditionalFormatting>
  <conditionalFormatting sqref="G144">
    <cfRule type="cellIs" dxfId="2845" priority="504" operator="equal">
      <formula>"Complete w/defect"</formula>
    </cfRule>
    <cfRule type="cellIs" dxfId="2844" priority="505" operator="equal">
      <formula>"Failed"</formula>
    </cfRule>
    <cfRule type="cellIs" dxfId="2843" priority="506" operator="equal">
      <formula>"NA"</formula>
    </cfRule>
    <cfRule type="cellIs" dxfId="2842" priority="507" operator="equal">
      <formula>"Complete"</formula>
    </cfRule>
    <cfRule type="cellIs" dxfId="2841" priority="508" operator="equal">
      <formula>"In Progress"</formula>
    </cfRule>
    <cfRule type="cellIs" dxfId="2840" priority="509" operator="equal">
      <formula>"Not Started"</formula>
    </cfRule>
  </conditionalFormatting>
  <conditionalFormatting sqref="G144">
    <cfRule type="cellIs" dxfId="2839" priority="498" operator="equal">
      <formula>"Complete w/defect"</formula>
    </cfRule>
    <cfRule type="cellIs" dxfId="2838" priority="499" operator="equal">
      <formula>"Failed"</formula>
    </cfRule>
    <cfRule type="cellIs" dxfId="2837" priority="500" operator="equal">
      <formula>"NA"</formula>
    </cfRule>
    <cfRule type="cellIs" dxfId="2836" priority="501" operator="equal">
      <formula>"Complete"</formula>
    </cfRule>
    <cfRule type="cellIs" dxfId="2835" priority="502" operator="equal">
      <formula>"In Progress"</formula>
    </cfRule>
    <cfRule type="cellIs" dxfId="2834" priority="503" operator="equal">
      <formula>"Not Started"</formula>
    </cfRule>
  </conditionalFormatting>
  <conditionalFormatting sqref="G144">
    <cfRule type="cellIs" dxfId="2833" priority="492" operator="equal">
      <formula>"Complete w/defect"</formula>
    </cfRule>
    <cfRule type="cellIs" dxfId="2832" priority="493" operator="equal">
      <formula>"Failed"</formula>
    </cfRule>
    <cfRule type="cellIs" dxfId="2831" priority="494" operator="equal">
      <formula>"NA"</formula>
    </cfRule>
    <cfRule type="cellIs" dxfId="2830" priority="495" operator="equal">
      <formula>"Complete"</formula>
    </cfRule>
    <cfRule type="cellIs" dxfId="2829" priority="496" operator="equal">
      <formula>"In Progress"</formula>
    </cfRule>
    <cfRule type="cellIs" dxfId="2828" priority="497" operator="equal">
      <formula>"Not Started"</formula>
    </cfRule>
  </conditionalFormatting>
  <conditionalFormatting sqref="G144">
    <cfRule type="cellIs" dxfId="2827" priority="486" operator="equal">
      <formula>"Complete w/defect"</formula>
    </cfRule>
    <cfRule type="cellIs" dxfId="2826" priority="487" operator="equal">
      <formula>"Failed"</formula>
    </cfRule>
    <cfRule type="cellIs" dxfId="2825" priority="488" operator="equal">
      <formula>"NA"</formula>
    </cfRule>
    <cfRule type="cellIs" dxfId="2824" priority="489" operator="equal">
      <formula>"Complete"</formula>
    </cfRule>
    <cfRule type="cellIs" dxfId="2823" priority="490" operator="equal">
      <formula>"In Progress"</formula>
    </cfRule>
    <cfRule type="cellIs" dxfId="2822" priority="491" operator="equal">
      <formula>"Not Started"</formula>
    </cfRule>
  </conditionalFormatting>
  <conditionalFormatting sqref="C145">
    <cfRule type="cellIs" dxfId="2821" priority="479" operator="equal">
      <formula>"Prod"</formula>
    </cfRule>
  </conditionalFormatting>
  <conditionalFormatting sqref="C145">
    <cfRule type="cellIs" dxfId="2820" priority="478" operator="equal">
      <formula>"Prod"</formula>
    </cfRule>
  </conditionalFormatting>
  <conditionalFormatting sqref="C138:C139">
    <cfRule type="cellIs" dxfId="2819" priority="471" operator="equal">
      <formula>"Prod"</formula>
    </cfRule>
  </conditionalFormatting>
  <conditionalFormatting sqref="C138:C139">
    <cfRule type="cellIs" dxfId="2818" priority="470" operator="equal">
      <formula>"Prod"</formula>
    </cfRule>
  </conditionalFormatting>
  <conditionalFormatting sqref="G12">
    <cfRule type="cellIs" dxfId="2817" priority="458" operator="equal">
      <formula>"Complete w/defect"</formula>
    </cfRule>
    <cfRule type="cellIs" dxfId="2816" priority="459" operator="equal">
      <formula>"Failed"</formula>
    </cfRule>
    <cfRule type="cellIs" dxfId="2815" priority="460" operator="equal">
      <formula>"NA"</formula>
    </cfRule>
    <cfRule type="cellIs" dxfId="2814" priority="461" operator="equal">
      <formula>"Complete"</formula>
    </cfRule>
    <cfRule type="cellIs" dxfId="2813" priority="462" operator="equal">
      <formula>"In Progress"</formula>
    </cfRule>
    <cfRule type="cellIs" dxfId="2812" priority="463" operator="equal">
      <formula>"Not Started"</formula>
    </cfRule>
  </conditionalFormatting>
  <conditionalFormatting sqref="G15">
    <cfRule type="cellIs" dxfId="2811" priority="452" operator="equal">
      <formula>"Complete w/defect"</formula>
    </cfRule>
    <cfRule type="cellIs" dxfId="2810" priority="453" operator="equal">
      <formula>"Failed"</formula>
    </cfRule>
    <cfRule type="cellIs" dxfId="2809" priority="454" operator="equal">
      <formula>"NA"</formula>
    </cfRule>
    <cfRule type="cellIs" dxfId="2808" priority="455" operator="equal">
      <formula>"Complete"</formula>
    </cfRule>
    <cfRule type="cellIs" dxfId="2807" priority="456" operator="equal">
      <formula>"In Progress"</formula>
    </cfRule>
    <cfRule type="cellIs" dxfId="2806" priority="457" operator="equal">
      <formula>"Not Started"</formula>
    </cfRule>
  </conditionalFormatting>
  <conditionalFormatting sqref="G16">
    <cfRule type="cellIs" dxfId="2805" priority="446" operator="equal">
      <formula>"Complete w/defect"</formula>
    </cfRule>
    <cfRule type="cellIs" dxfId="2804" priority="447" operator="equal">
      <formula>"Failed"</formula>
    </cfRule>
    <cfRule type="cellIs" dxfId="2803" priority="448" operator="equal">
      <formula>"NA"</formula>
    </cfRule>
    <cfRule type="cellIs" dxfId="2802" priority="449" operator="equal">
      <formula>"Complete"</formula>
    </cfRule>
    <cfRule type="cellIs" dxfId="2801" priority="450" operator="equal">
      <formula>"In Progress"</formula>
    </cfRule>
    <cfRule type="cellIs" dxfId="2800" priority="451" operator="equal">
      <formula>"Not Started"</formula>
    </cfRule>
  </conditionalFormatting>
  <conditionalFormatting sqref="G17">
    <cfRule type="cellIs" dxfId="2799" priority="440" operator="equal">
      <formula>"Complete w/defect"</formula>
    </cfRule>
    <cfRule type="cellIs" dxfId="2798" priority="441" operator="equal">
      <formula>"Failed"</formula>
    </cfRule>
    <cfRule type="cellIs" dxfId="2797" priority="442" operator="equal">
      <formula>"NA"</formula>
    </cfRule>
    <cfRule type="cellIs" dxfId="2796" priority="443" operator="equal">
      <formula>"Complete"</formula>
    </cfRule>
    <cfRule type="cellIs" dxfId="2795" priority="444" operator="equal">
      <formula>"In Progress"</formula>
    </cfRule>
    <cfRule type="cellIs" dxfId="2794" priority="445" operator="equal">
      <formula>"Not Started"</formula>
    </cfRule>
  </conditionalFormatting>
  <conditionalFormatting sqref="G18">
    <cfRule type="cellIs" dxfId="2793" priority="434" operator="equal">
      <formula>"Complete w/defect"</formula>
    </cfRule>
    <cfRule type="cellIs" dxfId="2792" priority="435" operator="equal">
      <formula>"Failed"</formula>
    </cfRule>
    <cfRule type="cellIs" dxfId="2791" priority="436" operator="equal">
      <formula>"NA"</formula>
    </cfRule>
    <cfRule type="cellIs" dxfId="2790" priority="437" operator="equal">
      <formula>"Complete"</formula>
    </cfRule>
    <cfRule type="cellIs" dxfId="2789" priority="438" operator="equal">
      <formula>"In Progress"</formula>
    </cfRule>
    <cfRule type="cellIs" dxfId="2788" priority="439" operator="equal">
      <formula>"Not Started"</formula>
    </cfRule>
  </conditionalFormatting>
  <conditionalFormatting sqref="G26">
    <cfRule type="cellIs" dxfId="2787" priority="428" operator="equal">
      <formula>"Complete w/defect"</formula>
    </cfRule>
    <cfRule type="cellIs" dxfId="2786" priority="429" operator="equal">
      <formula>"Failed"</formula>
    </cfRule>
    <cfRule type="cellIs" dxfId="2785" priority="430" operator="equal">
      <formula>"NA"</formula>
    </cfRule>
    <cfRule type="cellIs" dxfId="2784" priority="431" operator="equal">
      <formula>"Complete"</formula>
    </cfRule>
    <cfRule type="cellIs" dxfId="2783" priority="432" operator="equal">
      <formula>"In Progress"</formula>
    </cfRule>
    <cfRule type="cellIs" dxfId="2782" priority="433" operator="equal">
      <formula>"Not Started"</formula>
    </cfRule>
  </conditionalFormatting>
  <conditionalFormatting sqref="G34">
    <cfRule type="cellIs" dxfId="2781" priority="422" operator="equal">
      <formula>"Complete w/defect"</formula>
    </cfRule>
    <cfRule type="cellIs" dxfId="2780" priority="423" operator="equal">
      <formula>"Failed"</formula>
    </cfRule>
    <cfRule type="cellIs" dxfId="2779" priority="424" operator="equal">
      <formula>"NA"</formula>
    </cfRule>
    <cfRule type="cellIs" dxfId="2778" priority="425" operator="equal">
      <formula>"Complete"</formula>
    </cfRule>
    <cfRule type="cellIs" dxfId="2777" priority="426" operator="equal">
      <formula>"In Progress"</formula>
    </cfRule>
    <cfRule type="cellIs" dxfId="2776" priority="427" operator="equal">
      <formula>"Not Started"</formula>
    </cfRule>
  </conditionalFormatting>
  <conditionalFormatting sqref="G35">
    <cfRule type="cellIs" dxfId="2775" priority="416" operator="equal">
      <formula>"Complete w/defect"</formula>
    </cfRule>
    <cfRule type="cellIs" dxfId="2774" priority="417" operator="equal">
      <formula>"Failed"</formula>
    </cfRule>
    <cfRule type="cellIs" dxfId="2773" priority="418" operator="equal">
      <formula>"NA"</formula>
    </cfRule>
    <cfRule type="cellIs" dxfId="2772" priority="419" operator="equal">
      <formula>"Complete"</formula>
    </cfRule>
    <cfRule type="cellIs" dxfId="2771" priority="420" operator="equal">
      <formula>"In Progress"</formula>
    </cfRule>
    <cfRule type="cellIs" dxfId="2770" priority="421" operator="equal">
      <formula>"Not Started"</formula>
    </cfRule>
  </conditionalFormatting>
  <conditionalFormatting sqref="G38">
    <cfRule type="cellIs" dxfId="2769" priority="410" operator="equal">
      <formula>"Complete w/defect"</formula>
    </cfRule>
    <cfRule type="cellIs" dxfId="2768" priority="411" operator="equal">
      <formula>"Failed"</formula>
    </cfRule>
    <cfRule type="cellIs" dxfId="2767" priority="412" operator="equal">
      <formula>"NA"</formula>
    </cfRule>
    <cfRule type="cellIs" dxfId="2766" priority="413" operator="equal">
      <formula>"Complete"</formula>
    </cfRule>
    <cfRule type="cellIs" dxfId="2765" priority="414" operator="equal">
      <formula>"In Progress"</formula>
    </cfRule>
    <cfRule type="cellIs" dxfId="2764" priority="415" operator="equal">
      <formula>"Not Started"</formula>
    </cfRule>
  </conditionalFormatting>
  <conditionalFormatting sqref="G39">
    <cfRule type="cellIs" dxfId="2763" priority="404" operator="equal">
      <formula>"Complete w/defect"</formula>
    </cfRule>
    <cfRule type="cellIs" dxfId="2762" priority="405" operator="equal">
      <formula>"Failed"</formula>
    </cfRule>
    <cfRule type="cellIs" dxfId="2761" priority="406" operator="equal">
      <formula>"NA"</formula>
    </cfRule>
    <cfRule type="cellIs" dxfId="2760" priority="407" operator="equal">
      <formula>"Complete"</formula>
    </cfRule>
    <cfRule type="cellIs" dxfId="2759" priority="408" operator="equal">
      <formula>"In Progress"</formula>
    </cfRule>
    <cfRule type="cellIs" dxfId="2758" priority="409" operator="equal">
      <formula>"Not Started"</formula>
    </cfRule>
  </conditionalFormatting>
  <conditionalFormatting sqref="G47">
    <cfRule type="cellIs" dxfId="2757" priority="398" operator="equal">
      <formula>"Complete w/defect"</formula>
    </cfRule>
    <cfRule type="cellIs" dxfId="2756" priority="399" operator="equal">
      <formula>"Failed"</formula>
    </cfRule>
    <cfRule type="cellIs" dxfId="2755" priority="400" operator="equal">
      <formula>"NA"</formula>
    </cfRule>
    <cfRule type="cellIs" dxfId="2754" priority="401" operator="equal">
      <formula>"Complete"</formula>
    </cfRule>
    <cfRule type="cellIs" dxfId="2753" priority="402" operator="equal">
      <formula>"In Progress"</formula>
    </cfRule>
    <cfRule type="cellIs" dxfId="2752" priority="403" operator="equal">
      <formula>"Not Started"</formula>
    </cfRule>
  </conditionalFormatting>
  <conditionalFormatting sqref="G50">
    <cfRule type="cellIs" dxfId="2751" priority="392" operator="equal">
      <formula>"Complete w/defect"</formula>
    </cfRule>
    <cfRule type="cellIs" dxfId="2750" priority="393" operator="equal">
      <formula>"Failed"</formula>
    </cfRule>
    <cfRule type="cellIs" dxfId="2749" priority="394" operator="equal">
      <formula>"NA"</formula>
    </cfRule>
    <cfRule type="cellIs" dxfId="2748" priority="395" operator="equal">
      <formula>"Complete"</formula>
    </cfRule>
    <cfRule type="cellIs" dxfId="2747" priority="396" operator="equal">
      <formula>"In Progress"</formula>
    </cfRule>
    <cfRule type="cellIs" dxfId="2746" priority="397" operator="equal">
      <formula>"Not Started"</formula>
    </cfRule>
  </conditionalFormatting>
  <conditionalFormatting sqref="G51">
    <cfRule type="cellIs" dxfId="2745" priority="386" operator="equal">
      <formula>"Complete w/defect"</formula>
    </cfRule>
    <cfRule type="cellIs" dxfId="2744" priority="387" operator="equal">
      <formula>"Failed"</formula>
    </cfRule>
    <cfRule type="cellIs" dxfId="2743" priority="388" operator="equal">
      <formula>"NA"</formula>
    </cfRule>
    <cfRule type="cellIs" dxfId="2742" priority="389" operator="equal">
      <formula>"Complete"</formula>
    </cfRule>
    <cfRule type="cellIs" dxfId="2741" priority="390" operator="equal">
      <formula>"In Progress"</formula>
    </cfRule>
    <cfRule type="cellIs" dxfId="2740" priority="391" operator="equal">
      <formula>"Not Started"</formula>
    </cfRule>
  </conditionalFormatting>
  <conditionalFormatting sqref="G54">
    <cfRule type="cellIs" dxfId="2739" priority="380" operator="equal">
      <formula>"Complete w/defect"</formula>
    </cfRule>
    <cfRule type="cellIs" dxfId="2738" priority="381" operator="equal">
      <formula>"Failed"</formula>
    </cfRule>
    <cfRule type="cellIs" dxfId="2737" priority="382" operator="equal">
      <formula>"NA"</formula>
    </cfRule>
    <cfRule type="cellIs" dxfId="2736" priority="383" operator="equal">
      <formula>"Complete"</formula>
    </cfRule>
    <cfRule type="cellIs" dxfId="2735" priority="384" operator="equal">
      <formula>"In Progress"</formula>
    </cfRule>
    <cfRule type="cellIs" dxfId="2734" priority="385" operator="equal">
      <formula>"Not Started"</formula>
    </cfRule>
  </conditionalFormatting>
  <conditionalFormatting sqref="G55">
    <cfRule type="cellIs" dxfId="2733" priority="374" operator="equal">
      <formula>"Complete w/defect"</formula>
    </cfRule>
    <cfRule type="cellIs" dxfId="2732" priority="375" operator="equal">
      <formula>"Failed"</formula>
    </cfRule>
    <cfRule type="cellIs" dxfId="2731" priority="376" operator="equal">
      <formula>"NA"</formula>
    </cfRule>
    <cfRule type="cellIs" dxfId="2730" priority="377" operator="equal">
      <formula>"Complete"</formula>
    </cfRule>
    <cfRule type="cellIs" dxfId="2729" priority="378" operator="equal">
      <formula>"In Progress"</formula>
    </cfRule>
    <cfRule type="cellIs" dxfId="2728" priority="379" operator="equal">
      <formula>"Not Started"</formula>
    </cfRule>
  </conditionalFormatting>
  <conditionalFormatting sqref="G56">
    <cfRule type="cellIs" dxfId="2727" priority="368" operator="equal">
      <formula>"Complete w/defect"</formula>
    </cfRule>
    <cfRule type="cellIs" dxfId="2726" priority="369" operator="equal">
      <formula>"Failed"</formula>
    </cfRule>
    <cfRule type="cellIs" dxfId="2725" priority="370" operator="equal">
      <formula>"NA"</formula>
    </cfRule>
    <cfRule type="cellIs" dxfId="2724" priority="371" operator="equal">
      <formula>"Complete"</formula>
    </cfRule>
    <cfRule type="cellIs" dxfId="2723" priority="372" operator="equal">
      <formula>"In Progress"</formula>
    </cfRule>
    <cfRule type="cellIs" dxfId="2722" priority="373" operator="equal">
      <formula>"Not Started"</formula>
    </cfRule>
  </conditionalFormatting>
  <conditionalFormatting sqref="G61">
    <cfRule type="cellIs" dxfId="2721" priority="362" operator="equal">
      <formula>"Complete w/defect"</formula>
    </cfRule>
    <cfRule type="cellIs" dxfId="2720" priority="363" operator="equal">
      <formula>"Failed"</formula>
    </cfRule>
    <cfRule type="cellIs" dxfId="2719" priority="364" operator="equal">
      <formula>"NA"</formula>
    </cfRule>
    <cfRule type="cellIs" dxfId="2718" priority="365" operator="equal">
      <formula>"Complete"</formula>
    </cfRule>
    <cfRule type="cellIs" dxfId="2717" priority="366" operator="equal">
      <formula>"In Progress"</formula>
    </cfRule>
    <cfRule type="cellIs" dxfId="2716" priority="367" operator="equal">
      <formula>"Not Started"</formula>
    </cfRule>
  </conditionalFormatting>
  <conditionalFormatting sqref="G62">
    <cfRule type="cellIs" dxfId="2715" priority="356" operator="equal">
      <formula>"Complete w/defect"</formula>
    </cfRule>
    <cfRule type="cellIs" dxfId="2714" priority="357" operator="equal">
      <formula>"Failed"</formula>
    </cfRule>
    <cfRule type="cellIs" dxfId="2713" priority="358" operator="equal">
      <formula>"NA"</formula>
    </cfRule>
    <cfRule type="cellIs" dxfId="2712" priority="359" operator="equal">
      <formula>"Complete"</formula>
    </cfRule>
    <cfRule type="cellIs" dxfId="2711" priority="360" operator="equal">
      <formula>"In Progress"</formula>
    </cfRule>
    <cfRule type="cellIs" dxfId="2710" priority="361" operator="equal">
      <formula>"Not Started"</formula>
    </cfRule>
  </conditionalFormatting>
  <conditionalFormatting sqref="G63">
    <cfRule type="cellIs" dxfId="2709" priority="350" operator="equal">
      <formula>"Complete w/defect"</formula>
    </cfRule>
    <cfRule type="cellIs" dxfId="2708" priority="351" operator="equal">
      <formula>"Failed"</formula>
    </cfRule>
    <cfRule type="cellIs" dxfId="2707" priority="352" operator="equal">
      <formula>"NA"</formula>
    </cfRule>
    <cfRule type="cellIs" dxfId="2706" priority="353" operator="equal">
      <formula>"Complete"</formula>
    </cfRule>
    <cfRule type="cellIs" dxfId="2705" priority="354" operator="equal">
      <formula>"In Progress"</formula>
    </cfRule>
    <cfRule type="cellIs" dxfId="2704" priority="355" operator="equal">
      <formula>"Not Started"</formula>
    </cfRule>
  </conditionalFormatting>
  <conditionalFormatting sqref="G64">
    <cfRule type="cellIs" dxfId="2703" priority="344" operator="equal">
      <formula>"Complete w/defect"</formula>
    </cfRule>
    <cfRule type="cellIs" dxfId="2702" priority="345" operator="equal">
      <formula>"Failed"</formula>
    </cfRule>
    <cfRule type="cellIs" dxfId="2701" priority="346" operator="equal">
      <formula>"NA"</formula>
    </cfRule>
    <cfRule type="cellIs" dxfId="2700" priority="347" operator="equal">
      <formula>"Complete"</formula>
    </cfRule>
    <cfRule type="cellIs" dxfId="2699" priority="348" operator="equal">
      <formula>"In Progress"</formula>
    </cfRule>
    <cfRule type="cellIs" dxfId="2698" priority="349" operator="equal">
      <formula>"Not Started"</formula>
    </cfRule>
  </conditionalFormatting>
  <conditionalFormatting sqref="G65">
    <cfRule type="cellIs" dxfId="2697" priority="338" operator="equal">
      <formula>"Complete w/defect"</formula>
    </cfRule>
    <cfRule type="cellIs" dxfId="2696" priority="339" operator="equal">
      <formula>"Failed"</formula>
    </cfRule>
    <cfRule type="cellIs" dxfId="2695" priority="340" operator="equal">
      <formula>"NA"</formula>
    </cfRule>
    <cfRule type="cellIs" dxfId="2694" priority="341" operator="equal">
      <formula>"Complete"</formula>
    </cfRule>
    <cfRule type="cellIs" dxfId="2693" priority="342" operator="equal">
      <formula>"In Progress"</formula>
    </cfRule>
    <cfRule type="cellIs" dxfId="2692" priority="343" operator="equal">
      <formula>"Not Started"</formula>
    </cfRule>
  </conditionalFormatting>
  <conditionalFormatting sqref="G69">
    <cfRule type="cellIs" dxfId="2691" priority="332" operator="equal">
      <formula>"Complete w/defect"</formula>
    </cfRule>
    <cfRule type="cellIs" dxfId="2690" priority="333" operator="equal">
      <formula>"Failed"</formula>
    </cfRule>
    <cfRule type="cellIs" dxfId="2689" priority="334" operator="equal">
      <formula>"NA"</formula>
    </cfRule>
    <cfRule type="cellIs" dxfId="2688" priority="335" operator="equal">
      <formula>"Complete"</formula>
    </cfRule>
    <cfRule type="cellIs" dxfId="2687" priority="336" operator="equal">
      <formula>"In Progress"</formula>
    </cfRule>
    <cfRule type="cellIs" dxfId="2686" priority="337" operator="equal">
      <formula>"Not Started"</formula>
    </cfRule>
  </conditionalFormatting>
  <conditionalFormatting sqref="G71">
    <cfRule type="cellIs" dxfId="2685" priority="326" operator="equal">
      <formula>"Complete w/defect"</formula>
    </cfRule>
    <cfRule type="cellIs" dxfId="2684" priority="327" operator="equal">
      <formula>"Failed"</formula>
    </cfRule>
    <cfRule type="cellIs" dxfId="2683" priority="328" operator="equal">
      <formula>"NA"</formula>
    </cfRule>
    <cfRule type="cellIs" dxfId="2682" priority="329" operator="equal">
      <formula>"Complete"</formula>
    </cfRule>
    <cfRule type="cellIs" dxfId="2681" priority="330" operator="equal">
      <formula>"In Progress"</formula>
    </cfRule>
    <cfRule type="cellIs" dxfId="2680" priority="331" operator="equal">
      <formula>"Not Started"</formula>
    </cfRule>
  </conditionalFormatting>
  <conditionalFormatting sqref="G72">
    <cfRule type="cellIs" dxfId="2679" priority="320" operator="equal">
      <formula>"Complete w/defect"</formula>
    </cfRule>
    <cfRule type="cellIs" dxfId="2678" priority="321" operator="equal">
      <formula>"Failed"</formula>
    </cfRule>
    <cfRule type="cellIs" dxfId="2677" priority="322" operator="equal">
      <formula>"NA"</formula>
    </cfRule>
    <cfRule type="cellIs" dxfId="2676" priority="323" operator="equal">
      <formula>"Complete"</formula>
    </cfRule>
    <cfRule type="cellIs" dxfId="2675" priority="324" operator="equal">
      <formula>"In Progress"</formula>
    </cfRule>
    <cfRule type="cellIs" dxfId="2674" priority="325" operator="equal">
      <formula>"Not Started"</formula>
    </cfRule>
  </conditionalFormatting>
  <conditionalFormatting sqref="G73">
    <cfRule type="cellIs" dxfId="2673" priority="314" operator="equal">
      <formula>"Complete w/defect"</formula>
    </cfRule>
    <cfRule type="cellIs" dxfId="2672" priority="315" operator="equal">
      <formula>"Failed"</formula>
    </cfRule>
    <cfRule type="cellIs" dxfId="2671" priority="316" operator="equal">
      <formula>"NA"</formula>
    </cfRule>
    <cfRule type="cellIs" dxfId="2670" priority="317" operator="equal">
      <formula>"Complete"</formula>
    </cfRule>
    <cfRule type="cellIs" dxfId="2669" priority="318" operator="equal">
      <formula>"In Progress"</formula>
    </cfRule>
    <cfRule type="cellIs" dxfId="2668" priority="319" operator="equal">
      <formula>"Not Started"</formula>
    </cfRule>
  </conditionalFormatting>
  <conditionalFormatting sqref="G74">
    <cfRule type="cellIs" dxfId="2667" priority="308" operator="equal">
      <formula>"Complete w/defect"</formula>
    </cfRule>
    <cfRule type="cellIs" dxfId="2666" priority="309" operator="equal">
      <formula>"Failed"</formula>
    </cfRule>
    <cfRule type="cellIs" dxfId="2665" priority="310" operator="equal">
      <formula>"NA"</formula>
    </cfRule>
    <cfRule type="cellIs" dxfId="2664" priority="311" operator="equal">
      <formula>"Complete"</formula>
    </cfRule>
    <cfRule type="cellIs" dxfId="2663" priority="312" operator="equal">
      <formula>"In Progress"</formula>
    </cfRule>
    <cfRule type="cellIs" dxfId="2662" priority="313" operator="equal">
      <formula>"Not Started"</formula>
    </cfRule>
  </conditionalFormatting>
  <conditionalFormatting sqref="G75">
    <cfRule type="cellIs" dxfId="2661" priority="302" operator="equal">
      <formula>"Complete w/defect"</formula>
    </cfRule>
    <cfRule type="cellIs" dxfId="2660" priority="303" operator="equal">
      <formula>"Failed"</formula>
    </cfRule>
    <cfRule type="cellIs" dxfId="2659" priority="304" operator="equal">
      <formula>"NA"</formula>
    </cfRule>
    <cfRule type="cellIs" dxfId="2658" priority="305" operator="equal">
      <formula>"Complete"</formula>
    </cfRule>
    <cfRule type="cellIs" dxfId="2657" priority="306" operator="equal">
      <formula>"In Progress"</formula>
    </cfRule>
    <cfRule type="cellIs" dxfId="2656" priority="307" operator="equal">
      <formula>"Not Started"</formula>
    </cfRule>
  </conditionalFormatting>
  <conditionalFormatting sqref="G76">
    <cfRule type="cellIs" dxfId="2655" priority="296" operator="equal">
      <formula>"Complete w/defect"</formula>
    </cfRule>
    <cfRule type="cellIs" dxfId="2654" priority="297" operator="equal">
      <formula>"Failed"</formula>
    </cfRule>
    <cfRule type="cellIs" dxfId="2653" priority="298" operator="equal">
      <formula>"NA"</formula>
    </cfRule>
    <cfRule type="cellIs" dxfId="2652" priority="299" operator="equal">
      <formula>"Complete"</formula>
    </cfRule>
    <cfRule type="cellIs" dxfId="2651" priority="300" operator="equal">
      <formula>"In Progress"</formula>
    </cfRule>
    <cfRule type="cellIs" dxfId="2650" priority="301" operator="equal">
      <formula>"Not Started"</formula>
    </cfRule>
  </conditionalFormatting>
  <conditionalFormatting sqref="G77">
    <cfRule type="cellIs" dxfId="2649" priority="290" operator="equal">
      <formula>"Complete w/defect"</formula>
    </cfRule>
    <cfRule type="cellIs" dxfId="2648" priority="291" operator="equal">
      <formula>"Failed"</formula>
    </cfRule>
    <cfRule type="cellIs" dxfId="2647" priority="292" operator="equal">
      <formula>"NA"</formula>
    </cfRule>
    <cfRule type="cellIs" dxfId="2646" priority="293" operator="equal">
      <formula>"Complete"</formula>
    </cfRule>
    <cfRule type="cellIs" dxfId="2645" priority="294" operator="equal">
      <formula>"In Progress"</formula>
    </cfRule>
    <cfRule type="cellIs" dxfId="2644" priority="295" operator="equal">
      <formula>"Not Started"</formula>
    </cfRule>
  </conditionalFormatting>
  <conditionalFormatting sqref="G78">
    <cfRule type="cellIs" dxfId="2643" priority="284" operator="equal">
      <formula>"Complete w/defect"</formula>
    </cfRule>
    <cfRule type="cellIs" dxfId="2642" priority="285" operator="equal">
      <formula>"Failed"</formula>
    </cfRule>
    <cfRule type="cellIs" dxfId="2641" priority="286" operator="equal">
      <formula>"NA"</formula>
    </cfRule>
    <cfRule type="cellIs" dxfId="2640" priority="287" operator="equal">
      <formula>"Complete"</formula>
    </cfRule>
    <cfRule type="cellIs" dxfId="2639" priority="288" operator="equal">
      <formula>"In Progress"</formula>
    </cfRule>
    <cfRule type="cellIs" dxfId="2638" priority="289" operator="equal">
      <formula>"Not Started"</formula>
    </cfRule>
  </conditionalFormatting>
  <conditionalFormatting sqref="G79">
    <cfRule type="cellIs" dxfId="2637" priority="278" operator="equal">
      <formula>"Complete w/defect"</formula>
    </cfRule>
    <cfRule type="cellIs" dxfId="2636" priority="279" operator="equal">
      <formula>"Failed"</formula>
    </cfRule>
    <cfRule type="cellIs" dxfId="2635" priority="280" operator="equal">
      <formula>"NA"</formula>
    </cfRule>
    <cfRule type="cellIs" dxfId="2634" priority="281" operator="equal">
      <formula>"Complete"</formula>
    </cfRule>
    <cfRule type="cellIs" dxfId="2633" priority="282" operator="equal">
      <formula>"In Progress"</formula>
    </cfRule>
    <cfRule type="cellIs" dxfId="2632" priority="283" operator="equal">
      <formula>"Not Started"</formula>
    </cfRule>
  </conditionalFormatting>
  <conditionalFormatting sqref="G80">
    <cfRule type="cellIs" dxfId="2631" priority="272" operator="equal">
      <formula>"Complete w/defect"</formula>
    </cfRule>
    <cfRule type="cellIs" dxfId="2630" priority="273" operator="equal">
      <formula>"Failed"</formula>
    </cfRule>
    <cfRule type="cellIs" dxfId="2629" priority="274" operator="equal">
      <formula>"NA"</formula>
    </cfRule>
    <cfRule type="cellIs" dxfId="2628" priority="275" operator="equal">
      <formula>"Complete"</formula>
    </cfRule>
    <cfRule type="cellIs" dxfId="2627" priority="276" operator="equal">
      <formula>"In Progress"</formula>
    </cfRule>
    <cfRule type="cellIs" dxfId="2626" priority="277" operator="equal">
      <formula>"Not Started"</formula>
    </cfRule>
  </conditionalFormatting>
  <conditionalFormatting sqref="G82">
    <cfRule type="cellIs" dxfId="2625" priority="266" operator="equal">
      <formula>"Complete w/defect"</formula>
    </cfRule>
    <cfRule type="cellIs" dxfId="2624" priority="267" operator="equal">
      <formula>"Failed"</formula>
    </cfRule>
    <cfRule type="cellIs" dxfId="2623" priority="268" operator="equal">
      <formula>"NA"</formula>
    </cfRule>
    <cfRule type="cellIs" dxfId="2622" priority="269" operator="equal">
      <formula>"Complete"</formula>
    </cfRule>
    <cfRule type="cellIs" dxfId="2621" priority="270" operator="equal">
      <formula>"In Progress"</formula>
    </cfRule>
    <cfRule type="cellIs" dxfId="2620" priority="271" operator="equal">
      <formula>"Not Started"</formula>
    </cfRule>
  </conditionalFormatting>
  <conditionalFormatting sqref="G83">
    <cfRule type="cellIs" dxfId="2619" priority="260" operator="equal">
      <formula>"Complete w/defect"</formula>
    </cfRule>
    <cfRule type="cellIs" dxfId="2618" priority="261" operator="equal">
      <formula>"Failed"</formula>
    </cfRule>
    <cfRule type="cellIs" dxfId="2617" priority="262" operator="equal">
      <formula>"NA"</formula>
    </cfRule>
    <cfRule type="cellIs" dxfId="2616" priority="263" operator="equal">
      <formula>"Complete"</formula>
    </cfRule>
    <cfRule type="cellIs" dxfId="2615" priority="264" operator="equal">
      <formula>"In Progress"</formula>
    </cfRule>
    <cfRule type="cellIs" dxfId="2614" priority="265" operator="equal">
      <formula>"Not Started"</formula>
    </cfRule>
  </conditionalFormatting>
  <conditionalFormatting sqref="G84">
    <cfRule type="cellIs" dxfId="2613" priority="254" operator="equal">
      <formula>"Complete w/defect"</formula>
    </cfRule>
    <cfRule type="cellIs" dxfId="2612" priority="255" operator="equal">
      <formula>"Failed"</formula>
    </cfRule>
    <cfRule type="cellIs" dxfId="2611" priority="256" operator="equal">
      <formula>"NA"</formula>
    </cfRule>
    <cfRule type="cellIs" dxfId="2610" priority="257" operator="equal">
      <formula>"Complete"</formula>
    </cfRule>
    <cfRule type="cellIs" dxfId="2609" priority="258" operator="equal">
      <formula>"In Progress"</formula>
    </cfRule>
    <cfRule type="cellIs" dxfId="2608" priority="259" operator="equal">
      <formula>"Not Started"</formula>
    </cfRule>
  </conditionalFormatting>
  <conditionalFormatting sqref="G85">
    <cfRule type="cellIs" dxfId="2607" priority="248" operator="equal">
      <formula>"Complete w/defect"</formula>
    </cfRule>
    <cfRule type="cellIs" dxfId="2606" priority="249" operator="equal">
      <formula>"Failed"</formula>
    </cfRule>
    <cfRule type="cellIs" dxfId="2605" priority="250" operator="equal">
      <formula>"NA"</formula>
    </cfRule>
    <cfRule type="cellIs" dxfId="2604" priority="251" operator="equal">
      <formula>"Complete"</formula>
    </cfRule>
    <cfRule type="cellIs" dxfId="2603" priority="252" operator="equal">
      <formula>"In Progress"</formula>
    </cfRule>
    <cfRule type="cellIs" dxfId="2602" priority="253" operator="equal">
      <formula>"Not Started"</formula>
    </cfRule>
  </conditionalFormatting>
  <conditionalFormatting sqref="G86">
    <cfRule type="cellIs" dxfId="2601" priority="242" operator="equal">
      <formula>"Complete w/defect"</formula>
    </cfRule>
    <cfRule type="cellIs" dxfId="2600" priority="243" operator="equal">
      <formula>"Failed"</formula>
    </cfRule>
    <cfRule type="cellIs" dxfId="2599" priority="244" operator="equal">
      <formula>"NA"</formula>
    </cfRule>
    <cfRule type="cellIs" dxfId="2598" priority="245" operator="equal">
      <formula>"Complete"</formula>
    </cfRule>
    <cfRule type="cellIs" dxfId="2597" priority="246" operator="equal">
      <formula>"In Progress"</formula>
    </cfRule>
    <cfRule type="cellIs" dxfId="2596" priority="247" operator="equal">
      <formula>"Not Started"</formula>
    </cfRule>
  </conditionalFormatting>
  <conditionalFormatting sqref="G87:G88">
    <cfRule type="cellIs" dxfId="2595" priority="236" operator="equal">
      <formula>"Complete w/defect"</formula>
    </cfRule>
    <cfRule type="cellIs" dxfId="2594" priority="237" operator="equal">
      <formula>"Failed"</formula>
    </cfRule>
    <cfRule type="cellIs" dxfId="2593" priority="238" operator="equal">
      <formula>"NA"</formula>
    </cfRule>
    <cfRule type="cellIs" dxfId="2592" priority="239" operator="equal">
      <formula>"Complete"</formula>
    </cfRule>
    <cfRule type="cellIs" dxfId="2591" priority="240" operator="equal">
      <formula>"In Progress"</formula>
    </cfRule>
    <cfRule type="cellIs" dxfId="2590" priority="241" operator="equal">
      <formula>"Not Started"</formula>
    </cfRule>
  </conditionalFormatting>
  <conditionalFormatting sqref="G102">
    <cfRule type="cellIs" dxfId="2589" priority="230" operator="equal">
      <formula>"Complete w/defect"</formula>
    </cfRule>
    <cfRule type="cellIs" dxfId="2588" priority="231" operator="equal">
      <formula>"Failed"</formula>
    </cfRule>
    <cfRule type="cellIs" dxfId="2587" priority="232" operator="equal">
      <formula>"NA"</formula>
    </cfRule>
    <cfRule type="cellIs" dxfId="2586" priority="233" operator="equal">
      <formula>"Complete"</formula>
    </cfRule>
    <cfRule type="cellIs" dxfId="2585" priority="234" operator="equal">
      <formula>"In Progress"</formula>
    </cfRule>
    <cfRule type="cellIs" dxfId="2584" priority="235" operator="equal">
      <formula>"Not Started"</formula>
    </cfRule>
  </conditionalFormatting>
  <conditionalFormatting sqref="G107">
    <cfRule type="cellIs" dxfId="2583" priority="224" operator="equal">
      <formula>"Complete w/defect"</formula>
    </cfRule>
    <cfRule type="cellIs" dxfId="2582" priority="225" operator="equal">
      <formula>"Failed"</formula>
    </cfRule>
    <cfRule type="cellIs" dxfId="2581" priority="226" operator="equal">
      <formula>"NA"</formula>
    </cfRule>
    <cfRule type="cellIs" dxfId="2580" priority="227" operator="equal">
      <formula>"Complete"</formula>
    </cfRule>
    <cfRule type="cellIs" dxfId="2579" priority="228" operator="equal">
      <formula>"In Progress"</formula>
    </cfRule>
    <cfRule type="cellIs" dxfId="2578" priority="229" operator="equal">
      <formula>"Not Started"</formula>
    </cfRule>
  </conditionalFormatting>
  <conditionalFormatting sqref="G109">
    <cfRule type="cellIs" dxfId="2577" priority="218" operator="equal">
      <formula>"Complete w/defect"</formula>
    </cfRule>
    <cfRule type="cellIs" dxfId="2576" priority="219" operator="equal">
      <formula>"Failed"</formula>
    </cfRule>
    <cfRule type="cellIs" dxfId="2575" priority="220" operator="equal">
      <formula>"NA"</formula>
    </cfRule>
    <cfRule type="cellIs" dxfId="2574" priority="221" operator="equal">
      <formula>"Complete"</formula>
    </cfRule>
    <cfRule type="cellIs" dxfId="2573" priority="222" operator="equal">
      <formula>"In Progress"</formula>
    </cfRule>
    <cfRule type="cellIs" dxfId="2572" priority="223" operator="equal">
      <formula>"Not Started"</formula>
    </cfRule>
  </conditionalFormatting>
  <conditionalFormatting sqref="G110">
    <cfRule type="cellIs" dxfId="2571" priority="212" operator="equal">
      <formula>"Complete w/defect"</formula>
    </cfRule>
    <cfRule type="cellIs" dxfId="2570" priority="213" operator="equal">
      <formula>"Failed"</formula>
    </cfRule>
    <cfRule type="cellIs" dxfId="2569" priority="214" operator="equal">
      <formula>"NA"</formula>
    </cfRule>
    <cfRule type="cellIs" dxfId="2568" priority="215" operator="equal">
      <formula>"Complete"</formula>
    </cfRule>
    <cfRule type="cellIs" dxfId="2567" priority="216" operator="equal">
      <formula>"In Progress"</formula>
    </cfRule>
    <cfRule type="cellIs" dxfId="2566" priority="217" operator="equal">
      <formula>"Not Started"</formula>
    </cfRule>
  </conditionalFormatting>
  <conditionalFormatting sqref="G112:G113">
    <cfRule type="cellIs" dxfId="2565" priority="206" operator="equal">
      <formula>"Complete w/defect"</formula>
    </cfRule>
    <cfRule type="cellIs" dxfId="2564" priority="207" operator="equal">
      <formula>"Failed"</formula>
    </cfRule>
    <cfRule type="cellIs" dxfId="2563" priority="208" operator="equal">
      <formula>"NA"</formula>
    </cfRule>
    <cfRule type="cellIs" dxfId="2562" priority="209" operator="equal">
      <formula>"Complete"</formula>
    </cfRule>
    <cfRule type="cellIs" dxfId="2561" priority="210" operator="equal">
      <formula>"In Progress"</formula>
    </cfRule>
    <cfRule type="cellIs" dxfId="2560" priority="211" operator="equal">
      <formula>"Not Started"</formula>
    </cfRule>
  </conditionalFormatting>
  <conditionalFormatting sqref="G122">
    <cfRule type="cellIs" dxfId="2559" priority="194" operator="equal">
      <formula>"Complete w/defect"</formula>
    </cfRule>
    <cfRule type="cellIs" dxfId="2558" priority="195" operator="equal">
      <formula>"Failed"</formula>
    </cfRule>
    <cfRule type="cellIs" dxfId="2557" priority="196" operator="equal">
      <formula>"NA"</formula>
    </cfRule>
    <cfRule type="cellIs" dxfId="2556" priority="197" operator="equal">
      <formula>"Complete"</formula>
    </cfRule>
    <cfRule type="cellIs" dxfId="2555" priority="198" operator="equal">
      <formula>"In Progress"</formula>
    </cfRule>
    <cfRule type="cellIs" dxfId="2554" priority="199" operator="equal">
      <formula>"Not Started"</formula>
    </cfRule>
  </conditionalFormatting>
  <conditionalFormatting sqref="G125">
    <cfRule type="cellIs" dxfId="2553" priority="188" operator="equal">
      <formula>"Complete w/defect"</formula>
    </cfRule>
    <cfRule type="cellIs" dxfId="2552" priority="189" operator="equal">
      <formula>"Failed"</formula>
    </cfRule>
    <cfRule type="cellIs" dxfId="2551" priority="190" operator="equal">
      <formula>"NA"</formula>
    </cfRule>
    <cfRule type="cellIs" dxfId="2550" priority="191" operator="equal">
      <formula>"Complete"</formula>
    </cfRule>
    <cfRule type="cellIs" dxfId="2549" priority="192" operator="equal">
      <formula>"In Progress"</formula>
    </cfRule>
    <cfRule type="cellIs" dxfId="2548" priority="193" operator="equal">
      <formula>"Not Started"</formula>
    </cfRule>
  </conditionalFormatting>
  <conditionalFormatting sqref="G126">
    <cfRule type="cellIs" dxfId="2547" priority="182" operator="equal">
      <formula>"Complete w/defect"</formula>
    </cfRule>
    <cfRule type="cellIs" dxfId="2546" priority="183" operator="equal">
      <formula>"Failed"</formula>
    </cfRule>
    <cfRule type="cellIs" dxfId="2545" priority="184" operator="equal">
      <formula>"NA"</formula>
    </cfRule>
    <cfRule type="cellIs" dxfId="2544" priority="185" operator="equal">
      <formula>"Complete"</formula>
    </cfRule>
    <cfRule type="cellIs" dxfId="2543" priority="186" operator="equal">
      <formula>"In Progress"</formula>
    </cfRule>
    <cfRule type="cellIs" dxfId="2542" priority="187" operator="equal">
      <formula>"Not Started"</formula>
    </cfRule>
  </conditionalFormatting>
  <conditionalFormatting sqref="G128">
    <cfRule type="cellIs" dxfId="2541" priority="176" operator="equal">
      <formula>"Complete w/defect"</formula>
    </cfRule>
    <cfRule type="cellIs" dxfId="2540" priority="177" operator="equal">
      <formula>"Failed"</formula>
    </cfRule>
    <cfRule type="cellIs" dxfId="2539" priority="178" operator="equal">
      <formula>"NA"</formula>
    </cfRule>
    <cfRule type="cellIs" dxfId="2538" priority="179" operator="equal">
      <formula>"Complete"</formula>
    </cfRule>
    <cfRule type="cellIs" dxfId="2537" priority="180" operator="equal">
      <formula>"In Progress"</formula>
    </cfRule>
    <cfRule type="cellIs" dxfId="2536" priority="181" operator="equal">
      <formula>"Not Started"</formula>
    </cfRule>
  </conditionalFormatting>
  <conditionalFormatting sqref="G129">
    <cfRule type="cellIs" dxfId="2535" priority="170" operator="equal">
      <formula>"Complete w/defect"</formula>
    </cfRule>
    <cfRule type="cellIs" dxfId="2534" priority="171" operator="equal">
      <formula>"Failed"</formula>
    </cfRule>
    <cfRule type="cellIs" dxfId="2533" priority="172" operator="equal">
      <formula>"NA"</formula>
    </cfRule>
    <cfRule type="cellIs" dxfId="2532" priority="173" operator="equal">
      <formula>"Complete"</formula>
    </cfRule>
    <cfRule type="cellIs" dxfId="2531" priority="174" operator="equal">
      <formula>"In Progress"</formula>
    </cfRule>
    <cfRule type="cellIs" dxfId="2530" priority="175" operator="equal">
      <formula>"Not Started"</formula>
    </cfRule>
  </conditionalFormatting>
  <conditionalFormatting sqref="G131">
    <cfRule type="cellIs" dxfId="2529" priority="164" operator="equal">
      <formula>"Complete w/defect"</formula>
    </cfRule>
    <cfRule type="cellIs" dxfId="2528" priority="165" operator="equal">
      <formula>"Failed"</formula>
    </cfRule>
    <cfRule type="cellIs" dxfId="2527" priority="166" operator="equal">
      <formula>"NA"</formula>
    </cfRule>
    <cfRule type="cellIs" dxfId="2526" priority="167" operator="equal">
      <formula>"Complete"</formula>
    </cfRule>
    <cfRule type="cellIs" dxfId="2525" priority="168" operator="equal">
      <formula>"In Progress"</formula>
    </cfRule>
    <cfRule type="cellIs" dxfId="2524" priority="169" operator="equal">
      <formula>"Not Started"</formula>
    </cfRule>
  </conditionalFormatting>
  <conditionalFormatting sqref="G132">
    <cfRule type="cellIs" dxfId="2523" priority="158" operator="equal">
      <formula>"Complete w/defect"</formula>
    </cfRule>
    <cfRule type="cellIs" dxfId="2522" priority="159" operator="equal">
      <formula>"Failed"</formula>
    </cfRule>
    <cfRule type="cellIs" dxfId="2521" priority="160" operator="equal">
      <formula>"NA"</formula>
    </cfRule>
    <cfRule type="cellIs" dxfId="2520" priority="161" operator="equal">
      <formula>"Complete"</formula>
    </cfRule>
    <cfRule type="cellIs" dxfId="2519" priority="162" operator="equal">
      <formula>"In Progress"</formula>
    </cfRule>
    <cfRule type="cellIs" dxfId="2518" priority="163" operator="equal">
      <formula>"Not Started"</formula>
    </cfRule>
  </conditionalFormatting>
  <conditionalFormatting sqref="G134">
    <cfRule type="cellIs" dxfId="2517" priority="152" operator="equal">
      <formula>"Complete w/defect"</formula>
    </cfRule>
    <cfRule type="cellIs" dxfId="2516" priority="153" operator="equal">
      <formula>"Failed"</formula>
    </cfRule>
    <cfRule type="cellIs" dxfId="2515" priority="154" operator="equal">
      <formula>"NA"</formula>
    </cfRule>
    <cfRule type="cellIs" dxfId="2514" priority="155" operator="equal">
      <formula>"Complete"</formula>
    </cfRule>
    <cfRule type="cellIs" dxfId="2513" priority="156" operator="equal">
      <formula>"In Progress"</formula>
    </cfRule>
    <cfRule type="cellIs" dxfId="2512" priority="157" operator="equal">
      <formula>"Not Started"</formula>
    </cfRule>
  </conditionalFormatting>
  <conditionalFormatting sqref="G135">
    <cfRule type="cellIs" dxfId="2511" priority="146" operator="equal">
      <formula>"Complete w/defect"</formula>
    </cfRule>
    <cfRule type="cellIs" dxfId="2510" priority="147" operator="equal">
      <formula>"Failed"</formula>
    </cfRule>
    <cfRule type="cellIs" dxfId="2509" priority="148" operator="equal">
      <formula>"NA"</formula>
    </cfRule>
    <cfRule type="cellIs" dxfId="2508" priority="149" operator="equal">
      <formula>"Complete"</formula>
    </cfRule>
    <cfRule type="cellIs" dxfId="2507" priority="150" operator="equal">
      <formula>"In Progress"</formula>
    </cfRule>
    <cfRule type="cellIs" dxfId="2506" priority="151" operator="equal">
      <formula>"Not Started"</formula>
    </cfRule>
  </conditionalFormatting>
  <conditionalFormatting sqref="G137">
    <cfRule type="cellIs" dxfId="2505" priority="140" operator="equal">
      <formula>"Complete w/defect"</formula>
    </cfRule>
    <cfRule type="cellIs" dxfId="2504" priority="141" operator="equal">
      <formula>"Failed"</formula>
    </cfRule>
    <cfRule type="cellIs" dxfId="2503" priority="142" operator="equal">
      <formula>"NA"</formula>
    </cfRule>
    <cfRule type="cellIs" dxfId="2502" priority="143" operator="equal">
      <formula>"Complete"</formula>
    </cfRule>
    <cfRule type="cellIs" dxfId="2501" priority="144" operator="equal">
      <formula>"In Progress"</formula>
    </cfRule>
    <cfRule type="cellIs" dxfId="2500" priority="145" operator="equal">
      <formula>"Not Started"</formula>
    </cfRule>
  </conditionalFormatting>
  <conditionalFormatting sqref="G138">
    <cfRule type="cellIs" dxfId="2499" priority="134" operator="equal">
      <formula>"Complete w/defect"</formula>
    </cfRule>
    <cfRule type="cellIs" dxfId="2498" priority="135" operator="equal">
      <formula>"Failed"</formula>
    </cfRule>
    <cfRule type="cellIs" dxfId="2497" priority="136" operator="equal">
      <formula>"NA"</formula>
    </cfRule>
    <cfRule type="cellIs" dxfId="2496" priority="137" operator="equal">
      <formula>"Complete"</formula>
    </cfRule>
    <cfRule type="cellIs" dxfId="2495" priority="138" operator="equal">
      <formula>"In Progress"</formula>
    </cfRule>
    <cfRule type="cellIs" dxfId="2494" priority="139" operator="equal">
      <formula>"Not Started"</formula>
    </cfRule>
  </conditionalFormatting>
  <conditionalFormatting sqref="G139">
    <cfRule type="cellIs" dxfId="2493" priority="128" operator="equal">
      <formula>"Complete w/defect"</formula>
    </cfRule>
    <cfRule type="cellIs" dxfId="2492" priority="129" operator="equal">
      <formula>"Failed"</formula>
    </cfRule>
    <cfRule type="cellIs" dxfId="2491" priority="130" operator="equal">
      <formula>"NA"</formula>
    </cfRule>
    <cfRule type="cellIs" dxfId="2490" priority="131" operator="equal">
      <formula>"Complete"</formula>
    </cfRule>
    <cfRule type="cellIs" dxfId="2489" priority="132" operator="equal">
      <formula>"In Progress"</formula>
    </cfRule>
    <cfRule type="cellIs" dxfId="2488" priority="133" operator="equal">
      <formula>"Not Started"</formula>
    </cfRule>
  </conditionalFormatting>
  <conditionalFormatting sqref="G140">
    <cfRule type="cellIs" dxfId="2487" priority="122" operator="equal">
      <formula>"Complete w/defect"</formula>
    </cfRule>
    <cfRule type="cellIs" dxfId="2486" priority="123" operator="equal">
      <formula>"Failed"</formula>
    </cfRule>
    <cfRule type="cellIs" dxfId="2485" priority="124" operator="equal">
      <formula>"NA"</formula>
    </cfRule>
    <cfRule type="cellIs" dxfId="2484" priority="125" operator="equal">
      <formula>"Complete"</formula>
    </cfRule>
    <cfRule type="cellIs" dxfId="2483" priority="126" operator="equal">
      <formula>"In Progress"</formula>
    </cfRule>
    <cfRule type="cellIs" dxfId="2482" priority="127" operator="equal">
      <formula>"Not Started"</formula>
    </cfRule>
  </conditionalFormatting>
  <conditionalFormatting sqref="G141">
    <cfRule type="cellIs" dxfId="2481" priority="116" operator="equal">
      <formula>"Complete w/defect"</formula>
    </cfRule>
    <cfRule type="cellIs" dxfId="2480" priority="117" operator="equal">
      <formula>"Failed"</formula>
    </cfRule>
    <cfRule type="cellIs" dxfId="2479" priority="118" operator="equal">
      <formula>"NA"</formula>
    </cfRule>
    <cfRule type="cellIs" dxfId="2478" priority="119" operator="equal">
      <formula>"Complete"</formula>
    </cfRule>
    <cfRule type="cellIs" dxfId="2477" priority="120" operator="equal">
      <formula>"In Progress"</formula>
    </cfRule>
    <cfRule type="cellIs" dxfId="2476" priority="121" operator="equal">
      <formula>"Not Started"</formula>
    </cfRule>
  </conditionalFormatting>
  <conditionalFormatting sqref="G142">
    <cfRule type="cellIs" dxfId="2475" priority="110" operator="equal">
      <formula>"Complete w/defect"</formula>
    </cfRule>
    <cfRule type="cellIs" dxfId="2474" priority="111" operator="equal">
      <formula>"Failed"</formula>
    </cfRule>
    <cfRule type="cellIs" dxfId="2473" priority="112" operator="equal">
      <formula>"NA"</formula>
    </cfRule>
    <cfRule type="cellIs" dxfId="2472" priority="113" operator="equal">
      <formula>"Complete"</formula>
    </cfRule>
    <cfRule type="cellIs" dxfId="2471" priority="114" operator="equal">
      <formula>"In Progress"</formula>
    </cfRule>
    <cfRule type="cellIs" dxfId="2470" priority="115" operator="equal">
      <formula>"Not Started"</formula>
    </cfRule>
  </conditionalFormatting>
  <conditionalFormatting sqref="G143">
    <cfRule type="cellIs" dxfId="2469" priority="104" operator="equal">
      <formula>"Complete w/defect"</formula>
    </cfRule>
    <cfRule type="cellIs" dxfId="2468" priority="105" operator="equal">
      <formula>"Failed"</formula>
    </cfRule>
    <cfRule type="cellIs" dxfId="2467" priority="106" operator="equal">
      <formula>"NA"</formula>
    </cfRule>
    <cfRule type="cellIs" dxfId="2466" priority="107" operator="equal">
      <formula>"Complete"</formula>
    </cfRule>
    <cfRule type="cellIs" dxfId="2465" priority="108" operator="equal">
      <formula>"In Progress"</formula>
    </cfRule>
    <cfRule type="cellIs" dxfId="2464" priority="109" operator="equal">
      <formula>"Not Started"</formula>
    </cfRule>
  </conditionalFormatting>
  <conditionalFormatting sqref="G145">
    <cfRule type="cellIs" dxfId="2463" priority="98" operator="equal">
      <formula>"Complete w/defect"</formula>
    </cfRule>
    <cfRule type="cellIs" dxfId="2462" priority="99" operator="equal">
      <formula>"Failed"</formula>
    </cfRule>
    <cfRule type="cellIs" dxfId="2461" priority="100" operator="equal">
      <formula>"NA"</formula>
    </cfRule>
    <cfRule type="cellIs" dxfId="2460" priority="101" operator="equal">
      <formula>"Complete"</formula>
    </cfRule>
    <cfRule type="cellIs" dxfId="2459" priority="102" operator="equal">
      <formula>"In Progress"</formula>
    </cfRule>
    <cfRule type="cellIs" dxfId="2458" priority="103" operator="equal">
      <formula>"Not Started"</formula>
    </cfRule>
  </conditionalFormatting>
  <conditionalFormatting sqref="G146">
    <cfRule type="cellIs" dxfId="2457" priority="92" operator="equal">
      <formula>"Complete w/defect"</formula>
    </cfRule>
    <cfRule type="cellIs" dxfId="2456" priority="93" operator="equal">
      <formula>"Failed"</formula>
    </cfRule>
    <cfRule type="cellIs" dxfId="2455" priority="94" operator="equal">
      <formula>"NA"</formula>
    </cfRule>
    <cfRule type="cellIs" dxfId="2454" priority="95" operator="equal">
      <formula>"Complete"</formula>
    </cfRule>
    <cfRule type="cellIs" dxfId="2453" priority="96" operator="equal">
      <formula>"In Progress"</formula>
    </cfRule>
    <cfRule type="cellIs" dxfId="2452" priority="97" operator="equal">
      <formula>"Not Started"</formula>
    </cfRule>
  </conditionalFormatting>
  <conditionalFormatting sqref="G148">
    <cfRule type="cellIs" dxfId="2451" priority="86" operator="equal">
      <formula>"Complete w/defect"</formula>
    </cfRule>
    <cfRule type="cellIs" dxfId="2450" priority="87" operator="equal">
      <formula>"Failed"</formula>
    </cfRule>
    <cfRule type="cellIs" dxfId="2449" priority="88" operator="equal">
      <formula>"NA"</formula>
    </cfRule>
    <cfRule type="cellIs" dxfId="2448" priority="89" operator="equal">
      <formula>"Complete"</formula>
    </cfRule>
    <cfRule type="cellIs" dxfId="2447" priority="90" operator="equal">
      <formula>"In Progress"</formula>
    </cfRule>
    <cfRule type="cellIs" dxfId="2446" priority="91" operator="equal">
      <formula>"Not Started"</formula>
    </cfRule>
  </conditionalFormatting>
  <conditionalFormatting sqref="G150">
    <cfRule type="cellIs" dxfId="2445" priority="80" operator="equal">
      <formula>"Complete w/defect"</formula>
    </cfRule>
    <cfRule type="cellIs" dxfId="2444" priority="81" operator="equal">
      <formula>"Failed"</formula>
    </cfRule>
    <cfRule type="cellIs" dxfId="2443" priority="82" operator="equal">
      <formula>"NA"</formula>
    </cfRule>
    <cfRule type="cellIs" dxfId="2442" priority="83" operator="equal">
      <formula>"Complete"</formula>
    </cfRule>
    <cfRule type="cellIs" dxfId="2441" priority="84" operator="equal">
      <formula>"In Progress"</formula>
    </cfRule>
    <cfRule type="cellIs" dxfId="2440" priority="85" operator="equal">
      <formula>"Not Started"</formula>
    </cfRule>
  </conditionalFormatting>
  <conditionalFormatting sqref="G95">
    <cfRule type="cellIs" dxfId="2439" priority="74" operator="equal">
      <formula>"Complete w/defect"</formula>
    </cfRule>
    <cfRule type="cellIs" dxfId="2438" priority="75" operator="equal">
      <formula>"Failed"</formula>
    </cfRule>
    <cfRule type="cellIs" dxfId="2437" priority="76" operator="equal">
      <formula>"NA"</formula>
    </cfRule>
    <cfRule type="cellIs" dxfId="2436" priority="77" operator="equal">
      <formula>"Complete"</formula>
    </cfRule>
    <cfRule type="cellIs" dxfId="2435" priority="78" operator="equal">
      <formula>"In Progress"</formula>
    </cfRule>
    <cfRule type="cellIs" dxfId="2434" priority="79" operator="equal">
      <formula>"Not Started"</formula>
    </cfRule>
  </conditionalFormatting>
  <conditionalFormatting sqref="C89:C101">
    <cfRule type="cellIs" dxfId="2433" priority="73" operator="equal">
      <formula>"Prod"</formula>
    </cfRule>
  </conditionalFormatting>
  <conditionalFormatting sqref="G89">
    <cfRule type="cellIs" dxfId="2432" priority="67" operator="equal">
      <formula>"Complete w/defect"</formula>
    </cfRule>
    <cfRule type="cellIs" dxfId="2431" priority="68" operator="equal">
      <formula>"Failed"</formula>
    </cfRule>
    <cfRule type="cellIs" dxfId="2430" priority="69" operator="equal">
      <formula>"NA"</formula>
    </cfRule>
    <cfRule type="cellIs" dxfId="2429" priority="70" operator="equal">
      <formula>"Complete"</formula>
    </cfRule>
    <cfRule type="cellIs" dxfId="2428" priority="71" operator="equal">
      <formula>"In Progress"</formula>
    </cfRule>
    <cfRule type="cellIs" dxfId="2427" priority="72" operator="equal">
      <formula>"Not Started"</formula>
    </cfRule>
  </conditionalFormatting>
  <conditionalFormatting sqref="G90">
    <cfRule type="cellIs" dxfId="2426" priority="61" operator="equal">
      <formula>"Complete w/defect"</formula>
    </cfRule>
    <cfRule type="cellIs" dxfId="2425" priority="62" operator="equal">
      <formula>"Failed"</formula>
    </cfRule>
    <cfRule type="cellIs" dxfId="2424" priority="63" operator="equal">
      <formula>"NA"</formula>
    </cfRule>
    <cfRule type="cellIs" dxfId="2423" priority="64" operator="equal">
      <formula>"Complete"</formula>
    </cfRule>
    <cfRule type="cellIs" dxfId="2422" priority="65" operator="equal">
      <formula>"In Progress"</formula>
    </cfRule>
    <cfRule type="cellIs" dxfId="2421" priority="66" operator="equal">
      <formula>"Not Started"</formula>
    </cfRule>
  </conditionalFormatting>
  <conditionalFormatting sqref="G91">
    <cfRule type="cellIs" dxfId="2420" priority="55" operator="equal">
      <formula>"Complete w/defect"</formula>
    </cfRule>
    <cfRule type="cellIs" dxfId="2419" priority="56" operator="equal">
      <formula>"Failed"</formula>
    </cfRule>
    <cfRule type="cellIs" dxfId="2418" priority="57" operator="equal">
      <formula>"NA"</formula>
    </cfRule>
    <cfRule type="cellIs" dxfId="2417" priority="58" operator="equal">
      <formula>"Complete"</formula>
    </cfRule>
    <cfRule type="cellIs" dxfId="2416" priority="59" operator="equal">
      <formula>"In Progress"</formula>
    </cfRule>
    <cfRule type="cellIs" dxfId="2415" priority="60" operator="equal">
      <formula>"Not Started"</formula>
    </cfRule>
  </conditionalFormatting>
  <conditionalFormatting sqref="G92">
    <cfRule type="cellIs" dxfId="2414" priority="49" operator="equal">
      <formula>"Complete w/defect"</formula>
    </cfRule>
    <cfRule type="cellIs" dxfId="2413" priority="50" operator="equal">
      <formula>"Failed"</formula>
    </cfRule>
    <cfRule type="cellIs" dxfId="2412" priority="51" operator="equal">
      <formula>"NA"</formula>
    </cfRule>
    <cfRule type="cellIs" dxfId="2411" priority="52" operator="equal">
      <formula>"Complete"</formula>
    </cfRule>
    <cfRule type="cellIs" dxfId="2410" priority="53" operator="equal">
      <formula>"In Progress"</formula>
    </cfRule>
    <cfRule type="cellIs" dxfId="2409" priority="54" operator="equal">
      <formula>"Not Started"</formula>
    </cfRule>
  </conditionalFormatting>
  <conditionalFormatting sqref="G93">
    <cfRule type="cellIs" dxfId="2408" priority="43" operator="equal">
      <formula>"Complete w/defect"</formula>
    </cfRule>
    <cfRule type="cellIs" dxfId="2407" priority="44" operator="equal">
      <formula>"Failed"</formula>
    </cfRule>
    <cfRule type="cellIs" dxfId="2406" priority="45" operator="equal">
      <formula>"NA"</formula>
    </cfRule>
    <cfRule type="cellIs" dxfId="2405" priority="46" operator="equal">
      <formula>"Complete"</formula>
    </cfRule>
    <cfRule type="cellIs" dxfId="2404" priority="47" operator="equal">
      <formula>"In Progress"</formula>
    </cfRule>
    <cfRule type="cellIs" dxfId="2403" priority="48" operator="equal">
      <formula>"Not Started"</formula>
    </cfRule>
  </conditionalFormatting>
  <conditionalFormatting sqref="G94">
    <cfRule type="cellIs" dxfId="2402" priority="37" operator="equal">
      <formula>"Complete w/defect"</formula>
    </cfRule>
    <cfRule type="cellIs" dxfId="2401" priority="38" operator="equal">
      <formula>"Failed"</formula>
    </cfRule>
    <cfRule type="cellIs" dxfId="2400" priority="39" operator="equal">
      <formula>"NA"</formula>
    </cfRule>
    <cfRule type="cellIs" dxfId="2399" priority="40" operator="equal">
      <formula>"Complete"</formula>
    </cfRule>
    <cfRule type="cellIs" dxfId="2398" priority="41" operator="equal">
      <formula>"In Progress"</formula>
    </cfRule>
    <cfRule type="cellIs" dxfId="2397" priority="42" operator="equal">
      <formula>"Not Started"</formula>
    </cfRule>
  </conditionalFormatting>
  <conditionalFormatting sqref="G96">
    <cfRule type="cellIs" dxfId="2396" priority="31" operator="equal">
      <formula>"Complete w/defect"</formula>
    </cfRule>
    <cfRule type="cellIs" dxfId="2395" priority="32" operator="equal">
      <formula>"Failed"</formula>
    </cfRule>
    <cfRule type="cellIs" dxfId="2394" priority="33" operator="equal">
      <formula>"NA"</formula>
    </cfRule>
    <cfRule type="cellIs" dxfId="2393" priority="34" operator="equal">
      <formula>"Complete"</formula>
    </cfRule>
    <cfRule type="cellIs" dxfId="2392" priority="35" operator="equal">
      <formula>"In Progress"</formula>
    </cfRule>
    <cfRule type="cellIs" dxfId="2391" priority="36" operator="equal">
      <formula>"Not Started"</formula>
    </cfRule>
  </conditionalFormatting>
  <conditionalFormatting sqref="G97">
    <cfRule type="cellIs" dxfId="2390" priority="25" operator="equal">
      <formula>"Complete w/defect"</formula>
    </cfRule>
    <cfRule type="cellIs" dxfId="2389" priority="26" operator="equal">
      <formula>"Failed"</formula>
    </cfRule>
    <cfRule type="cellIs" dxfId="2388" priority="27" operator="equal">
      <formula>"NA"</formula>
    </cfRule>
    <cfRule type="cellIs" dxfId="2387" priority="28" operator="equal">
      <formula>"Complete"</formula>
    </cfRule>
    <cfRule type="cellIs" dxfId="2386" priority="29" operator="equal">
      <formula>"In Progress"</formula>
    </cfRule>
    <cfRule type="cellIs" dxfId="2385" priority="30" operator="equal">
      <formula>"Not Started"</formula>
    </cfRule>
  </conditionalFormatting>
  <conditionalFormatting sqref="G98">
    <cfRule type="cellIs" dxfId="2384" priority="19" operator="equal">
      <formula>"Complete w/defect"</formula>
    </cfRule>
    <cfRule type="cellIs" dxfId="2383" priority="20" operator="equal">
      <formula>"Failed"</formula>
    </cfRule>
    <cfRule type="cellIs" dxfId="2382" priority="21" operator="equal">
      <formula>"NA"</formula>
    </cfRule>
    <cfRule type="cellIs" dxfId="2381" priority="22" operator="equal">
      <formula>"Complete"</formula>
    </cfRule>
    <cfRule type="cellIs" dxfId="2380" priority="23" operator="equal">
      <formula>"In Progress"</formula>
    </cfRule>
    <cfRule type="cellIs" dxfId="2379" priority="24" operator="equal">
      <formula>"Not Started"</formula>
    </cfRule>
  </conditionalFormatting>
  <conditionalFormatting sqref="G99">
    <cfRule type="cellIs" dxfId="2378" priority="13" operator="equal">
      <formula>"Complete w/defect"</formula>
    </cfRule>
    <cfRule type="cellIs" dxfId="2377" priority="14" operator="equal">
      <formula>"Failed"</formula>
    </cfRule>
    <cfRule type="cellIs" dxfId="2376" priority="15" operator="equal">
      <formula>"NA"</formula>
    </cfRule>
    <cfRule type="cellIs" dxfId="2375" priority="16" operator="equal">
      <formula>"Complete"</formula>
    </cfRule>
    <cfRule type="cellIs" dxfId="2374" priority="17" operator="equal">
      <formula>"In Progress"</formula>
    </cfRule>
    <cfRule type="cellIs" dxfId="2373" priority="18" operator="equal">
      <formula>"Not Started"</formula>
    </cfRule>
  </conditionalFormatting>
  <conditionalFormatting sqref="G100">
    <cfRule type="cellIs" dxfId="2372" priority="7" operator="equal">
      <formula>"Complete w/defect"</formula>
    </cfRule>
    <cfRule type="cellIs" dxfId="2371" priority="8" operator="equal">
      <formula>"Failed"</formula>
    </cfRule>
    <cfRule type="cellIs" dxfId="2370" priority="9" operator="equal">
      <formula>"NA"</formula>
    </cfRule>
    <cfRule type="cellIs" dxfId="2369" priority="10" operator="equal">
      <formula>"Complete"</formula>
    </cfRule>
    <cfRule type="cellIs" dxfId="2368" priority="11" operator="equal">
      <formula>"In Progress"</formula>
    </cfRule>
    <cfRule type="cellIs" dxfId="2367" priority="12" operator="equal">
      <formula>"Not Started"</formula>
    </cfRule>
  </conditionalFormatting>
  <conditionalFormatting sqref="G101">
    <cfRule type="cellIs" dxfId="2366" priority="1" operator="equal">
      <formula>"Complete w/defect"</formula>
    </cfRule>
    <cfRule type="cellIs" dxfId="2365" priority="2" operator="equal">
      <formula>"Failed"</formula>
    </cfRule>
    <cfRule type="cellIs" dxfId="2364" priority="3" operator="equal">
      <formula>"NA"</formula>
    </cfRule>
    <cfRule type="cellIs" dxfId="2363" priority="4" operator="equal">
      <formula>"Complete"</formula>
    </cfRule>
    <cfRule type="cellIs" dxfId="2362" priority="5" operator="equal">
      <formula>"In Progress"</formula>
    </cfRule>
    <cfRule type="cellIs" dxfId="2361" priority="6" operator="equal">
      <formula>"Not Started"</formula>
    </cfRule>
  </conditionalFormatting>
  <dataValidations count="2">
    <dataValidation type="list" allowBlank="1" showInputMessage="1" showErrorMessage="1" sqref="G2 G214:G215" xr:uid="{9FDD0FAC-AEEC-45E0-AB5D-6963E6C8A741}">
      <formula1>"Not Started, In Progress, Complete, NA, Failed"</formula1>
    </dataValidation>
    <dataValidation type="list" errorStyle="warning" allowBlank="1" showInputMessage="1" showErrorMessage="1" sqref="G212 G81 G70 G108 G44 G177 G49 G165:G167 G59 G36:G37 G68 G127 G154 G157 G171 G179 G185 G188 G198 G201 G203 G206 G209 G215 G218 G221 G224 G227:G232 G130 G133 G151:G152 G123:G124 G136 G144 G95" xr:uid="{4B7CE430-CF35-4856-A285-A79BD89E7B85}">
      <formula1>"Not Started, In Progress, Complete, Failed, Complete w/defect, NA"</formula1>
    </dataValidation>
  </dataValidations>
  <hyperlinks>
    <hyperlink ref="E46" r:id="rId1" xr:uid="{526EB16E-0095-45EF-87A3-F2E3662C1E33}"/>
    <hyperlink ref="F114" r:id="rId2" xr:uid="{DCAF8799-561E-4590-92A0-C29DBBA1F67C}"/>
    <hyperlink ref="E169" r:id="rId3" xr:uid="{14918D26-309F-46FA-9FF7-6BB3A65B7AD3}"/>
    <hyperlink ref="F186" r:id="rId4" xr:uid="{67DF8CCF-6E50-401C-8CD9-3DB3BA87A71B}"/>
    <hyperlink ref="F216" r:id="rId5" xr:uid="{7DD6C76A-7BF1-44B6-B203-B5AEE61514CF}"/>
    <hyperlink ref="E200" r:id="rId6" xr:uid="{8AEC3684-E915-4CF3-9550-4A0037432F7F}"/>
    <hyperlink ref="F210" r:id="rId7" xr:uid="{2B98C816-EF86-49DC-A674-A0EEF2A218CC}"/>
    <hyperlink ref="F219" r:id="rId8" xr:uid="{367E418F-DE85-4A6C-B728-1D756D1F7399}"/>
    <hyperlink ref="F222" r:id="rId9" xr:uid="{3AB8F2FB-300A-4778-A735-9A94BC3DE3FC}"/>
    <hyperlink ref="F225" r:id="rId10" xr:uid="{FC72EDA1-5938-481B-9409-26619A81C13B}"/>
    <hyperlink ref="F228" r:id="rId11" xr:uid="{9200E4C1-BD8D-486E-9E1F-8862EB19E5D1}"/>
    <hyperlink ref="F231" r:id="rId12" xr:uid="{F3BB067A-B74C-4643-8403-2CBF81FED371}"/>
    <hyperlink ref="F14" r:id="rId13" display="../../../Forms/AllItems.aspx?RootFolder=%2Fsites%2Fppma%2FNERC%20CIP%20Cyber%20Asset%20Lifecycle%20Management%2FProject%20Documents%2FDeploy%2FDataFeed%20Netcool%2DRemedy%20Ticket%20Info&amp;FolderCTID=0x012000BB92A01E101E98439B05BACD3593EBDF&amp;View=%7B1C040FAB%2D858C%2D4CF4%2D96DF%2D2F21882F7611%7D" xr:uid="{92E7551D-0FB1-4DAA-B301-76A783773B90}"/>
    <hyperlink ref="F38" r:id="rId14" xr:uid="{34DEDCB3-598C-40A4-83AC-878D804B766B}"/>
    <hyperlink ref="F67" r:id="rId15" xr:uid="{0E646521-D94F-402E-8524-0E09D297A822}"/>
    <hyperlink ref="E183" r:id="rId16" xr:uid="{940949AD-2E51-4100-BAA3-F5728570FD3F}"/>
    <hyperlink ref="D173" r:id="rId17" display="R26 Scope Awareness Table.pptx" xr:uid="{15505139-831C-4B5D-AA6A-C7A4854C2FC9}"/>
    <hyperlink ref="F112" r:id="rId18" xr:uid="{3A3156B2-E4A1-430B-9D6E-FE30472A6B0C}"/>
    <hyperlink ref="F21" r:id="rId19"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xr:uid="{1535E18A-2346-4A9D-9092-0962F89D1A20}"/>
    <hyperlink ref="F23" r:id="rId20"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xr:uid="{7E87F1F3-6A19-4084-B825-C0F8BCF5FEFA}"/>
    <hyperlink ref="F57" r:id="rId21" location="/Shared%20Documents/Forms/AllItems.aspx?RootFolder=%2Fsites%2FIT%5FBESCSI%5FNCTP%2FShared%20Documents%2FCALM%20R25&amp;View=%7B927C634B-2C57-4C82-B13B-0EDC629D2D56%7D&amp;InitialTabId=Ribbon%2ELibrary&amp;VisibilityContext=WSSTabPersistence" tooltip="https://coaction.duke-energy.com/sites/it_bescsi_nctp/_layouts/15/start.aspx#/shared%20documents/forms/allitems.aspx?rootfolder=%2fsites%2fit%5fbescsi%5fnctp%2fshared%20documents%2fcalm%20r25&amp;view=%7b927c634b-2c57-4c82-b13b-0edc629d2d56%7d&amp;initialtabid=ri" display="https://coaction.duke-energy.com/sites/IT_BESCSI_NCTP/_layouts/15/start.aspx - /Shared%20Documents/Forms/AllItems.aspx?RootFolder=%2Fsites%2FIT%5FBESCSI%5FNCTP%2FShared%20Documents%2FCALM%20R25&amp;View=%7B927C634B-2C57-4C82-B13B-0EDC629D2D56%7D&amp;InitialTabId=Ribbon%2ELibrary&amp;VisibilityContext=WSSTabPersistence" xr:uid="{4836201F-6BFF-4E2B-8DD3-59C2D6DEDB20}"/>
    <hyperlink ref="E153" r:id="rId22" display="https://team.duke-energy.com/sites/ppma/NERC CIP Cyber Asset Lifecycle Management/Deployment/Release 25/CALM R25 Health Checks.xlsx" xr:uid="{917DF743-DA02-42EA-A856-DB842B5EB49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A68C3-B803-47A3-9943-234AB9716934}">
  <dimension ref="A1:T218"/>
  <sheetViews>
    <sheetView topLeftCell="C121" zoomScale="80" zoomScaleNormal="80" workbookViewId="0">
      <selection activeCell="D74" sqref="D74"/>
    </sheetView>
  </sheetViews>
  <sheetFormatPr defaultColWidth="9.44140625" defaultRowHeight="14.4" x14ac:dyDescent="0.3"/>
  <cols>
    <col min="1" max="1" width="5.6640625" style="26" bestFit="1" customWidth="1"/>
    <col min="2" max="2" width="5.44140625" style="26" customWidth="1"/>
    <col min="3" max="3" width="5.6640625" style="5" customWidth="1"/>
    <col min="4" max="4" width="70.44140625" style="21" customWidth="1"/>
    <col min="5" max="5" width="47.44140625" style="22" customWidth="1"/>
    <col min="6" max="6" width="38.6640625" style="22" customWidth="1"/>
    <col min="7" max="7" width="14.44140625" style="22" customWidth="1"/>
    <col min="8" max="8" width="22.44140625" style="22" bestFit="1" customWidth="1"/>
    <col min="9" max="9" width="14.6640625" style="22" customWidth="1"/>
    <col min="10" max="10" width="4.88671875" style="5" customWidth="1"/>
    <col min="11" max="11" width="8" style="5" bestFit="1" customWidth="1"/>
    <col min="12" max="12" width="10.5546875" style="5" customWidth="1"/>
    <col min="13" max="14" width="9.5546875" style="26" customWidth="1"/>
    <col min="15" max="15" width="57.5546875" style="22" bestFit="1" customWidth="1"/>
    <col min="16" max="16" width="10" style="5" customWidth="1"/>
    <col min="17" max="17" width="10.5546875" style="5" customWidth="1"/>
    <col min="18" max="18" width="9.44140625" style="5"/>
    <col min="19" max="19" width="13" style="5" customWidth="1"/>
    <col min="20" max="20" width="11.5546875" style="5" bestFit="1" customWidth="1"/>
    <col min="21" max="16384" width="9.44140625" style="5"/>
  </cols>
  <sheetData>
    <row r="1" spans="1:15" ht="46.95" customHeight="1" thickBot="1" x14ac:dyDescent="0.35">
      <c r="A1" s="1" t="s">
        <v>0</v>
      </c>
      <c r="B1" s="1" t="s">
        <v>1</v>
      </c>
      <c r="C1" s="2" t="s">
        <v>2</v>
      </c>
      <c r="D1" s="2" t="s">
        <v>3</v>
      </c>
      <c r="E1" s="3" t="s">
        <v>4</v>
      </c>
      <c r="F1" s="3" t="s">
        <v>5</v>
      </c>
      <c r="G1" s="3" t="s">
        <v>6</v>
      </c>
      <c r="H1" s="3" t="s">
        <v>7</v>
      </c>
      <c r="I1" s="3" t="s">
        <v>8</v>
      </c>
      <c r="J1" s="3" t="s">
        <v>9</v>
      </c>
      <c r="K1" s="3" t="s">
        <v>10</v>
      </c>
      <c r="L1" s="3" t="s">
        <v>11</v>
      </c>
      <c r="M1" s="1" t="s">
        <v>12</v>
      </c>
      <c r="N1" s="1" t="s">
        <v>13</v>
      </c>
      <c r="O1" s="4"/>
    </row>
    <row r="2" spans="1:15" s="12" customFormat="1" ht="24" thickBot="1" x14ac:dyDescent="0.35">
      <c r="A2" s="6">
        <v>1</v>
      </c>
      <c r="B2" s="7"/>
      <c r="C2" s="8" t="s">
        <v>14</v>
      </c>
      <c r="D2" s="9"/>
      <c r="E2" s="9"/>
      <c r="F2" s="9"/>
      <c r="G2" s="9"/>
      <c r="H2" s="9"/>
      <c r="I2" s="9"/>
      <c r="J2" s="8"/>
      <c r="K2" s="10">
        <v>44616</v>
      </c>
      <c r="L2" s="8"/>
      <c r="M2" s="11"/>
      <c r="N2" s="11"/>
      <c r="O2" s="9"/>
    </row>
    <row r="3" spans="1:15" s="15" customFormat="1" x14ac:dyDescent="0.3">
      <c r="A3" s="13">
        <v>1.1000000000000001</v>
      </c>
      <c r="B3" s="14"/>
      <c r="D3" s="16" t="s">
        <v>15</v>
      </c>
      <c r="E3" s="17"/>
      <c r="F3" s="17"/>
      <c r="G3" s="17"/>
      <c r="H3" s="17"/>
      <c r="I3" s="17"/>
      <c r="M3" s="18"/>
      <c r="N3" s="18"/>
      <c r="O3" s="17"/>
    </row>
    <row r="4" spans="1:15" ht="115.2" x14ac:dyDescent="0.3">
      <c r="A4" s="19" t="e">
        <f>#REF!</f>
        <v>#REF!</v>
      </c>
      <c r="B4" s="20" t="e">
        <f>#REF!+1</f>
        <v>#REF!</v>
      </c>
      <c r="C4" s="5" t="s">
        <v>29</v>
      </c>
      <c r="D4" s="21" t="s">
        <v>20</v>
      </c>
      <c r="E4" s="22" t="s">
        <v>21</v>
      </c>
      <c r="G4" s="22" t="s">
        <v>439</v>
      </c>
      <c r="H4" s="22" t="s">
        <v>18</v>
      </c>
      <c r="I4" s="22" t="s">
        <v>19</v>
      </c>
      <c r="K4" s="23">
        <f t="shared" ref="K4:K18" si="0">K$2-7</f>
        <v>44609</v>
      </c>
    </row>
    <row r="5" spans="1:15" ht="28.8" x14ac:dyDescent="0.3">
      <c r="A5" s="19" t="e">
        <f t="shared" ref="A5:A35" si="1">A4</f>
        <v>#REF!</v>
      </c>
      <c r="B5" s="20" t="e">
        <f>B4+1</f>
        <v>#REF!</v>
      </c>
      <c r="C5" s="5" t="s">
        <v>16</v>
      </c>
      <c r="D5" s="22" t="s">
        <v>22</v>
      </c>
      <c r="E5" s="27" t="s">
        <v>23</v>
      </c>
      <c r="F5" s="22" t="s">
        <v>353</v>
      </c>
      <c r="G5" s="22" t="s">
        <v>17</v>
      </c>
      <c r="H5" s="22" t="s">
        <v>24</v>
      </c>
      <c r="I5" s="22" t="s">
        <v>290</v>
      </c>
      <c r="J5" s="22"/>
      <c r="K5" s="23">
        <f t="shared" si="0"/>
        <v>44609</v>
      </c>
      <c r="M5" s="28"/>
      <c r="N5" s="28"/>
      <c r="O5" s="129"/>
    </row>
    <row r="6" spans="1:15" s="15" customFormat="1" x14ac:dyDescent="0.3">
      <c r="A6" s="13" t="e">
        <f>A5+0.1</f>
        <v>#REF!</v>
      </c>
      <c r="B6" s="14"/>
      <c r="D6" s="16" t="s">
        <v>25</v>
      </c>
      <c r="E6" s="17"/>
      <c r="F6" s="17"/>
      <c r="G6" s="17"/>
      <c r="H6" s="17"/>
      <c r="I6" s="17"/>
      <c r="M6" s="18"/>
      <c r="N6" s="18"/>
      <c r="O6" s="118"/>
    </row>
    <row r="7" spans="1:15" x14ac:dyDescent="0.3">
      <c r="A7" s="19" t="e">
        <f t="shared" si="1"/>
        <v>#REF!</v>
      </c>
      <c r="B7" s="20">
        <v>1</v>
      </c>
      <c r="C7" s="5" t="s">
        <v>16</v>
      </c>
      <c r="D7" s="21" t="s">
        <v>26</v>
      </c>
      <c r="E7" s="22" t="s">
        <v>399</v>
      </c>
      <c r="G7" s="22" t="s">
        <v>17</v>
      </c>
      <c r="H7" s="22" t="s">
        <v>27</v>
      </c>
      <c r="I7" s="22" t="s">
        <v>28</v>
      </c>
      <c r="J7" s="22"/>
      <c r="K7" s="23">
        <f t="shared" si="0"/>
        <v>44609</v>
      </c>
      <c r="M7" s="28"/>
      <c r="N7" s="28"/>
      <c r="O7" s="41"/>
    </row>
    <row r="8" spans="1:15" ht="115.2" x14ac:dyDescent="0.3">
      <c r="A8" s="19" t="e">
        <f t="shared" si="1"/>
        <v>#REF!</v>
      </c>
      <c r="B8" s="20">
        <f>B7+1</f>
        <v>2</v>
      </c>
      <c r="C8" s="5" t="s">
        <v>29</v>
      </c>
      <c r="D8" s="21" t="s">
        <v>30</v>
      </c>
      <c r="E8" s="22" t="s">
        <v>440</v>
      </c>
      <c r="F8" s="22" t="s">
        <v>31</v>
      </c>
      <c r="G8" s="22" t="s">
        <v>439</v>
      </c>
      <c r="H8" s="22" t="s">
        <v>27</v>
      </c>
      <c r="I8" s="22" t="s">
        <v>28</v>
      </c>
      <c r="J8" s="22"/>
      <c r="K8" s="23">
        <f t="shared" si="0"/>
        <v>44609</v>
      </c>
      <c r="M8" s="28"/>
      <c r="N8" s="28"/>
      <c r="O8" s="41"/>
    </row>
    <row r="9" spans="1:15" ht="28.8" x14ac:dyDescent="0.3">
      <c r="A9" s="19" t="e">
        <f t="shared" si="1"/>
        <v>#REF!</v>
      </c>
      <c r="B9" s="20">
        <f>B8+1</f>
        <v>3</v>
      </c>
      <c r="C9" s="5" t="s">
        <v>29</v>
      </c>
      <c r="D9" s="21" t="s">
        <v>343</v>
      </c>
      <c r="F9" s="22" t="s">
        <v>32</v>
      </c>
      <c r="G9" s="22" t="s">
        <v>17</v>
      </c>
      <c r="H9" s="22" t="s">
        <v>27</v>
      </c>
      <c r="I9" s="22" t="s">
        <v>28</v>
      </c>
      <c r="J9" s="22"/>
      <c r="K9" s="23">
        <f t="shared" si="0"/>
        <v>44609</v>
      </c>
      <c r="M9" s="28"/>
      <c r="N9" s="28"/>
      <c r="O9" s="41"/>
    </row>
    <row r="10" spans="1:15" s="15" customFormat="1" x14ac:dyDescent="0.3">
      <c r="A10" s="13" t="e">
        <f>A9+0.1</f>
        <v>#REF!</v>
      </c>
      <c r="B10" s="14"/>
      <c r="D10" s="16" t="s">
        <v>33</v>
      </c>
      <c r="E10" s="17"/>
      <c r="F10" s="17"/>
      <c r="G10" s="17"/>
      <c r="H10" s="17"/>
      <c r="I10" s="17"/>
      <c r="M10" s="18"/>
      <c r="N10" s="18"/>
      <c r="O10" s="118"/>
    </row>
    <row r="11" spans="1:15" ht="43.2" x14ac:dyDescent="0.3">
      <c r="A11" s="19" t="e">
        <f t="shared" si="1"/>
        <v>#REF!</v>
      </c>
      <c r="B11" s="20">
        <v>1</v>
      </c>
      <c r="C11" s="5" t="s">
        <v>29</v>
      </c>
      <c r="D11" s="21" t="s">
        <v>34</v>
      </c>
      <c r="E11" s="22" t="s">
        <v>35</v>
      </c>
      <c r="G11" s="22" t="s">
        <v>439</v>
      </c>
      <c r="H11" s="22" t="s">
        <v>36</v>
      </c>
      <c r="I11" s="22" t="s">
        <v>288</v>
      </c>
      <c r="J11" s="22"/>
      <c r="K11" s="23">
        <f t="shared" si="0"/>
        <v>44609</v>
      </c>
      <c r="M11" s="25"/>
      <c r="N11" s="25"/>
      <c r="O11" s="41"/>
    </row>
    <row r="12" spans="1:15" ht="43.2" x14ac:dyDescent="0.3">
      <c r="A12" s="19" t="e">
        <f t="shared" si="1"/>
        <v>#REF!</v>
      </c>
      <c r="B12" s="20">
        <f>B11+1</f>
        <v>2</v>
      </c>
      <c r="C12" s="5" t="s">
        <v>29</v>
      </c>
      <c r="D12" s="21" t="s">
        <v>37</v>
      </c>
      <c r="E12" s="22" t="s">
        <v>38</v>
      </c>
      <c r="G12" s="22" t="s">
        <v>439</v>
      </c>
      <c r="H12" s="22" t="s">
        <v>36</v>
      </c>
      <c r="I12" s="22" t="s">
        <v>288</v>
      </c>
      <c r="J12" s="22"/>
      <c r="K12" s="23">
        <f t="shared" si="0"/>
        <v>44609</v>
      </c>
      <c r="M12" s="25"/>
      <c r="N12" s="25"/>
      <c r="O12" s="41"/>
    </row>
    <row r="13" spans="1:15" ht="100.8" x14ac:dyDescent="0.3">
      <c r="A13" s="19" t="e">
        <f t="shared" si="1"/>
        <v>#REF!</v>
      </c>
      <c r="B13" s="20">
        <f t="shared" ref="B13:B35" si="2">B12+1</f>
        <v>3</v>
      </c>
      <c r="C13" s="5" t="s">
        <v>29</v>
      </c>
      <c r="D13" s="22" t="s">
        <v>39</v>
      </c>
      <c r="E13" s="22" t="s">
        <v>419</v>
      </c>
      <c r="F13" s="29" t="s">
        <v>431</v>
      </c>
      <c r="G13" s="22" t="s">
        <v>17</v>
      </c>
      <c r="H13" s="22" t="s">
        <v>36</v>
      </c>
      <c r="I13" s="22" t="s">
        <v>288</v>
      </c>
      <c r="J13" s="22"/>
      <c r="K13" s="23">
        <f t="shared" si="0"/>
        <v>44609</v>
      </c>
      <c r="L13" s="28"/>
      <c r="M13" s="28"/>
      <c r="N13" s="28"/>
      <c r="O13" s="41"/>
    </row>
    <row r="14" spans="1:15" ht="91.2" customHeight="1" x14ac:dyDescent="0.3">
      <c r="A14" s="19" t="e">
        <f t="shared" si="1"/>
        <v>#REF!</v>
      </c>
      <c r="B14" s="20">
        <f t="shared" si="2"/>
        <v>4</v>
      </c>
      <c r="C14" s="5" t="s">
        <v>16</v>
      </c>
      <c r="D14" s="21" t="s">
        <v>40</v>
      </c>
      <c r="F14" s="30" t="s">
        <v>41</v>
      </c>
      <c r="G14" s="22" t="s">
        <v>17</v>
      </c>
      <c r="H14" s="22" t="s">
        <v>42</v>
      </c>
      <c r="I14" s="22" t="s">
        <v>363</v>
      </c>
      <c r="J14" s="22"/>
      <c r="K14" s="23">
        <f t="shared" si="0"/>
        <v>44609</v>
      </c>
      <c r="M14" s="28"/>
      <c r="N14" s="28"/>
      <c r="O14" s="41"/>
    </row>
    <row r="15" spans="1:15" x14ac:dyDescent="0.3">
      <c r="A15" s="19" t="e">
        <f t="shared" si="1"/>
        <v>#REF!</v>
      </c>
      <c r="B15" s="20">
        <f t="shared" si="2"/>
        <v>5</v>
      </c>
      <c r="C15" s="5" t="s">
        <v>29</v>
      </c>
      <c r="D15" s="21" t="s">
        <v>43</v>
      </c>
      <c r="E15" s="22" t="s">
        <v>44</v>
      </c>
      <c r="F15" s="22" t="s">
        <v>351</v>
      </c>
      <c r="G15" s="22" t="s">
        <v>439</v>
      </c>
      <c r="H15" s="22" t="s">
        <v>45</v>
      </c>
      <c r="I15" s="22" t="s">
        <v>286</v>
      </c>
      <c r="J15" s="22"/>
      <c r="K15" s="23">
        <f t="shared" si="0"/>
        <v>44609</v>
      </c>
      <c r="M15" s="28"/>
      <c r="N15" s="28"/>
      <c r="O15" s="41"/>
    </row>
    <row r="16" spans="1:15" x14ac:dyDescent="0.3">
      <c r="A16" s="19" t="e">
        <f t="shared" si="1"/>
        <v>#REF!</v>
      </c>
      <c r="B16" s="20">
        <f t="shared" si="2"/>
        <v>6</v>
      </c>
      <c r="C16" s="5" t="s">
        <v>29</v>
      </c>
      <c r="D16" s="21" t="s">
        <v>46</v>
      </c>
      <c r="G16" s="22" t="s">
        <v>439</v>
      </c>
      <c r="H16" s="22" t="s">
        <v>47</v>
      </c>
      <c r="I16" s="22" t="s">
        <v>261</v>
      </c>
      <c r="J16" s="22"/>
      <c r="K16" s="23">
        <f t="shared" si="0"/>
        <v>44609</v>
      </c>
      <c r="M16" s="28"/>
      <c r="N16" s="28"/>
      <c r="O16" s="41"/>
    </row>
    <row r="17" spans="1:15" ht="43.2" x14ac:dyDescent="0.3">
      <c r="A17" s="19" t="e">
        <f t="shared" si="1"/>
        <v>#REF!</v>
      </c>
      <c r="B17" s="20">
        <f t="shared" si="2"/>
        <v>7</v>
      </c>
      <c r="C17" s="5" t="s">
        <v>29</v>
      </c>
      <c r="D17" s="21" t="s">
        <v>48</v>
      </c>
      <c r="E17" s="22" t="s">
        <v>49</v>
      </c>
      <c r="F17" s="22" t="s">
        <v>50</v>
      </c>
      <c r="G17" s="22" t="s">
        <v>439</v>
      </c>
      <c r="H17" s="22" t="s">
        <v>45</v>
      </c>
      <c r="I17" s="22" t="s">
        <v>286</v>
      </c>
      <c r="J17" s="22"/>
      <c r="K17" s="23">
        <f t="shared" si="0"/>
        <v>44609</v>
      </c>
      <c r="M17" s="28"/>
      <c r="N17" s="28"/>
      <c r="O17" s="41"/>
    </row>
    <row r="18" spans="1:15" ht="72" x14ac:dyDescent="0.3">
      <c r="A18" s="19" t="e">
        <f t="shared" si="1"/>
        <v>#REF!</v>
      </c>
      <c r="B18" s="20">
        <f t="shared" si="2"/>
        <v>8</v>
      </c>
      <c r="C18" s="5" t="s">
        <v>29</v>
      </c>
      <c r="D18" s="22" t="s">
        <v>51</v>
      </c>
      <c r="E18" s="27" t="s">
        <v>441</v>
      </c>
      <c r="F18" s="22" t="s">
        <v>442</v>
      </c>
      <c r="G18" s="22" t="s">
        <v>439</v>
      </c>
      <c r="H18" s="22" t="s">
        <v>45</v>
      </c>
      <c r="I18" s="22" t="s">
        <v>286</v>
      </c>
      <c r="J18" s="22"/>
      <c r="K18" s="23">
        <f t="shared" si="0"/>
        <v>44609</v>
      </c>
      <c r="M18" s="28"/>
      <c r="N18" s="28"/>
      <c r="O18" s="128"/>
    </row>
    <row r="19" spans="1:15" s="175" customFormat="1" ht="72" x14ac:dyDescent="0.3">
      <c r="A19" s="173" t="e">
        <f>A18</f>
        <v>#REF!</v>
      </c>
      <c r="B19" s="174">
        <f>B18+1</f>
        <v>9</v>
      </c>
      <c r="C19" s="175" t="s">
        <v>29</v>
      </c>
      <c r="D19" s="114" t="s">
        <v>52</v>
      </c>
      <c r="E19" s="176" t="s">
        <v>53</v>
      </c>
      <c r="F19" s="177" t="s">
        <v>432</v>
      </c>
      <c r="G19" s="114" t="s">
        <v>17</v>
      </c>
      <c r="H19" s="114" t="s">
        <v>287</v>
      </c>
      <c r="I19" s="114" t="s">
        <v>288</v>
      </c>
      <c r="J19" s="114"/>
      <c r="K19" s="139">
        <f>K$2-7</f>
        <v>44609</v>
      </c>
      <c r="M19" s="161"/>
      <c r="N19" s="161"/>
      <c r="O19" s="178"/>
    </row>
    <row r="20" spans="1:15" s="15" customFormat="1" x14ac:dyDescent="0.3">
      <c r="A20" s="13" t="e">
        <f>A19+0.1</f>
        <v>#REF!</v>
      </c>
      <c r="B20" s="14"/>
      <c r="D20" s="37" t="s">
        <v>55</v>
      </c>
      <c r="E20" s="17"/>
      <c r="F20" s="17"/>
      <c r="G20" s="17"/>
      <c r="H20" s="17"/>
      <c r="I20" s="17"/>
      <c r="M20" s="18"/>
      <c r="N20" s="18"/>
      <c r="O20" s="17"/>
    </row>
    <row r="21" spans="1:15" ht="40.200000000000003" customHeight="1" x14ac:dyDescent="0.3">
      <c r="A21" s="19" t="e">
        <f t="shared" si="1"/>
        <v>#REF!</v>
      </c>
      <c r="B21" s="20">
        <f t="shared" si="2"/>
        <v>1</v>
      </c>
      <c r="C21" s="5" t="s">
        <v>16</v>
      </c>
      <c r="D21" s="22" t="s">
        <v>344</v>
      </c>
      <c r="E21" s="5"/>
      <c r="F21" s="113" t="s">
        <v>366</v>
      </c>
      <c r="G21" s="22" t="s">
        <v>17</v>
      </c>
      <c r="H21" s="22" t="s">
        <v>56</v>
      </c>
      <c r="I21" s="22" t="s">
        <v>19</v>
      </c>
      <c r="J21" s="22"/>
      <c r="K21" s="23">
        <f t="shared" ref="K21:K24" si="3">K$2-7</f>
        <v>44609</v>
      </c>
      <c r="L21" s="28"/>
      <c r="M21" s="28"/>
      <c r="N21" s="28"/>
      <c r="O21" s="38"/>
    </row>
    <row r="22" spans="1:15" ht="100.8" x14ac:dyDescent="0.3">
      <c r="A22" s="19" t="e">
        <f t="shared" si="1"/>
        <v>#REF!</v>
      </c>
      <c r="B22" s="20">
        <f t="shared" si="2"/>
        <v>2</v>
      </c>
      <c r="C22" s="5" t="s">
        <v>16</v>
      </c>
      <c r="D22" s="21" t="s">
        <v>57</v>
      </c>
      <c r="E22" s="22" t="s">
        <v>58</v>
      </c>
      <c r="G22" s="22" t="s">
        <v>17</v>
      </c>
      <c r="H22" s="22" t="s">
        <v>59</v>
      </c>
      <c r="I22" s="22" t="s">
        <v>19</v>
      </c>
      <c r="J22" s="22"/>
      <c r="K22" s="23">
        <f t="shared" si="3"/>
        <v>44609</v>
      </c>
      <c r="M22" s="28"/>
      <c r="N22" s="28"/>
    </row>
    <row r="23" spans="1:15" ht="43.2" x14ac:dyDescent="0.3">
      <c r="A23" s="19" t="e">
        <f t="shared" si="1"/>
        <v>#REF!</v>
      </c>
      <c r="B23" s="20">
        <f t="shared" si="2"/>
        <v>3</v>
      </c>
      <c r="C23" s="5" t="s">
        <v>16</v>
      </c>
      <c r="D23" s="21" t="s">
        <v>60</v>
      </c>
      <c r="E23" s="22" t="s">
        <v>61</v>
      </c>
      <c r="F23" s="113" t="s">
        <v>366</v>
      </c>
      <c r="G23" s="22" t="s">
        <v>17</v>
      </c>
      <c r="H23" s="114" t="s">
        <v>18</v>
      </c>
      <c r="I23" s="22" t="s">
        <v>19</v>
      </c>
      <c r="J23" s="22"/>
      <c r="K23" s="23">
        <f t="shared" si="3"/>
        <v>44609</v>
      </c>
      <c r="M23" s="28"/>
      <c r="N23" s="28"/>
    </row>
    <row r="24" spans="1:15" ht="71.400000000000006" customHeight="1" x14ac:dyDescent="0.3">
      <c r="A24" s="19" t="e">
        <f>A23</f>
        <v>#REF!</v>
      </c>
      <c r="B24" s="20">
        <f>B23+1</f>
        <v>4</v>
      </c>
      <c r="C24" s="5" t="s">
        <v>16</v>
      </c>
      <c r="D24" s="21" t="s">
        <v>62</v>
      </c>
      <c r="G24" s="22" t="s">
        <v>17</v>
      </c>
      <c r="H24" s="22" t="s">
        <v>289</v>
      </c>
      <c r="I24" s="22" t="s">
        <v>364</v>
      </c>
      <c r="K24" s="23">
        <f t="shared" si="3"/>
        <v>44609</v>
      </c>
    </row>
    <row r="25" spans="1:15" s="15" customFormat="1" x14ac:dyDescent="0.3">
      <c r="A25" s="13" t="e">
        <f>A24+0.1</f>
        <v>#REF!</v>
      </c>
      <c r="B25" s="14"/>
      <c r="D25" s="16" t="s">
        <v>63</v>
      </c>
      <c r="E25" s="17"/>
      <c r="F25" s="17"/>
      <c r="G25" s="17"/>
      <c r="H25" s="17"/>
      <c r="I25" s="17"/>
      <c r="M25" s="18"/>
      <c r="N25" s="18"/>
      <c r="O25" s="17"/>
    </row>
    <row r="26" spans="1:15" ht="122.4" customHeight="1" x14ac:dyDescent="0.3">
      <c r="A26" s="19" t="e">
        <f>A25</f>
        <v>#REF!</v>
      </c>
      <c r="B26" s="20">
        <v>1</v>
      </c>
      <c r="C26" s="5" t="s">
        <v>29</v>
      </c>
      <c r="D26" s="112" t="s">
        <v>474</v>
      </c>
      <c r="E26" s="109" t="s">
        <v>473</v>
      </c>
      <c r="F26" s="160"/>
      <c r="G26" s="22" t="s">
        <v>439</v>
      </c>
      <c r="H26" s="22" t="s">
        <v>291</v>
      </c>
      <c r="I26" s="22" t="s">
        <v>354</v>
      </c>
      <c r="J26" s="22"/>
      <c r="K26" s="23">
        <f>K$2</f>
        <v>44616</v>
      </c>
      <c r="L26" s="28"/>
      <c r="M26" s="28"/>
      <c r="N26" s="28"/>
      <c r="O26" s="130"/>
    </row>
    <row r="27" spans="1:15" s="15" customFormat="1" x14ac:dyDescent="0.3">
      <c r="A27" s="13" t="e">
        <f>A26+0.1</f>
        <v>#REF!</v>
      </c>
      <c r="B27" s="14"/>
      <c r="D27" s="16" t="s">
        <v>401</v>
      </c>
      <c r="E27" s="17"/>
      <c r="F27" s="17"/>
      <c r="G27" s="17"/>
      <c r="H27" s="17"/>
      <c r="I27" s="17"/>
      <c r="M27" s="18"/>
      <c r="N27" s="18"/>
      <c r="O27" s="17"/>
    </row>
    <row r="28" spans="1:15" ht="122.4" customHeight="1" x14ac:dyDescent="0.3">
      <c r="A28" s="19" t="e">
        <f>A27</f>
        <v>#REF!</v>
      </c>
      <c r="B28" s="20">
        <v>1</v>
      </c>
      <c r="C28" s="5" t="s">
        <v>29</v>
      </c>
      <c r="D28" s="112" t="s">
        <v>403</v>
      </c>
      <c r="E28" s="109" t="s">
        <v>404</v>
      </c>
      <c r="F28" s="29" t="s">
        <v>431</v>
      </c>
      <c r="G28" s="22" t="s">
        <v>17</v>
      </c>
      <c r="H28" s="22" t="s">
        <v>291</v>
      </c>
      <c r="I28" s="22" t="s">
        <v>405</v>
      </c>
      <c r="J28" s="22"/>
      <c r="K28" s="23">
        <f>K$2</f>
        <v>44616</v>
      </c>
      <c r="L28" s="28"/>
      <c r="M28" s="28"/>
      <c r="N28" s="28"/>
      <c r="O28" s="130"/>
    </row>
    <row r="29" spans="1:15" s="15" customFormat="1" x14ac:dyDescent="0.3">
      <c r="A29" s="13" t="e">
        <f>A26+0.1</f>
        <v>#REF!</v>
      </c>
      <c r="B29" s="14"/>
      <c r="D29" s="16" t="s">
        <v>65</v>
      </c>
      <c r="E29" s="17"/>
      <c r="F29" s="17"/>
      <c r="G29" s="17"/>
      <c r="H29" s="17"/>
      <c r="I29" s="17"/>
      <c r="M29" s="18"/>
      <c r="N29" s="18"/>
      <c r="O29" s="17"/>
    </row>
    <row r="30" spans="1:15" x14ac:dyDescent="0.3">
      <c r="A30" s="19" t="e">
        <f t="shared" si="1"/>
        <v>#REF!</v>
      </c>
      <c r="B30" s="20">
        <f t="shared" si="2"/>
        <v>1</v>
      </c>
      <c r="C30" s="5" t="s">
        <v>16</v>
      </c>
      <c r="D30" s="21" t="s">
        <v>66</v>
      </c>
      <c r="E30" t="s">
        <v>423</v>
      </c>
      <c r="G30" s="22" t="s">
        <v>17</v>
      </c>
      <c r="H30" s="22" t="s">
        <v>56</v>
      </c>
      <c r="I30" s="22" t="s">
        <v>19</v>
      </c>
      <c r="J30" s="22"/>
      <c r="K30" s="23">
        <f>K$2</f>
        <v>44616</v>
      </c>
      <c r="L30" s="24">
        <v>0.35416666666666669</v>
      </c>
      <c r="M30" s="28"/>
      <c r="N30" s="28"/>
    </row>
    <row r="31" spans="1:15" ht="43.2" x14ac:dyDescent="0.3">
      <c r="A31" s="19" t="e">
        <f t="shared" si="1"/>
        <v>#REF!</v>
      </c>
      <c r="B31" s="20">
        <f t="shared" si="2"/>
        <v>2</v>
      </c>
      <c r="C31" s="5" t="s">
        <v>16</v>
      </c>
      <c r="D31" s="21" t="s">
        <v>67</v>
      </c>
      <c r="E31" s="22" t="s">
        <v>68</v>
      </c>
      <c r="F31" s="22" t="s">
        <v>69</v>
      </c>
      <c r="G31" s="22" t="s">
        <v>17</v>
      </c>
      <c r="H31" s="22" t="s">
        <v>70</v>
      </c>
      <c r="I31" s="22" t="s">
        <v>332</v>
      </c>
      <c r="J31" s="22"/>
      <c r="K31" s="23">
        <f t="shared" ref="K31:K35" si="4">K$2</f>
        <v>44616</v>
      </c>
      <c r="M31" s="28"/>
      <c r="N31" s="28"/>
    </row>
    <row r="32" spans="1:15" x14ac:dyDescent="0.3">
      <c r="A32" s="19" t="e">
        <f>A31</f>
        <v>#REF!</v>
      </c>
      <c r="B32" s="20">
        <f>B31+1</f>
        <v>3</v>
      </c>
      <c r="C32" s="5" t="s">
        <v>16</v>
      </c>
      <c r="D32" s="21" t="s">
        <v>71</v>
      </c>
      <c r="E32" s="22" t="s">
        <v>72</v>
      </c>
      <c r="G32" s="22" t="s">
        <v>17</v>
      </c>
      <c r="H32" s="22" t="s">
        <v>70</v>
      </c>
      <c r="I32" s="22" t="s">
        <v>332</v>
      </c>
      <c r="K32" s="23">
        <f t="shared" si="4"/>
        <v>44616</v>
      </c>
      <c r="M32" s="53"/>
      <c r="N32" s="53"/>
    </row>
    <row r="33" spans="1:15" ht="43.2" x14ac:dyDescent="0.3">
      <c r="A33" s="19" t="e">
        <f>A32</f>
        <v>#REF!</v>
      </c>
      <c r="B33" s="20">
        <f>B32+1</f>
        <v>4</v>
      </c>
      <c r="C33" s="5" t="s">
        <v>16</v>
      </c>
      <c r="D33" s="21" t="s">
        <v>73</v>
      </c>
      <c r="E33" s="22" t="s">
        <v>433</v>
      </c>
      <c r="F33" s="22" t="s">
        <v>74</v>
      </c>
      <c r="G33" s="22" t="s">
        <v>17</v>
      </c>
      <c r="H33" s="22" t="s">
        <v>70</v>
      </c>
      <c r="I33" s="22" t="s">
        <v>19</v>
      </c>
      <c r="J33" s="22"/>
      <c r="K33" s="23">
        <f t="shared" si="4"/>
        <v>44616</v>
      </c>
      <c r="M33" s="28"/>
      <c r="N33" s="28"/>
    </row>
    <row r="34" spans="1:15" ht="57.6" x14ac:dyDescent="0.3">
      <c r="A34" s="19" t="e">
        <f>A33</f>
        <v>#REF!</v>
      </c>
      <c r="B34" s="20">
        <f>B33+1</f>
        <v>5</v>
      </c>
      <c r="C34" s="5" t="s">
        <v>29</v>
      </c>
      <c r="D34" s="21" t="s">
        <v>75</v>
      </c>
      <c r="E34" s="39" t="s">
        <v>76</v>
      </c>
      <c r="F34" s="39" t="s">
        <v>77</v>
      </c>
      <c r="G34" s="22" t="s">
        <v>439</v>
      </c>
      <c r="H34" s="22" t="s">
        <v>27</v>
      </c>
      <c r="I34" s="22" t="s">
        <v>28</v>
      </c>
      <c r="J34" s="22" t="s">
        <v>78</v>
      </c>
      <c r="K34" s="23">
        <f t="shared" si="4"/>
        <v>44616</v>
      </c>
      <c r="L34" s="24"/>
      <c r="M34" s="24"/>
      <c r="N34" s="24"/>
    </row>
    <row r="35" spans="1:15" ht="58.2" thickBot="1" x14ac:dyDescent="0.35">
      <c r="A35" s="19" t="e">
        <f t="shared" si="1"/>
        <v>#REF!</v>
      </c>
      <c r="B35" s="20">
        <f t="shared" si="2"/>
        <v>6</v>
      </c>
      <c r="C35" s="5" t="s">
        <v>29</v>
      </c>
      <c r="D35" s="21" t="s">
        <v>79</v>
      </c>
      <c r="E35" s="22" t="s">
        <v>345</v>
      </c>
      <c r="F35" s="22" t="s">
        <v>80</v>
      </c>
      <c r="G35" s="22" t="s">
        <v>439</v>
      </c>
      <c r="H35" s="22" t="s">
        <v>27</v>
      </c>
      <c r="I35" s="22" t="s">
        <v>28</v>
      </c>
      <c r="J35" s="22"/>
      <c r="K35" s="23">
        <f t="shared" si="4"/>
        <v>44616</v>
      </c>
      <c r="L35" s="24"/>
      <c r="M35" s="28"/>
      <c r="N35" s="28"/>
    </row>
    <row r="36" spans="1:15" s="12" customFormat="1" ht="24" thickBot="1" x14ac:dyDescent="0.35">
      <c r="A36" s="6">
        <v>2</v>
      </c>
      <c r="B36" s="44"/>
      <c r="C36" s="8" t="s">
        <v>81</v>
      </c>
      <c r="D36" s="9"/>
      <c r="E36" s="9"/>
      <c r="F36" s="9"/>
      <c r="G36" s="45"/>
      <c r="H36" s="9"/>
      <c r="I36" s="9"/>
      <c r="J36" s="46"/>
      <c r="K36" s="8"/>
      <c r="L36" s="8"/>
      <c r="M36" s="11"/>
      <c r="N36" s="11"/>
      <c r="O36" s="9"/>
    </row>
    <row r="37" spans="1:15" x14ac:dyDescent="0.3">
      <c r="A37" s="13">
        <f>A36+0.1</f>
        <v>2.1</v>
      </c>
      <c r="B37" s="14"/>
      <c r="C37" s="15"/>
      <c r="D37" s="16" t="s">
        <v>82</v>
      </c>
      <c r="E37" s="17"/>
      <c r="F37" s="17"/>
      <c r="G37" s="17"/>
      <c r="H37" s="17"/>
      <c r="I37" s="17"/>
      <c r="J37" s="47" t="s">
        <v>78</v>
      </c>
      <c r="K37" s="48"/>
      <c r="L37" s="48"/>
      <c r="M37" s="49"/>
      <c r="N37" s="49"/>
      <c r="O37" s="17"/>
    </row>
    <row r="38" spans="1:15" ht="108" customHeight="1" x14ac:dyDescent="0.3">
      <c r="A38" s="19">
        <f t="shared" ref="A38:A42" si="5">A37</f>
        <v>2.1</v>
      </c>
      <c r="B38" s="20">
        <f t="shared" ref="B38:B58" si="6">B37+1</f>
        <v>1</v>
      </c>
      <c r="C38" s="5" t="s">
        <v>29</v>
      </c>
      <c r="D38" s="21" t="s">
        <v>83</v>
      </c>
      <c r="E38" s="22" t="s">
        <v>388</v>
      </c>
      <c r="F38" s="50" t="s">
        <v>84</v>
      </c>
      <c r="G38" s="22" t="s">
        <v>439</v>
      </c>
      <c r="H38" s="22" t="s">
        <v>18</v>
      </c>
      <c r="I38" s="22" t="s">
        <v>19</v>
      </c>
      <c r="J38" s="5">
        <v>5</v>
      </c>
      <c r="K38" s="23">
        <f t="shared" ref="K38:K91" si="7">K$2</f>
        <v>44616</v>
      </c>
      <c r="L38" s="24">
        <v>0.72916666666666663</v>
      </c>
      <c r="M38" s="25"/>
      <c r="N38" s="25"/>
      <c r="O38" s="22" t="s">
        <v>454</v>
      </c>
    </row>
    <row r="39" spans="1:15" ht="86.4" x14ac:dyDescent="0.3">
      <c r="A39" s="19">
        <f t="shared" si="5"/>
        <v>2.1</v>
      </c>
      <c r="B39" s="20">
        <f t="shared" si="6"/>
        <v>2</v>
      </c>
      <c r="C39" s="5" t="s">
        <v>29</v>
      </c>
      <c r="D39" s="51" t="s">
        <v>85</v>
      </c>
      <c r="E39" s="51" t="s">
        <v>86</v>
      </c>
      <c r="F39" s="22" t="s">
        <v>443</v>
      </c>
      <c r="G39" s="22" t="s">
        <v>439</v>
      </c>
      <c r="H39" s="22" t="s">
        <v>18</v>
      </c>
      <c r="I39" s="22" t="s">
        <v>19</v>
      </c>
      <c r="J39" s="22">
        <v>5</v>
      </c>
      <c r="K39" s="23">
        <f t="shared" si="7"/>
        <v>44616</v>
      </c>
      <c r="L39" s="24">
        <v>0.73263888888888884</v>
      </c>
      <c r="M39" s="25"/>
      <c r="N39" s="25"/>
    </row>
    <row r="40" spans="1:15" ht="28.8" x14ac:dyDescent="0.3">
      <c r="A40" s="19">
        <f t="shared" si="5"/>
        <v>2.1</v>
      </c>
      <c r="B40" s="20">
        <f t="shared" si="6"/>
        <v>3</v>
      </c>
      <c r="C40" s="5" t="s">
        <v>16</v>
      </c>
      <c r="D40" s="22" t="s">
        <v>87</v>
      </c>
      <c r="E40" s="27"/>
      <c r="F40" s="22" t="s">
        <v>88</v>
      </c>
      <c r="G40" s="22" t="s">
        <v>17</v>
      </c>
      <c r="H40" s="22" t="s">
        <v>18</v>
      </c>
      <c r="I40" s="22" t="s">
        <v>141</v>
      </c>
      <c r="J40" s="22">
        <v>5</v>
      </c>
      <c r="K40" s="23">
        <f t="shared" si="7"/>
        <v>44616</v>
      </c>
      <c r="L40" s="24">
        <v>0.73611111111111116</v>
      </c>
      <c r="M40" s="28"/>
      <c r="N40" s="28"/>
      <c r="O40" s="31"/>
    </row>
    <row r="41" spans="1:15" ht="28.8" x14ac:dyDescent="0.3">
      <c r="A41" s="19">
        <f t="shared" si="5"/>
        <v>2.1</v>
      </c>
      <c r="B41" s="20">
        <f t="shared" si="6"/>
        <v>4</v>
      </c>
      <c r="C41" s="5" t="s">
        <v>16</v>
      </c>
      <c r="D41" s="21" t="s">
        <v>90</v>
      </c>
      <c r="E41" s="22" t="s">
        <v>91</v>
      </c>
      <c r="G41" s="22" t="s">
        <v>17</v>
      </c>
      <c r="H41" s="22" t="s">
        <v>27</v>
      </c>
      <c r="I41" s="22" t="s">
        <v>28</v>
      </c>
      <c r="J41" s="22">
        <v>1</v>
      </c>
      <c r="K41" s="23">
        <f t="shared" si="7"/>
        <v>44616</v>
      </c>
      <c r="L41" s="24"/>
      <c r="M41" s="25"/>
      <c r="N41" s="25"/>
    </row>
    <row r="42" spans="1:15" ht="28.8" x14ac:dyDescent="0.3">
      <c r="A42" s="19">
        <f t="shared" si="5"/>
        <v>2.1</v>
      </c>
      <c r="B42" s="20">
        <f t="shared" si="6"/>
        <v>5</v>
      </c>
      <c r="C42" s="5" t="s">
        <v>16</v>
      </c>
      <c r="D42" s="21" t="s">
        <v>92</v>
      </c>
      <c r="G42" s="22" t="s">
        <v>17</v>
      </c>
      <c r="H42" s="22" t="s">
        <v>93</v>
      </c>
      <c r="I42" s="22" t="s">
        <v>355</v>
      </c>
      <c r="J42" s="22">
        <v>1</v>
      </c>
      <c r="K42" s="23">
        <f t="shared" si="7"/>
        <v>44616</v>
      </c>
      <c r="L42" s="24"/>
      <c r="M42" s="25"/>
      <c r="N42" s="25"/>
    </row>
    <row r="43" spans="1:15" ht="28.8" x14ac:dyDescent="0.3">
      <c r="A43" s="19">
        <f>A40</f>
        <v>2.1</v>
      </c>
      <c r="B43" s="20">
        <f>B42+1</f>
        <v>6</v>
      </c>
      <c r="C43" s="5" t="s">
        <v>16</v>
      </c>
      <c r="D43" s="21" t="s">
        <v>346</v>
      </c>
      <c r="G43" s="22" t="s">
        <v>17</v>
      </c>
      <c r="H43" s="5" t="s">
        <v>27</v>
      </c>
      <c r="I43" s="5" t="s">
        <v>28</v>
      </c>
      <c r="J43" s="22"/>
      <c r="K43" s="23">
        <f t="shared" si="7"/>
        <v>44616</v>
      </c>
      <c r="L43" s="24">
        <v>0.75</v>
      </c>
      <c r="M43" s="25"/>
      <c r="N43" s="25"/>
    </row>
    <row r="44" spans="1:15" x14ac:dyDescent="0.3">
      <c r="A44" s="13">
        <f>A39+0.1</f>
        <v>2.2000000000000002</v>
      </c>
      <c r="B44" s="14"/>
      <c r="C44" s="15"/>
      <c r="D44" s="16" t="s">
        <v>89</v>
      </c>
      <c r="E44" s="17"/>
      <c r="F44" s="17"/>
      <c r="G44" s="17"/>
      <c r="H44" s="17"/>
      <c r="I44" s="17"/>
      <c r="J44" s="47" t="s">
        <v>78</v>
      </c>
      <c r="K44" s="48"/>
      <c r="L44" s="48"/>
      <c r="M44" s="49"/>
      <c r="N44" s="49"/>
      <c r="O44" s="17"/>
    </row>
    <row r="45" spans="1:15" ht="46.95" customHeight="1" x14ac:dyDescent="0.3">
      <c r="A45" s="19">
        <f>A44</f>
        <v>2.2000000000000002</v>
      </c>
      <c r="B45" s="20">
        <f>B44+1</f>
        <v>1</v>
      </c>
      <c r="C45" s="5" t="s">
        <v>16</v>
      </c>
      <c r="D45" s="21" t="s">
        <v>94</v>
      </c>
      <c r="E45" s="22" t="s">
        <v>95</v>
      </c>
      <c r="F45" s="22" t="s">
        <v>96</v>
      </c>
      <c r="G45" s="22" t="s">
        <v>17</v>
      </c>
      <c r="H45" s="22" t="s">
        <v>27</v>
      </c>
      <c r="I45" s="22" t="s">
        <v>28</v>
      </c>
      <c r="J45" s="22">
        <v>1</v>
      </c>
      <c r="K45" s="23">
        <f t="shared" si="7"/>
        <v>44616</v>
      </c>
      <c r="L45" s="24">
        <v>0.75</v>
      </c>
      <c r="M45" s="25"/>
      <c r="N45" s="25"/>
    </row>
    <row r="46" spans="1:15" ht="28.8" x14ac:dyDescent="0.3">
      <c r="A46" s="19">
        <f t="shared" ref="A46:A47" si="8">A45</f>
        <v>2.2000000000000002</v>
      </c>
      <c r="B46" s="20">
        <f t="shared" si="6"/>
        <v>2</v>
      </c>
      <c r="C46" s="5" t="s">
        <v>16</v>
      </c>
      <c r="D46" s="21" t="s">
        <v>97</v>
      </c>
      <c r="E46" s="52" t="s">
        <v>98</v>
      </c>
      <c r="G46" s="22" t="s">
        <v>17</v>
      </c>
      <c r="H46" s="22" t="s">
        <v>54</v>
      </c>
      <c r="I46" s="22" t="s">
        <v>99</v>
      </c>
      <c r="J46" s="22">
        <v>1</v>
      </c>
      <c r="K46" s="23">
        <f t="shared" si="7"/>
        <v>44616</v>
      </c>
      <c r="L46" s="24"/>
      <c r="M46" s="25"/>
      <c r="N46" s="25"/>
    </row>
    <row r="47" spans="1:15" s="43" customFormat="1" ht="91.2" customHeight="1" x14ac:dyDescent="0.3">
      <c r="A47" s="152">
        <f t="shared" si="8"/>
        <v>2.2000000000000002</v>
      </c>
      <c r="B47" s="153">
        <f t="shared" si="6"/>
        <v>3</v>
      </c>
      <c r="C47" s="43" t="s">
        <v>29</v>
      </c>
      <c r="D47" s="154" t="s">
        <v>283</v>
      </c>
      <c r="E47" s="155" t="s">
        <v>395</v>
      </c>
      <c r="F47" s="42"/>
      <c r="G47" s="22" t="s">
        <v>439</v>
      </c>
      <c r="H47" s="42" t="s">
        <v>70</v>
      </c>
      <c r="I47" s="42" t="s">
        <v>332</v>
      </c>
      <c r="J47" s="42">
        <v>2</v>
      </c>
      <c r="K47" s="156">
        <f t="shared" si="7"/>
        <v>44616</v>
      </c>
      <c r="L47" s="157"/>
      <c r="M47" s="158">
        <v>0.36319444444444443</v>
      </c>
      <c r="N47" s="158">
        <v>0.36388888888888887</v>
      </c>
      <c r="O47" s="42"/>
    </row>
    <row r="48" spans="1:15" ht="409.6" x14ac:dyDescent="0.3">
      <c r="A48" s="19">
        <f>A46</f>
        <v>2.2000000000000002</v>
      </c>
      <c r="B48" s="20">
        <f t="shared" si="6"/>
        <v>4</v>
      </c>
      <c r="C48" s="5" t="s">
        <v>16</v>
      </c>
      <c r="D48" s="54" t="s">
        <v>101</v>
      </c>
      <c r="E48" s="29" t="s">
        <v>397</v>
      </c>
      <c r="F48" s="22" t="s">
        <v>103</v>
      </c>
      <c r="G48" s="22" t="s">
        <v>17</v>
      </c>
      <c r="H48" s="22" t="s">
        <v>294</v>
      </c>
      <c r="I48" s="22" t="s">
        <v>356</v>
      </c>
      <c r="J48" s="22">
        <v>8</v>
      </c>
      <c r="K48" s="23">
        <f t="shared" si="7"/>
        <v>44616</v>
      </c>
      <c r="L48" s="24">
        <v>0.75347222222222221</v>
      </c>
      <c r="M48" s="28"/>
      <c r="N48" s="28"/>
      <c r="O48" s="52"/>
    </row>
    <row r="49" spans="1:15" x14ac:dyDescent="0.3">
      <c r="A49" s="13">
        <f>A48+0.1</f>
        <v>2.3000000000000003</v>
      </c>
      <c r="B49" s="14"/>
      <c r="C49" s="15"/>
      <c r="D49" s="55" t="s">
        <v>104</v>
      </c>
      <c r="E49" s="17"/>
      <c r="F49" s="17"/>
      <c r="G49" s="17"/>
      <c r="H49" s="17"/>
      <c r="I49" s="17"/>
      <c r="J49" s="47"/>
      <c r="K49" s="48"/>
      <c r="L49" s="48"/>
      <c r="M49" s="49"/>
      <c r="N49" s="49"/>
      <c r="O49" s="17"/>
    </row>
    <row r="50" spans="1:15" ht="28.8" x14ac:dyDescent="0.3">
      <c r="A50" s="19">
        <f t="shared" ref="A50:A56" si="9">A49</f>
        <v>2.3000000000000003</v>
      </c>
      <c r="B50" s="20">
        <f t="shared" si="6"/>
        <v>1</v>
      </c>
      <c r="C50" s="5" t="s">
        <v>29</v>
      </c>
      <c r="D50" s="21" t="s">
        <v>105</v>
      </c>
      <c r="E50" s="22" t="s">
        <v>106</v>
      </c>
      <c r="F50" s="22" t="s">
        <v>107</v>
      </c>
      <c r="G50" s="22" t="s">
        <v>439</v>
      </c>
      <c r="H50" s="22" t="s">
        <v>27</v>
      </c>
      <c r="I50" s="22" t="s">
        <v>28</v>
      </c>
      <c r="J50" s="22">
        <v>1</v>
      </c>
      <c r="K50" s="23">
        <f t="shared" si="7"/>
        <v>44616</v>
      </c>
      <c r="L50" s="24">
        <v>0.75902777777777775</v>
      </c>
      <c r="M50" s="24">
        <v>0.36458333333333331</v>
      </c>
      <c r="N50" s="25">
        <v>0.37847222222222227</v>
      </c>
    </row>
    <row r="51" spans="1:15" ht="43.2" x14ac:dyDescent="0.3">
      <c r="A51" s="19">
        <f t="shared" si="9"/>
        <v>2.3000000000000003</v>
      </c>
      <c r="B51" s="20">
        <f t="shared" si="6"/>
        <v>2</v>
      </c>
      <c r="C51" s="5" t="s">
        <v>29</v>
      </c>
      <c r="D51" s="21" t="s">
        <v>108</v>
      </c>
      <c r="E51" s="22" t="s">
        <v>109</v>
      </c>
      <c r="F51" s="22" t="s">
        <v>110</v>
      </c>
      <c r="G51" s="22" t="s">
        <v>439</v>
      </c>
      <c r="H51" s="22" t="s">
        <v>27</v>
      </c>
      <c r="I51" s="22" t="s">
        <v>295</v>
      </c>
      <c r="J51" s="22">
        <v>30</v>
      </c>
      <c r="K51" s="23">
        <f t="shared" si="7"/>
        <v>44616</v>
      </c>
      <c r="L51" s="24"/>
      <c r="M51" s="24"/>
      <c r="N51" s="24"/>
    </row>
    <row r="52" spans="1:15" ht="49.2" customHeight="1" x14ac:dyDescent="0.3">
      <c r="A52" s="19">
        <f t="shared" si="9"/>
        <v>2.3000000000000003</v>
      </c>
      <c r="B52" s="20">
        <f t="shared" si="6"/>
        <v>3</v>
      </c>
      <c r="C52" s="5" t="s">
        <v>111</v>
      </c>
      <c r="D52" s="56" t="s">
        <v>112</v>
      </c>
      <c r="E52" s="21" t="s">
        <v>113</v>
      </c>
      <c r="G52" s="22" t="s">
        <v>17</v>
      </c>
      <c r="H52" s="22" t="s">
        <v>27</v>
      </c>
      <c r="I52" s="22" t="s">
        <v>28</v>
      </c>
      <c r="J52" s="22"/>
      <c r="K52" s="23">
        <f t="shared" si="7"/>
        <v>44616</v>
      </c>
      <c r="L52" s="28"/>
      <c r="M52" s="28"/>
      <c r="N52" s="28"/>
    </row>
    <row r="53" spans="1:15" ht="28.8" x14ac:dyDescent="0.3">
      <c r="A53" s="19">
        <f t="shared" si="9"/>
        <v>2.3000000000000003</v>
      </c>
      <c r="B53" s="20">
        <f t="shared" si="6"/>
        <v>4</v>
      </c>
      <c r="C53" s="5" t="s">
        <v>111</v>
      </c>
      <c r="D53" s="56" t="s">
        <v>112</v>
      </c>
      <c r="E53" s="21" t="s">
        <v>114</v>
      </c>
      <c r="G53" s="22" t="s">
        <v>17</v>
      </c>
      <c r="H53" s="22" t="s">
        <v>27</v>
      </c>
      <c r="I53" s="22" t="s">
        <v>28</v>
      </c>
      <c r="J53" s="22"/>
      <c r="K53" s="23">
        <f t="shared" si="7"/>
        <v>44616</v>
      </c>
      <c r="M53" s="28"/>
      <c r="N53" s="28"/>
    </row>
    <row r="54" spans="1:15" ht="72" x14ac:dyDescent="0.3">
      <c r="A54" s="19">
        <f t="shared" si="9"/>
        <v>2.3000000000000003</v>
      </c>
      <c r="B54" s="20">
        <f t="shared" si="6"/>
        <v>5</v>
      </c>
      <c r="C54" s="5" t="s">
        <v>29</v>
      </c>
      <c r="D54" s="22" t="s">
        <v>115</v>
      </c>
      <c r="E54" s="22" t="s">
        <v>116</v>
      </c>
      <c r="F54" s="57" t="s">
        <v>117</v>
      </c>
      <c r="G54" s="22" t="s">
        <v>439</v>
      </c>
      <c r="H54" s="22" t="s">
        <v>27</v>
      </c>
      <c r="I54" s="22" t="s">
        <v>28</v>
      </c>
      <c r="J54" s="22">
        <v>10</v>
      </c>
      <c r="K54" s="23">
        <f t="shared" si="7"/>
        <v>44616</v>
      </c>
      <c r="L54" s="28"/>
      <c r="M54" s="28">
        <v>0.37083333333333335</v>
      </c>
      <c r="N54" s="28">
        <v>0.37291666666666662</v>
      </c>
      <c r="O54" s="29"/>
    </row>
    <row r="55" spans="1:15" x14ac:dyDescent="0.3">
      <c r="A55" s="19">
        <f t="shared" si="9"/>
        <v>2.3000000000000003</v>
      </c>
      <c r="B55" s="20">
        <f t="shared" si="6"/>
        <v>6</v>
      </c>
      <c r="C55" s="5" t="s">
        <v>29</v>
      </c>
      <c r="D55" s="22" t="s">
        <v>118</v>
      </c>
      <c r="E55" s="57" t="s">
        <v>349</v>
      </c>
      <c r="F55" s="140"/>
      <c r="G55" s="22" t="s">
        <v>439</v>
      </c>
      <c r="H55" s="22" t="s">
        <v>27</v>
      </c>
      <c r="I55" s="22" t="s">
        <v>28</v>
      </c>
      <c r="J55" s="22"/>
      <c r="K55" s="23">
        <f t="shared" si="7"/>
        <v>44616</v>
      </c>
      <c r="L55" s="24"/>
      <c r="M55" s="28"/>
      <c r="N55" s="28"/>
    </row>
    <row r="56" spans="1:15" ht="43.2" x14ac:dyDescent="0.3">
      <c r="A56" s="19">
        <f t="shared" si="9"/>
        <v>2.3000000000000003</v>
      </c>
      <c r="B56" s="20">
        <f t="shared" si="6"/>
        <v>7</v>
      </c>
      <c r="C56" s="5" t="s">
        <v>29</v>
      </c>
      <c r="D56" s="22" t="s">
        <v>119</v>
      </c>
      <c r="E56" s="22" t="s">
        <v>120</v>
      </c>
      <c r="F56" s="140"/>
      <c r="G56" s="22" t="s">
        <v>439</v>
      </c>
      <c r="H56" s="22" t="s">
        <v>70</v>
      </c>
      <c r="I56" s="22" t="s">
        <v>332</v>
      </c>
      <c r="J56" s="22">
        <v>1</v>
      </c>
      <c r="K56" s="23">
        <f t="shared" si="7"/>
        <v>44616</v>
      </c>
      <c r="L56" s="24"/>
      <c r="M56" s="25"/>
      <c r="N56" s="25"/>
    </row>
    <row r="57" spans="1:15" x14ac:dyDescent="0.3">
      <c r="A57" s="13">
        <f>A56+0.1</f>
        <v>2.4000000000000004</v>
      </c>
      <c r="B57" s="14"/>
      <c r="C57" s="15"/>
      <c r="D57" s="16" t="s">
        <v>347</v>
      </c>
      <c r="E57" s="17" t="s">
        <v>367</v>
      </c>
      <c r="F57" s="113" t="s">
        <v>362</v>
      </c>
      <c r="G57" s="17"/>
      <c r="H57" s="17"/>
      <c r="I57" s="17"/>
      <c r="J57" s="47"/>
      <c r="K57" s="48"/>
      <c r="L57" s="48"/>
      <c r="M57" s="49"/>
      <c r="N57" s="49"/>
      <c r="O57" s="17"/>
    </row>
    <row r="58" spans="1:15" s="143" customFormat="1" ht="28.8" x14ac:dyDescent="0.3">
      <c r="A58" s="141">
        <f>A57</f>
        <v>2.4000000000000004</v>
      </c>
      <c r="B58" s="142">
        <f t="shared" si="6"/>
        <v>1</v>
      </c>
      <c r="C58" s="143" t="s">
        <v>29</v>
      </c>
      <c r="D58" s="170" t="s">
        <v>407</v>
      </c>
      <c r="E58" s="144"/>
      <c r="F58" s="145"/>
      <c r="G58" s="22" t="s">
        <v>17</v>
      </c>
      <c r="H58" s="144" t="s">
        <v>70</v>
      </c>
      <c r="I58" s="144" t="s">
        <v>360</v>
      </c>
      <c r="J58" s="144">
        <v>6</v>
      </c>
      <c r="K58" s="146">
        <f t="shared" si="7"/>
        <v>44616</v>
      </c>
      <c r="L58" s="147">
        <v>0.77986111111111101</v>
      </c>
      <c r="M58" s="148"/>
      <c r="N58" s="148"/>
      <c r="O58" s="149"/>
    </row>
    <row r="59" spans="1:15" s="15" customFormat="1" x14ac:dyDescent="0.3">
      <c r="A59" s="13" t="e">
        <f>#REF!+0.1</f>
        <v>#REF!</v>
      </c>
      <c r="B59" s="14"/>
      <c r="D59" s="16" t="s">
        <v>121</v>
      </c>
      <c r="E59" s="17"/>
      <c r="F59" s="17"/>
      <c r="G59" s="17"/>
      <c r="H59" s="17"/>
      <c r="I59" s="17"/>
      <c r="J59" s="47"/>
      <c r="K59" s="48"/>
      <c r="L59" s="48"/>
      <c r="M59" s="49"/>
      <c r="N59" s="49"/>
      <c r="O59" s="17"/>
    </row>
    <row r="60" spans="1:15" s="62" customFormat="1" ht="24" customHeight="1" x14ac:dyDescent="0.3">
      <c r="A60" s="19" t="e">
        <f t="shared" ref="A60:A65" si="10">A59</f>
        <v>#REF!</v>
      </c>
      <c r="B60" s="20">
        <v>1</v>
      </c>
      <c r="C60" s="62" t="s">
        <v>16</v>
      </c>
      <c r="D60" s="63" t="s">
        <v>122</v>
      </c>
      <c r="E60" s="64" t="s">
        <v>123</v>
      </c>
      <c r="F60" s="22"/>
      <c r="G60" s="22" t="s">
        <v>17</v>
      </c>
      <c r="H60" s="22" t="s">
        <v>27</v>
      </c>
      <c r="I60" s="22" t="s">
        <v>28</v>
      </c>
      <c r="J60" s="22">
        <v>3</v>
      </c>
      <c r="K60" s="23">
        <f t="shared" si="7"/>
        <v>44616</v>
      </c>
      <c r="L60" s="115">
        <v>0.79166666666666663</v>
      </c>
      <c r="M60" s="116"/>
      <c r="N60" s="65"/>
      <c r="O60" s="64"/>
    </row>
    <row r="61" spans="1:15" ht="158.4" x14ac:dyDescent="0.3">
      <c r="A61" s="19" t="e">
        <f t="shared" si="10"/>
        <v>#REF!</v>
      </c>
      <c r="B61" s="20">
        <f t="shared" ref="B61:B67" si="11">B60+1</f>
        <v>2</v>
      </c>
      <c r="C61" s="5" t="s">
        <v>29</v>
      </c>
      <c r="D61" s="21" t="s">
        <v>124</v>
      </c>
      <c r="E61" s="22" t="s">
        <v>125</v>
      </c>
      <c r="F61" s="22" t="s">
        <v>126</v>
      </c>
      <c r="G61" s="22" t="s">
        <v>439</v>
      </c>
      <c r="H61" s="22" t="s">
        <v>27</v>
      </c>
      <c r="I61" s="22" t="s">
        <v>28</v>
      </c>
      <c r="J61" s="22">
        <v>10</v>
      </c>
      <c r="K61" s="139">
        <f t="shared" si="7"/>
        <v>44616</v>
      </c>
      <c r="L61" s="115"/>
      <c r="M61" s="161">
        <v>0.37847222222222227</v>
      </c>
      <c r="N61" s="28">
        <v>0.38194444444444442</v>
      </c>
    </row>
    <row r="62" spans="1:15" ht="28.8" x14ac:dyDescent="0.3">
      <c r="A62" s="19" t="e">
        <f t="shared" si="10"/>
        <v>#REF!</v>
      </c>
      <c r="B62" s="20">
        <f t="shared" si="11"/>
        <v>3</v>
      </c>
      <c r="C62" s="5" t="s">
        <v>29</v>
      </c>
      <c r="D62" s="21" t="s">
        <v>127</v>
      </c>
      <c r="E62" s="22" t="s">
        <v>128</v>
      </c>
      <c r="F62" s="22" t="s">
        <v>129</v>
      </c>
      <c r="G62" s="22" t="s">
        <v>439</v>
      </c>
      <c r="H62" s="22" t="s">
        <v>27</v>
      </c>
      <c r="I62" s="22" t="s">
        <v>28</v>
      </c>
      <c r="J62" s="22"/>
      <c r="K62" s="23">
        <f t="shared" si="7"/>
        <v>44616</v>
      </c>
      <c r="L62" s="24"/>
      <c r="M62" s="28"/>
      <c r="N62" s="28"/>
    </row>
    <row r="63" spans="1:15" ht="33.6" customHeight="1" x14ac:dyDescent="0.3">
      <c r="A63" s="120" t="e">
        <f t="shared" si="10"/>
        <v>#REF!</v>
      </c>
      <c r="B63" s="20">
        <f t="shared" si="11"/>
        <v>4</v>
      </c>
      <c r="C63" s="5" t="s">
        <v>29</v>
      </c>
      <c r="D63" s="5" t="s">
        <v>392</v>
      </c>
      <c r="E63" s="22" t="s">
        <v>393</v>
      </c>
      <c r="G63" s="22" t="s">
        <v>439</v>
      </c>
      <c r="H63" s="22" t="s">
        <v>27</v>
      </c>
      <c r="I63" s="22" t="s">
        <v>28</v>
      </c>
      <c r="J63" s="22" t="s">
        <v>78</v>
      </c>
      <c r="K63" s="23">
        <f t="shared" ref="K63" si="12">K$2+2</f>
        <v>44618</v>
      </c>
      <c r="M63" s="28">
        <v>0.38263888888888892</v>
      </c>
      <c r="N63" s="28">
        <v>0.3833333333333333</v>
      </c>
    </row>
    <row r="64" spans="1:15" ht="28.8" x14ac:dyDescent="0.3">
      <c r="A64" s="19" t="e">
        <f>A62</f>
        <v>#REF!</v>
      </c>
      <c r="B64" s="20">
        <f>B62+1</f>
        <v>4</v>
      </c>
      <c r="C64" s="5" t="s">
        <v>29</v>
      </c>
      <c r="D64" s="22" t="s">
        <v>130</v>
      </c>
      <c r="E64" s="22" t="s">
        <v>131</v>
      </c>
      <c r="F64" s="29"/>
      <c r="G64" s="22" t="s">
        <v>439</v>
      </c>
      <c r="H64" s="22" t="s">
        <v>70</v>
      </c>
      <c r="I64" s="5" t="s">
        <v>332</v>
      </c>
      <c r="J64" s="22">
        <v>1</v>
      </c>
      <c r="K64" s="23">
        <f t="shared" si="7"/>
        <v>44616</v>
      </c>
      <c r="L64" s="24"/>
      <c r="M64" s="28"/>
      <c r="N64" s="28"/>
    </row>
    <row r="65" spans="1:15" ht="27" customHeight="1" x14ac:dyDescent="0.3">
      <c r="A65" s="19" t="e">
        <f t="shared" si="10"/>
        <v>#REF!</v>
      </c>
      <c r="B65" s="20">
        <f t="shared" si="11"/>
        <v>5</v>
      </c>
      <c r="C65" s="5" t="s">
        <v>29</v>
      </c>
      <c r="D65" s="21" t="s">
        <v>132</v>
      </c>
      <c r="E65" s="22" t="s">
        <v>133</v>
      </c>
      <c r="G65" s="22" t="s">
        <v>439</v>
      </c>
      <c r="H65" s="22" t="s">
        <v>70</v>
      </c>
      <c r="I65" s="5" t="s">
        <v>332</v>
      </c>
      <c r="J65" s="22">
        <v>1</v>
      </c>
      <c r="K65" s="23">
        <f t="shared" si="7"/>
        <v>44616</v>
      </c>
      <c r="L65" s="24"/>
      <c r="M65" s="28"/>
      <c r="N65" s="28"/>
    </row>
    <row r="66" spans="1:15" x14ac:dyDescent="0.3">
      <c r="A66" s="13" t="e">
        <f>A65+0.1</f>
        <v>#REF!</v>
      </c>
      <c r="B66" s="14"/>
      <c r="C66" s="15"/>
      <c r="D66" s="16" t="s">
        <v>134</v>
      </c>
      <c r="E66" s="17"/>
      <c r="F66" s="17"/>
      <c r="G66" s="17"/>
      <c r="H66" s="17"/>
      <c r="I66" s="17"/>
      <c r="J66" s="47"/>
      <c r="K66" s="48"/>
      <c r="L66" s="48"/>
      <c r="M66" s="49"/>
      <c r="N66" s="49"/>
      <c r="O66" s="17"/>
    </row>
    <row r="67" spans="1:15" s="34" customFormat="1" ht="57.6" x14ac:dyDescent="0.3">
      <c r="A67" s="32" t="e">
        <f t="shared" ref="A67" si="13">A66</f>
        <v>#REF!</v>
      </c>
      <c r="B67" s="33">
        <f t="shared" si="11"/>
        <v>1</v>
      </c>
      <c r="C67" s="34" t="s">
        <v>29</v>
      </c>
      <c r="D67" s="66" t="s">
        <v>434</v>
      </c>
      <c r="E67" s="36" t="s">
        <v>358</v>
      </c>
      <c r="F67" s="67" t="s">
        <v>135</v>
      </c>
      <c r="G67" s="22" t="s">
        <v>17</v>
      </c>
      <c r="H67" s="35" t="s">
        <v>136</v>
      </c>
      <c r="I67" s="35" t="s">
        <v>296</v>
      </c>
      <c r="J67" s="68"/>
      <c r="K67" s="23">
        <f t="shared" si="7"/>
        <v>44616</v>
      </c>
      <c r="L67" s="69"/>
      <c r="M67" s="70"/>
      <c r="N67" s="70"/>
      <c r="O67" s="35"/>
    </row>
    <row r="68" spans="1:15" s="73" customFormat="1" x14ac:dyDescent="0.3">
      <c r="A68" s="71" t="e">
        <f>A67+0.1</f>
        <v>#REF!</v>
      </c>
      <c r="B68" s="72"/>
      <c r="D68" s="74" t="s">
        <v>137</v>
      </c>
      <c r="E68" s="75"/>
      <c r="F68" s="76"/>
      <c r="G68" s="76"/>
      <c r="H68" s="76"/>
      <c r="I68" s="76"/>
      <c r="J68" s="77"/>
      <c r="K68" s="78"/>
      <c r="L68" s="78"/>
      <c r="M68" s="79"/>
      <c r="N68" s="79"/>
      <c r="O68" s="76"/>
    </row>
    <row r="69" spans="1:15" ht="28.8" x14ac:dyDescent="0.3">
      <c r="A69" s="19" t="e">
        <f t="shared" ref="A69" si="14">A68</f>
        <v>#REF!</v>
      </c>
      <c r="B69" s="20">
        <f t="shared" ref="B69:B92" si="15">B68+1</f>
        <v>1</v>
      </c>
      <c r="C69" s="5" t="s">
        <v>29</v>
      </c>
      <c r="D69" s="21" t="s">
        <v>138</v>
      </c>
      <c r="E69" s="22" t="s">
        <v>139</v>
      </c>
      <c r="F69" s="22" t="s">
        <v>140</v>
      </c>
      <c r="G69" s="22" t="s">
        <v>439</v>
      </c>
      <c r="H69" s="22" t="s">
        <v>54</v>
      </c>
      <c r="I69" s="22" t="s">
        <v>99</v>
      </c>
      <c r="J69" s="22">
        <v>1</v>
      </c>
      <c r="K69" s="23">
        <f t="shared" si="7"/>
        <v>44616</v>
      </c>
      <c r="L69" s="24">
        <v>0.79999999999999993</v>
      </c>
      <c r="M69" s="25"/>
      <c r="N69" s="25"/>
      <c r="O69" s="80"/>
    </row>
    <row r="70" spans="1:15" x14ac:dyDescent="0.3">
      <c r="A70" s="13" t="e">
        <f>A69+0.1</f>
        <v>#REF!</v>
      </c>
      <c r="B70" s="14"/>
      <c r="C70" s="15"/>
      <c r="D70" s="16" t="s">
        <v>142</v>
      </c>
      <c r="E70" s="17"/>
      <c r="F70" s="17"/>
      <c r="G70" s="17"/>
      <c r="H70" s="17"/>
      <c r="I70" s="17"/>
      <c r="J70" s="47"/>
      <c r="K70" s="48"/>
      <c r="L70" s="48"/>
      <c r="M70" s="49"/>
      <c r="N70" s="49"/>
      <c r="O70" s="17"/>
    </row>
    <row r="71" spans="1:15" ht="72" x14ac:dyDescent="0.3">
      <c r="A71" s="19" t="e">
        <f t="shared" ref="A71:A80" si="16">A70</f>
        <v>#REF!</v>
      </c>
      <c r="B71" s="20">
        <f t="shared" si="15"/>
        <v>1</v>
      </c>
      <c r="C71" s="81" t="s">
        <v>29</v>
      </c>
      <c r="D71" s="29" t="s">
        <v>143</v>
      </c>
      <c r="E71" s="27" t="s">
        <v>441</v>
      </c>
      <c r="F71" s="22" t="s">
        <v>442</v>
      </c>
      <c r="G71" s="22" t="s">
        <v>439</v>
      </c>
      <c r="H71" s="22" t="s">
        <v>70</v>
      </c>
      <c r="I71" s="22" t="s">
        <v>357</v>
      </c>
      <c r="J71" s="22">
        <v>1</v>
      </c>
      <c r="K71" s="23">
        <f t="shared" si="7"/>
        <v>44616</v>
      </c>
      <c r="L71" s="24">
        <v>0.79999999999999993</v>
      </c>
      <c r="M71" s="25"/>
      <c r="N71" s="25"/>
    </row>
    <row r="72" spans="1:15" ht="28.8" x14ac:dyDescent="0.3">
      <c r="A72" s="19" t="e">
        <f t="shared" si="16"/>
        <v>#REF!</v>
      </c>
      <c r="B72" s="20">
        <f t="shared" si="15"/>
        <v>2</v>
      </c>
      <c r="C72" s="5" t="s">
        <v>29</v>
      </c>
      <c r="D72" s="83"/>
      <c r="E72" s="21" t="s">
        <v>144</v>
      </c>
      <c r="G72" s="22" t="s">
        <v>439</v>
      </c>
      <c r="H72" s="22" t="s">
        <v>70</v>
      </c>
      <c r="I72" s="22" t="s">
        <v>357</v>
      </c>
      <c r="J72" s="22">
        <v>1</v>
      </c>
      <c r="K72" s="23">
        <f t="shared" si="7"/>
        <v>44616</v>
      </c>
      <c r="L72" s="24"/>
      <c r="M72" s="25">
        <v>0.3840277777777778</v>
      </c>
      <c r="N72" s="25">
        <v>0.38541666666666669</v>
      </c>
    </row>
    <row r="73" spans="1:15" ht="72" x14ac:dyDescent="0.3">
      <c r="A73" s="19" t="e">
        <f t="shared" si="16"/>
        <v>#REF!</v>
      </c>
      <c r="B73" s="20">
        <f t="shared" si="15"/>
        <v>3</v>
      </c>
      <c r="C73" s="5" t="s">
        <v>29</v>
      </c>
      <c r="D73" s="29" t="s">
        <v>371</v>
      </c>
      <c r="E73" s="22" t="s">
        <v>145</v>
      </c>
      <c r="F73" s="82" t="s">
        <v>146</v>
      </c>
      <c r="G73" s="22" t="s">
        <v>439</v>
      </c>
      <c r="H73" s="22" t="s">
        <v>70</v>
      </c>
      <c r="I73" s="22" t="s">
        <v>357</v>
      </c>
      <c r="J73" s="22">
        <v>20</v>
      </c>
      <c r="K73" s="23">
        <f t="shared" si="7"/>
        <v>44616</v>
      </c>
      <c r="L73" s="24">
        <v>0.80138888888888893</v>
      </c>
      <c r="M73" s="24">
        <v>0.43958333333333338</v>
      </c>
      <c r="N73" s="25">
        <v>0.6381944444444444</v>
      </c>
      <c r="O73" s="127"/>
    </row>
    <row r="74" spans="1:15" ht="28.8" x14ac:dyDescent="0.3">
      <c r="A74" s="19" t="e">
        <f t="shared" si="16"/>
        <v>#REF!</v>
      </c>
      <c r="B74" s="20">
        <f t="shared" si="15"/>
        <v>4</v>
      </c>
      <c r="C74" s="5" t="s">
        <v>29</v>
      </c>
      <c r="D74" s="56"/>
      <c r="E74" s="22" t="s">
        <v>147</v>
      </c>
      <c r="F74" s="52"/>
      <c r="G74" s="22" t="s">
        <v>439</v>
      </c>
      <c r="H74" s="22" t="s">
        <v>70</v>
      </c>
      <c r="I74" s="22" t="s">
        <v>357</v>
      </c>
      <c r="J74" s="22">
        <v>1</v>
      </c>
      <c r="K74" s="23">
        <f t="shared" si="7"/>
        <v>44616</v>
      </c>
      <c r="L74" s="24"/>
      <c r="M74" s="25">
        <v>0.6381944444444444</v>
      </c>
      <c r="N74" s="25"/>
      <c r="O74" s="42"/>
    </row>
    <row r="75" spans="1:15" ht="15.6" x14ac:dyDescent="0.3">
      <c r="A75" s="19" t="e">
        <f t="shared" si="16"/>
        <v>#REF!</v>
      </c>
      <c r="B75" s="20">
        <f t="shared" si="15"/>
        <v>5</v>
      </c>
      <c r="C75" s="81" t="s">
        <v>29</v>
      </c>
      <c r="D75" s="56" t="s">
        <v>148</v>
      </c>
      <c r="F75" s="52"/>
      <c r="G75" s="22" t="s">
        <v>439</v>
      </c>
      <c r="J75" s="22"/>
      <c r="K75" s="23">
        <f t="shared" si="7"/>
        <v>44616</v>
      </c>
      <c r="L75" s="24"/>
      <c r="M75" s="25"/>
      <c r="N75" s="25"/>
    </row>
    <row r="76" spans="1:15" ht="28.8" x14ac:dyDescent="0.3">
      <c r="A76" s="19" t="e">
        <f t="shared" si="16"/>
        <v>#REF!</v>
      </c>
      <c r="B76" s="20">
        <f t="shared" si="15"/>
        <v>6</v>
      </c>
      <c r="C76" s="5" t="s">
        <v>29</v>
      </c>
      <c r="D76" s="56"/>
      <c r="E76" s="22" t="s">
        <v>149</v>
      </c>
      <c r="F76" s="84" t="s">
        <v>150</v>
      </c>
      <c r="G76" s="22" t="s">
        <v>439</v>
      </c>
      <c r="H76" s="22" t="s">
        <v>70</v>
      </c>
      <c r="I76" s="22" t="s">
        <v>357</v>
      </c>
      <c r="J76" s="22">
        <v>1</v>
      </c>
      <c r="K76" s="23">
        <f t="shared" si="7"/>
        <v>44616</v>
      </c>
      <c r="L76" s="24"/>
      <c r="M76" s="25"/>
      <c r="N76" s="25"/>
    </row>
    <row r="77" spans="1:15" ht="28.8" x14ac:dyDescent="0.3">
      <c r="A77" s="19" t="e">
        <f t="shared" si="16"/>
        <v>#REF!</v>
      </c>
      <c r="B77" s="20">
        <f t="shared" si="15"/>
        <v>7</v>
      </c>
      <c r="C77" s="5" t="s">
        <v>29</v>
      </c>
      <c r="D77" s="56"/>
      <c r="E77" s="22" t="s">
        <v>151</v>
      </c>
      <c r="G77" s="22" t="s">
        <v>439</v>
      </c>
      <c r="H77" s="22" t="s">
        <v>70</v>
      </c>
      <c r="I77" s="22" t="s">
        <v>357</v>
      </c>
      <c r="J77" s="22"/>
      <c r="K77" s="23">
        <f t="shared" si="7"/>
        <v>44616</v>
      </c>
      <c r="L77" s="24"/>
      <c r="M77" s="25"/>
      <c r="N77" s="25"/>
    </row>
    <row r="78" spans="1:15" ht="78" customHeight="1" x14ac:dyDescent="0.3">
      <c r="A78" s="19" t="e">
        <f t="shared" si="16"/>
        <v>#REF!</v>
      </c>
      <c r="B78" s="20">
        <f t="shared" si="15"/>
        <v>8</v>
      </c>
      <c r="C78" s="5" t="s">
        <v>29</v>
      </c>
      <c r="D78" s="56" t="s">
        <v>152</v>
      </c>
      <c r="E78" s="22" t="s">
        <v>153</v>
      </c>
      <c r="G78" s="22" t="s">
        <v>439</v>
      </c>
      <c r="H78" s="22" t="s">
        <v>70</v>
      </c>
      <c r="I78" s="22" t="s">
        <v>357</v>
      </c>
      <c r="J78" s="22">
        <v>2</v>
      </c>
      <c r="K78" s="23">
        <f t="shared" si="7"/>
        <v>44616</v>
      </c>
      <c r="L78" s="24"/>
      <c r="M78" s="25"/>
      <c r="N78" s="25"/>
    </row>
    <row r="79" spans="1:15" ht="28.8" x14ac:dyDescent="0.3">
      <c r="A79" s="19" t="e">
        <f t="shared" si="16"/>
        <v>#REF!</v>
      </c>
      <c r="B79" s="20">
        <f t="shared" si="15"/>
        <v>9</v>
      </c>
      <c r="C79" s="5" t="s">
        <v>29</v>
      </c>
      <c r="D79" s="56" t="s">
        <v>154</v>
      </c>
      <c r="E79" s="21" t="s">
        <v>155</v>
      </c>
      <c r="G79" s="22" t="s">
        <v>439</v>
      </c>
      <c r="H79" s="22" t="s">
        <v>70</v>
      </c>
      <c r="I79" s="22" t="s">
        <v>357</v>
      </c>
      <c r="J79" s="22">
        <v>35</v>
      </c>
      <c r="K79" s="23">
        <f t="shared" si="7"/>
        <v>44616</v>
      </c>
      <c r="L79" s="24">
        <v>0.81805555555555554</v>
      </c>
      <c r="M79" s="25">
        <v>0.64097222222222217</v>
      </c>
      <c r="N79" s="25">
        <v>0.65555555555555556</v>
      </c>
      <c r="O79" s="126"/>
    </row>
    <row r="80" spans="1:15" ht="28.8" x14ac:dyDescent="0.3">
      <c r="A80" s="19" t="e">
        <f t="shared" si="16"/>
        <v>#REF!</v>
      </c>
      <c r="B80" s="20">
        <f t="shared" si="15"/>
        <v>10</v>
      </c>
      <c r="C80" s="5" t="s">
        <v>29</v>
      </c>
      <c r="D80" s="56" t="s">
        <v>156</v>
      </c>
      <c r="E80" s="21" t="s">
        <v>157</v>
      </c>
      <c r="F80" s="21" t="s">
        <v>158</v>
      </c>
      <c r="G80" s="22" t="s">
        <v>439</v>
      </c>
      <c r="H80" s="22" t="s">
        <v>70</v>
      </c>
      <c r="I80" s="22" t="s">
        <v>357</v>
      </c>
      <c r="J80" s="22"/>
      <c r="K80" s="23">
        <f t="shared" si="7"/>
        <v>44616</v>
      </c>
      <c r="L80" s="24"/>
      <c r="M80" s="25"/>
      <c r="N80" s="25"/>
      <c r="O80" s="85"/>
    </row>
    <row r="81" spans="1:20" x14ac:dyDescent="0.3">
      <c r="A81" s="13" t="e">
        <f>A80+0.1</f>
        <v>#REF!</v>
      </c>
      <c r="B81" s="14"/>
      <c r="C81" s="15"/>
      <c r="D81" s="16" t="s">
        <v>159</v>
      </c>
      <c r="E81" s="17"/>
      <c r="F81" s="17"/>
      <c r="G81" s="17"/>
      <c r="H81" s="17"/>
      <c r="I81" s="17"/>
      <c r="J81" s="47"/>
      <c r="K81" s="48"/>
      <c r="L81" s="48"/>
      <c r="M81" s="49"/>
      <c r="N81" s="49"/>
      <c r="O81" s="17"/>
    </row>
    <row r="82" spans="1:20" ht="28.8" x14ac:dyDescent="0.3">
      <c r="A82" s="19" t="e">
        <f t="shared" ref="A82:A92" si="17">A81</f>
        <v>#REF!</v>
      </c>
      <c r="B82" s="20">
        <f t="shared" si="15"/>
        <v>1</v>
      </c>
      <c r="C82" s="5" t="s">
        <v>29</v>
      </c>
      <c r="D82" s="86" t="s">
        <v>160</v>
      </c>
      <c r="E82" s="21" t="s">
        <v>161</v>
      </c>
      <c r="G82" s="22" t="s">
        <v>439</v>
      </c>
      <c r="H82" s="22" t="s">
        <v>70</v>
      </c>
      <c r="I82" s="22" t="s">
        <v>357</v>
      </c>
      <c r="J82" s="22">
        <v>2</v>
      </c>
      <c r="K82" s="23">
        <f t="shared" si="7"/>
        <v>44616</v>
      </c>
      <c r="L82" s="24">
        <v>0.84236111111111101</v>
      </c>
      <c r="M82" s="25">
        <v>0.65555555555555556</v>
      </c>
      <c r="N82" s="25">
        <v>0.66111111111111109</v>
      </c>
      <c r="O82" s="42"/>
    </row>
    <row r="83" spans="1:20" ht="28.8" x14ac:dyDescent="0.3">
      <c r="A83" s="19" t="e">
        <f t="shared" si="17"/>
        <v>#REF!</v>
      </c>
      <c r="B83" s="20">
        <f t="shared" si="15"/>
        <v>2</v>
      </c>
      <c r="C83" s="5" t="s">
        <v>29</v>
      </c>
      <c r="D83" s="83"/>
      <c r="E83" s="21" t="s">
        <v>162</v>
      </c>
      <c r="F83" s="22" t="s">
        <v>163</v>
      </c>
      <c r="G83" s="22" t="s">
        <v>439</v>
      </c>
      <c r="H83" s="22" t="s">
        <v>70</v>
      </c>
      <c r="I83" s="22" t="s">
        <v>357</v>
      </c>
      <c r="J83" s="22"/>
      <c r="K83" s="23">
        <f t="shared" si="7"/>
        <v>44616</v>
      </c>
      <c r="L83" s="24"/>
      <c r="M83" s="25"/>
      <c r="N83" s="25"/>
    </row>
    <row r="84" spans="1:20" ht="28.8" x14ac:dyDescent="0.3">
      <c r="A84" s="19" t="e">
        <f t="shared" si="17"/>
        <v>#REF!</v>
      </c>
      <c r="B84" s="20">
        <f t="shared" si="15"/>
        <v>3</v>
      </c>
      <c r="C84" s="5" t="s">
        <v>29</v>
      </c>
      <c r="D84" s="83"/>
      <c r="E84" s="21" t="s">
        <v>164</v>
      </c>
      <c r="G84" s="22" t="s">
        <v>439</v>
      </c>
      <c r="H84" s="22" t="s">
        <v>47</v>
      </c>
      <c r="I84" s="22" t="s">
        <v>261</v>
      </c>
      <c r="J84" s="22">
        <v>5</v>
      </c>
      <c r="K84" s="23">
        <f t="shared" si="7"/>
        <v>44616</v>
      </c>
      <c r="L84" s="24"/>
      <c r="M84" s="25"/>
      <c r="N84" s="25"/>
      <c r="O84" s="87" t="s">
        <v>458</v>
      </c>
    </row>
    <row r="85" spans="1:20" ht="28.8" x14ac:dyDescent="0.3">
      <c r="A85" s="19" t="e">
        <f t="shared" si="17"/>
        <v>#REF!</v>
      </c>
      <c r="B85" s="20">
        <f t="shared" si="15"/>
        <v>4</v>
      </c>
      <c r="C85" s="5" t="s">
        <v>29</v>
      </c>
      <c r="D85" s="83"/>
      <c r="E85" s="22" t="s">
        <v>165</v>
      </c>
      <c r="F85" s="57" t="s">
        <v>166</v>
      </c>
      <c r="G85" s="22" t="s">
        <v>439</v>
      </c>
      <c r="H85" s="22" t="s">
        <v>70</v>
      </c>
      <c r="I85" s="22" t="s">
        <v>357</v>
      </c>
      <c r="J85" s="22"/>
      <c r="K85" s="23">
        <f t="shared" si="7"/>
        <v>44616</v>
      </c>
      <c r="L85" s="24"/>
      <c r="M85" s="25"/>
      <c r="N85" s="25"/>
      <c r="O85" s="41"/>
    </row>
    <row r="86" spans="1:20" x14ac:dyDescent="0.3">
      <c r="A86" s="19" t="e">
        <f t="shared" si="17"/>
        <v>#REF!</v>
      </c>
      <c r="B86" s="20">
        <f t="shared" si="15"/>
        <v>5</v>
      </c>
      <c r="C86" s="5" t="s">
        <v>29</v>
      </c>
      <c r="D86" s="83"/>
      <c r="E86" s="21" t="s">
        <v>167</v>
      </c>
      <c r="F86" s="57"/>
      <c r="G86" s="22" t="s">
        <v>439</v>
      </c>
      <c r="H86" s="22" t="s">
        <v>47</v>
      </c>
      <c r="I86" s="22" t="s">
        <v>261</v>
      </c>
      <c r="J86" s="22"/>
      <c r="K86" s="23">
        <f t="shared" si="7"/>
        <v>44616</v>
      </c>
      <c r="L86" s="24"/>
      <c r="M86" s="25"/>
      <c r="N86" s="25"/>
    </row>
    <row r="87" spans="1:20" ht="28.8" x14ac:dyDescent="0.3">
      <c r="A87" s="19" t="e">
        <f t="shared" si="17"/>
        <v>#REF!</v>
      </c>
      <c r="B87" s="20">
        <f t="shared" si="15"/>
        <v>6</v>
      </c>
      <c r="C87" s="5" t="s">
        <v>29</v>
      </c>
      <c r="D87" s="83"/>
      <c r="E87" s="21" t="s">
        <v>168</v>
      </c>
      <c r="F87" s="22" t="s">
        <v>169</v>
      </c>
      <c r="G87" s="22" t="s">
        <v>455</v>
      </c>
      <c r="H87" s="22" t="s">
        <v>27</v>
      </c>
      <c r="I87" s="22" t="s">
        <v>297</v>
      </c>
      <c r="J87" s="22"/>
      <c r="K87" s="23">
        <f t="shared" si="7"/>
        <v>44616</v>
      </c>
      <c r="L87" s="24"/>
      <c r="M87" s="25"/>
      <c r="N87" s="25"/>
    </row>
    <row r="88" spans="1:20" s="81" customFormat="1" ht="57.6" x14ac:dyDescent="0.3">
      <c r="A88" s="19" t="e">
        <f t="shared" si="17"/>
        <v>#REF!</v>
      </c>
      <c r="B88" s="20">
        <f t="shared" si="15"/>
        <v>7</v>
      </c>
      <c r="C88" s="81" t="s">
        <v>29</v>
      </c>
      <c r="D88" s="86" t="s">
        <v>170</v>
      </c>
      <c r="E88" s="22" t="s">
        <v>171</v>
      </c>
      <c r="F88" s="22" t="s">
        <v>172</v>
      </c>
      <c r="G88" s="22" t="s">
        <v>439</v>
      </c>
      <c r="H88" s="22" t="s">
        <v>70</v>
      </c>
      <c r="I88" s="22" t="s">
        <v>332</v>
      </c>
      <c r="J88" s="22">
        <v>1</v>
      </c>
      <c r="K88" s="23">
        <f t="shared" si="7"/>
        <v>44616</v>
      </c>
      <c r="L88" s="24"/>
      <c r="M88" s="25">
        <v>0.66180555555555554</v>
      </c>
      <c r="N88" s="25">
        <v>0.66249999999999998</v>
      </c>
      <c r="O88" s="85"/>
      <c r="P88" s="5"/>
      <c r="Q88" s="5"/>
    </row>
    <row r="89" spans="1:20" ht="28.8" x14ac:dyDescent="0.3">
      <c r="A89" s="19" t="e">
        <f t="shared" si="17"/>
        <v>#REF!</v>
      </c>
      <c r="B89" s="20">
        <f t="shared" si="15"/>
        <v>8</v>
      </c>
      <c r="C89" s="81" t="s">
        <v>16</v>
      </c>
      <c r="D89" s="56" t="s">
        <v>173</v>
      </c>
      <c r="E89" s="22" t="s">
        <v>174</v>
      </c>
      <c r="F89" s="42" t="s">
        <v>175</v>
      </c>
      <c r="G89" s="22" t="s">
        <v>17</v>
      </c>
      <c r="H89" s="22" t="s">
        <v>70</v>
      </c>
      <c r="I89" s="22" t="s">
        <v>332</v>
      </c>
      <c r="J89" s="22"/>
      <c r="K89" s="23">
        <f t="shared" si="7"/>
        <v>44616</v>
      </c>
      <c r="L89" s="24"/>
      <c r="M89" s="25"/>
      <c r="N89" s="25"/>
    </row>
    <row r="90" spans="1:20" s="194" customFormat="1" ht="55.95" customHeight="1" x14ac:dyDescent="0.3">
      <c r="A90" s="184" t="e">
        <f t="shared" si="17"/>
        <v>#REF!</v>
      </c>
      <c r="B90" s="185">
        <f t="shared" si="15"/>
        <v>9</v>
      </c>
      <c r="C90" s="186" t="s">
        <v>29</v>
      </c>
      <c r="D90" s="187" t="s">
        <v>281</v>
      </c>
      <c r="E90" s="188" t="s">
        <v>282</v>
      </c>
      <c r="F90" s="189" t="s">
        <v>176</v>
      </c>
      <c r="G90" s="190" t="s">
        <v>439</v>
      </c>
      <c r="H90" s="190" t="s">
        <v>70</v>
      </c>
      <c r="I90" s="190" t="s">
        <v>357</v>
      </c>
      <c r="J90" s="190">
        <v>1</v>
      </c>
      <c r="K90" s="191">
        <f t="shared" si="7"/>
        <v>44616</v>
      </c>
      <c r="L90" s="192"/>
      <c r="M90" s="193">
        <v>0.66249999999999998</v>
      </c>
      <c r="N90" s="193">
        <v>0.66388888888888886</v>
      </c>
      <c r="O90" s="190"/>
    </row>
    <row r="91" spans="1:20" s="194" customFormat="1" ht="204.6" customHeight="1" x14ac:dyDescent="0.3">
      <c r="A91" s="184" t="e">
        <f t="shared" si="17"/>
        <v>#REF!</v>
      </c>
      <c r="B91" s="185">
        <f t="shared" si="15"/>
        <v>10</v>
      </c>
      <c r="C91" s="186" t="s">
        <v>29</v>
      </c>
      <c r="D91" s="195" t="s">
        <v>177</v>
      </c>
      <c r="E91" s="190" t="s">
        <v>178</v>
      </c>
      <c r="F91" s="196" t="s">
        <v>179</v>
      </c>
      <c r="G91" s="190" t="s">
        <v>439</v>
      </c>
      <c r="H91" s="190" t="s">
        <v>70</v>
      </c>
      <c r="I91" s="190" t="s">
        <v>180</v>
      </c>
      <c r="J91" s="190"/>
      <c r="K91" s="191">
        <f t="shared" si="7"/>
        <v>44616</v>
      </c>
      <c r="L91" s="192"/>
      <c r="M91" s="193">
        <v>0.66388888888888886</v>
      </c>
      <c r="N91" s="193">
        <v>0.67291666666666661</v>
      </c>
      <c r="O91" s="190" t="s">
        <v>462</v>
      </c>
    </row>
    <row r="92" spans="1:20" s="15" customFormat="1" ht="15.6" x14ac:dyDescent="0.3">
      <c r="A92" s="13" t="e">
        <f t="shared" si="17"/>
        <v>#REF!</v>
      </c>
      <c r="B92" s="14">
        <f t="shared" si="15"/>
        <v>11</v>
      </c>
      <c r="C92" s="166" t="s">
        <v>29</v>
      </c>
      <c r="D92" s="37" t="s">
        <v>181</v>
      </c>
      <c r="E92" s="167"/>
      <c r="F92" s="168"/>
      <c r="G92" s="17"/>
      <c r="H92" s="17"/>
      <c r="I92" s="17"/>
      <c r="J92" s="17"/>
      <c r="K92" s="94"/>
      <c r="L92" s="169"/>
      <c r="M92" s="49"/>
      <c r="N92" s="49"/>
      <c r="O92" s="104"/>
    </row>
    <row r="93" spans="1:20" ht="237" customHeight="1" x14ac:dyDescent="0.3">
      <c r="A93" s="19"/>
      <c r="B93" s="20"/>
      <c r="C93" s="81"/>
      <c r="D93" s="183" t="s">
        <v>456</v>
      </c>
      <c r="E93" s="159" t="s">
        <v>457</v>
      </c>
      <c r="F93" s="165"/>
      <c r="G93" s="22" t="s">
        <v>439</v>
      </c>
      <c r="H93" s="22" t="s">
        <v>70</v>
      </c>
      <c r="I93" s="22" t="s">
        <v>357</v>
      </c>
      <c r="J93" s="22"/>
      <c r="K93" s="23"/>
      <c r="L93" s="91"/>
      <c r="M93" s="25">
        <v>0.6645833333333333</v>
      </c>
      <c r="N93" s="25">
        <v>0.66875000000000007</v>
      </c>
      <c r="O93" s="92"/>
    </row>
    <row r="94" spans="1:20" s="15" customFormat="1" x14ac:dyDescent="0.3">
      <c r="A94" s="93">
        <v>2.1</v>
      </c>
      <c r="B94" s="14"/>
      <c r="D94" s="37" t="s">
        <v>182</v>
      </c>
      <c r="E94" s="17"/>
      <c r="F94" s="17"/>
      <c r="G94" s="17"/>
      <c r="H94" s="17"/>
      <c r="I94" s="17"/>
      <c r="J94" s="17"/>
      <c r="K94" s="94"/>
      <c r="L94" s="48"/>
      <c r="M94" s="49"/>
      <c r="N94" s="49"/>
      <c r="O94" s="17"/>
    </row>
    <row r="95" spans="1:20" ht="115.2" x14ac:dyDescent="0.3">
      <c r="A95" s="95">
        <f>A94</f>
        <v>2.1</v>
      </c>
      <c r="B95" s="20">
        <v>1</v>
      </c>
      <c r="C95" s="81" t="s">
        <v>29</v>
      </c>
      <c r="D95" s="29" t="s">
        <v>183</v>
      </c>
      <c r="E95" s="29" t="s">
        <v>184</v>
      </c>
      <c r="F95" s="172" t="s">
        <v>460</v>
      </c>
      <c r="G95" s="22" t="s">
        <v>439</v>
      </c>
      <c r="H95" s="22" t="s">
        <v>70</v>
      </c>
      <c r="I95" s="22" t="s">
        <v>357</v>
      </c>
      <c r="J95" s="22">
        <v>5</v>
      </c>
      <c r="K95" s="23">
        <f t="shared" ref="K95:K108" si="18">K$2</f>
        <v>44616</v>
      </c>
      <c r="L95" s="24">
        <v>0.8618055555555556</v>
      </c>
      <c r="M95" s="25">
        <v>0.6645833333333333</v>
      </c>
      <c r="N95" s="25">
        <v>0.67291666666666661</v>
      </c>
      <c r="S95" s="83" t="s">
        <v>185</v>
      </c>
      <c r="T95" s="83" t="s">
        <v>186</v>
      </c>
    </row>
    <row r="96" spans="1:20" ht="144" x14ac:dyDescent="0.3">
      <c r="A96" s="95">
        <f>A95</f>
        <v>2.1</v>
      </c>
      <c r="B96" s="20">
        <f>B95+1</f>
        <v>2</v>
      </c>
      <c r="C96" s="81" t="s">
        <v>29</v>
      </c>
      <c r="D96" s="29" t="s">
        <v>187</v>
      </c>
      <c r="E96" s="29" t="s">
        <v>272</v>
      </c>
      <c r="F96" s="172" t="s">
        <v>461</v>
      </c>
      <c r="G96" s="22" t="s">
        <v>439</v>
      </c>
      <c r="H96" s="22" t="s">
        <v>70</v>
      </c>
      <c r="I96" s="22" t="s">
        <v>357</v>
      </c>
      <c r="J96" s="22">
        <v>6</v>
      </c>
      <c r="K96" s="23">
        <f t="shared" si="18"/>
        <v>44616</v>
      </c>
      <c r="L96" s="24"/>
      <c r="M96" s="25">
        <v>0.67361111111111116</v>
      </c>
      <c r="N96" s="25">
        <v>0.6743055555555556</v>
      </c>
      <c r="S96" s="83" t="s">
        <v>185</v>
      </c>
      <c r="T96" s="83" t="s">
        <v>186</v>
      </c>
    </row>
    <row r="97" spans="1:20" ht="86.4" x14ac:dyDescent="0.3">
      <c r="A97" s="95"/>
      <c r="B97" s="20"/>
      <c r="C97" s="81" t="s">
        <v>16</v>
      </c>
      <c r="D97" s="180" t="s">
        <v>389</v>
      </c>
      <c r="E97" s="180" t="s">
        <v>459</v>
      </c>
      <c r="F97" s="181"/>
      <c r="G97" s="22" t="s">
        <v>17</v>
      </c>
      <c r="H97" s="22" t="s">
        <v>70</v>
      </c>
      <c r="I97" s="22" t="s">
        <v>357</v>
      </c>
      <c r="J97" s="22"/>
      <c r="K97" s="23"/>
      <c r="L97" s="24"/>
      <c r="M97" s="25"/>
      <c r="N97" s="25"/>
      <c r="S97" s="83"/>
      <c r="T97" s="83"/>
    </row>
    <row r="98" spans="1:20" ht="47.4" customHeight="1" x14ac:dyDescent="0.3">
      <c r="A98" s="95">
        <f>A96</f>
        <v>2.1</v>
      </c>
      <c r="B98" s="20">
        <f>B96+1</f>
        <v>3</v>
      </c>
      <c r="C98" s="5" t="s">
        <v>29</v>
      </c>
      <c r="D98" s="29" t="s">
        <v>188</v>
      </c>
      <c r="E98" s="22" t="s">
        <v>189</v>
      </c>
      <c r="F98" s="160" t="s">
        <v>365</v>
      </c>
      <c r="G98" s="22" t="s">
        <v>439</v>
      </c>
      <c r="H98" s="22" t="s">
        <v>70</v>
      </c>
      <c r="I98" s="22" t="s">
        <v>357</v>
      </c>
      <c r="J98" s="22">
        <v>45</v>
      </c>
      <c r="K98" s="23">
        <f t="shared" si="18"/>
        <v>44616</v>
      </c>
      <c r="L98" s="24">
        <v>0.86944444444444446</v>
      </c>
      <c r="M98" s="24">
        <v>0.70972222222222225</v>
      </c>
      <c r="N98" s="25">
        <v>0.74375000000000002</v>
      </c>
      <c r="O98" s="87"/>
      <c r="S98" s="5">
        <f>90+130</f>
        <v>220</v>
      </c>
      <c r="T98" s="5">
        <f>S98/60</f>
        <v>3.6666666666666665</v>
      </c>
    </row>
    <row r="99" spans="1:20" ht="28.8" x14ac:dyDescent="0.3">
      <c r="A99" s="95">
        <f t="shared" ref="A99:A104" si="19">A98</f>
        <v>2.1</v>
      </c>
      <c r="B99" s="20">
        <f t="shared" ref="B99:B104" si="20">B98+1</f>
        <v>4</v>
      </c>
      <c r="C99" s="5" t="s">
        <v>29</v>
      </c>
      <c r="D99" s="29" t="s">
        <v>190</v>
      </c>
      <c r="E99" s="22" t="s">
        <v>191</v>
      </c>
      <c r="F99" s="97"/>
      <c r="G99" s="22" t="s">
        <v>439</v>
      </c>
      <c r="H99" s="22" t="s">
        <v>47</v>
      </c>
      <c r="I99" s="22" t="s">
        <v>261</v>
      </c>
      <c r="J99" s="22"/>
      <c r="K99" s="23">
        <f t="shared" si="18"/>
        <v>44616</v>
      </c>
      <c r="L99" s="24"/>
      <c r="M99" s="24"/>
      <c r="N99" s="25"/>
    </row>
    <row r="100" spans="1:20" ht="198.6" customHeight="1" x14ac:dyDescent="0.3">
      <c r="A100" s="95">
        <f t="shared" si="19"/>
        <v>2.1</v>
      </c>
      <c r="B100" s="20">
        <f t="shared" si="20"/>
        <v>5</v>
      </c>
      <c r="C100" s="81" t="s">
        <v>16</v>
      </c>
      <c r="D100" s="56" t="s">
        <v>192</v>
      </c>
      <c r="E100" s="22" t="s">
        <v>193</v>
      </c>
      <c r="F100" s="52" t="s">
        <v>194</v>
      </c>
      <c r="G100" s="22" t="s">
        <v>17</v>
      </c>
      <c r="H100" s="22" t="s">
        <v>70</v>
      </c>
      <c r="I100" s="22" t="s">
        <v>357</v>
      </c>
      <c r="J100" s="22"/>
      <c r="K100" s="23">
        <f t="shared" si="18"/>
        <v>44616</v>
      </c>
      <c r="L100" s="24"/>
      <c r="M100" s="25"/>
      <c r="N100" s="25"/>
    </row>
    <row r="101" spans="1:20" ht="72" x14ac:dyDescent="0.3">
      <c r="A101" s="95">
        <f t="shared" si="19"/>
        <v>2.1</v>
      </c>
      <c r="B101" s="20">
        <f t="shared" si="20"/>
        <v>6</v>
      </c>
      <c r="C101" s="81" t="s">
        <v>16</v>
      </c>
      <c r="D101" s="56" t="s">
        <v>195</v>
      </c>
      <c r="E101" s="22" t="s">
        <v>196</v>
      </c>
      <c r="F101" s="182" t="s">
        <v>424</v>
      </c>
      <c r="G101" s="22" t="s">
        <v>17</v>
      </c>
      <c r="H101" s="22" t="s">
        <v>298</v>
      </c>
      <c r="I101" s="22" t="s">
        <v>359</v>
      </c>
      <c r="J101" s="22">
        <v>3</v>
      </c>
      <c r="K101" s="23">
        <f t="shared" si="18"/>
        <v>44616</v>
      </c>
      <c r="L101" s="24">
        <v>0.90069444444444446</v>
      </c>
      <c r="M101" s="25"/>
      <c r="N101" s="25"/>
    </row>
    <row r="102" spans="1:20" ht="43.2" x14ac:dyDescent="0.3">
      <c r="A102" s="95">
        <f t="shared" si="19"/>
        <v>2.1</v>
      </c>
      <c r="B102" s="20">
        <f t="shared" si="20"/>
        <v>7</v>
      </c>
      <c r="C102" s="5" t="s">
        <v>29</v>
      </c>
      <c r="D102" s="56" t="s">
        <v>279</v>
      </c>
      <c r="E102" s="21" t="s">
        <v>342</v>
      </c>
      <c r="F102" s="22" t="s">
        <v>285</v>
      </c>
      <c r="G102" s="22" t="s">
        <v>17</v>
      </c>
      <c r="H102" s="22" t="s">
        <v>70</v>
      </c>
      <c r="I102" s="22" t="s">
        <v>357</v>
      </c>
      <c r="J102" s="5">
        <v>10</v>
      </c>
      <c r="K102" s="23">
        <f t="shared" si="18"/>
        <v>44616</v>
      </c>
      <c r="L102" s="24"/>
      <c r="M102" s="25"/>
      <c r="N102" s="25"/>
    </row>
    <row r="103" spans="1:20" ht="92.4" customHeight="1" x14ac:dyDescent="0.3">
      <c r="A103" s="95">
        <f t="shared" si="19"/>
        <v>2.1</v>
      </c>
      <c r="B103" s="20">
        <f t="shared" si="20"/>
        <v>8</v>
      </c>
      <c r="C103" s="5" t="s">
        <v>29</v>
      </c>
      <c r="D103" s="56" t="s">
        <v>278</v>
      </c>
      <c r="E103" s="21" t="s">
        <v>197</v>
      </c>
      <c r="F103" s="22" t="s">
        <v>280</v>
      </c>
      <c r="G103" s="22" t="s">
        <v>17</v>
      </c>
      <c r="H103" s="22" t="s">
        <v>70</v>
      </c>
      <c r="I103" s="22" t="s">
        <v>357</v>
      </c>
      <c r="K103" s="23">
        <f t="shared" si="18"/>
        <v>44616</v>
      </c>
      <c r="L103" s="24"/>
      <c r="M103" s="25"/>
      <c r="N103" s="25"/>
    </row>
    <row r="104" spans="1:20" s="194" customFormat="1" ht="187.2" x14ac:dyDescent="0.3">
      <c r="A104" s="198">
        <f t="shared" si="19"/>
        <v>2.1</v>
      </c>
      <c r="B104" s="185">
        <f t="shared" si="20"/>
        <v>9</v>
      </c>
      <c r="C104" s="194" t="s">
        <v>29</v>
      </c>
      <c r="D104" s="199" t="s">
        <v>198</v>
      </c>
      <c r="E104" s="199" t="s">
        <v>199</v>
      </c>
      <c r="F104" s="199" t="s">
        <v>284</v>
      </c>
      <c r="G104" s="190" t="s">
        <v>439</v>
      </c>
      <c r="H104" s="190" t="s">
        <v>100</v>
      </c>
      <c r="I104" s="190" t="s">
        <v>357</v>
      </c>
      <c r="J104" s="194">
        <v>5</v>
      </c>
      <c r="K104" s="191">
        <f t="shared" si="18"/>
        <v>44616</v>
      </c>
      <c r="L104" s="192">
        <v>0.51527777777777783</v>
      </c>
      <c r="M104" s="193"/>
      <c r="N104" s="193"/>
      <c r="O104" s="190" t="s">
        <v>463</v>
      </c>
    </row>
    <row r="105" spans="1:20" s="15" customFormat="1" x14ac:dyDescent="0.3">
      <c r="A105" s="93">
        <f>A104+0.01</f>
        <v>2.11</v>
      </c>
      <c r="B105" s="14"/>
      <c r="D105" s="55" t="s">
        <v>276</v>
      </c>
      <c r="E105" s="110"/>
      <c r="F105" s="110"/>
      <c r="G105" s="17"/>
      <c r="H105" s="17"/>
      <c r="I105" s="17"/>
      <c r="K105" s="94"/>
      <c r="L105" s="48"/>
      <c r="M105" s="49"/>
      <c r="N105" s="49"/>
      <c r="O105" s="17"/>
    </row>
    <row r="106" spans="1:20" s="58" customFormat="1" ht="202.95" customHeight="1" x14ac:dyDescent="0.3">
      <c r="A106" s="95">
        <f>A105</f>
        <v>2.11</v>
      </c>
      <c r="B106" s="20">
        <f>B105+1</f>
        <v>1</v>
      </c>
      <c r="C106" s="58" t="s">
        <v>29</v>
      </c>
      <c r="D106" s="22" t="s">
        <v>406</v>
      </c>
      <c r="E106" s="59"/>
      <c r="F106" s="117" t="s">
        <v>277</v>
      </c>
      <c r="G106" s="22" t="s">
        <v>17</v>
      </c>
      <c r="H106" s="22" t="s">
        <v>100</v>
      </c>
      <c r="I106" s="22" t="s">
        <v>360</v>
      </c>
      <c r="J106" s="41">
        <v>3</v>
      </c>
      <c r="K106" s="23">
        <f t="shared" si="18"/>
        <v>44616</v>
      </c>
      <c r="L106" s="60"/>
      <c r="M106" s="61"/>
      <c r="N106" s="61"/>
      <c r="O106" s="50"/>
    </row>
    <row r="107" spans="1:20" s="15" customFormat="1" x14ac:dyDescent="0.3">
      <c r="A107" s="93" t="e">
        <f>#REF!+0.01</f>
        <v>#REF!</v>
      </c>
      <c r="B107" s="14"/>
      <c r="D107" s="16" t="s">
        <v>200</v>
      </c>
      <c r="E107" s="17"/>
      <c r="F107" s="17"/>
      <c r="G107" s="17"/>
      <c r="H107" s="17"/>
      <c r="I107" s="17"/>
      <c r="M107" s="18"/>
      <c r="N107" s="18"/>
      <c r="O107" s="17"/>
    </row>
    <row r="108" spans="1:20" ht="43.8" thickBot="1" x14ac:dyDescent="0.35">
      <c r="A108" s="95" t="e">
        <f t="shared" ref="A108" si="21">A107</f>
        <v>#REF!</v>
      </c>
      <c r="B108" s="20">
        <v>1</v>
      </c>
      <c r="C108" s="5" t="s">
        <v>29</v>
      </c>
      <c r="D108" s="96" t="s">
        <v>108</v>
      </c>
      <c r="E108" s="22" t="s">
        <v>109</v>
      </c>
      <c r="F108" s="29" t="s">
        <v>350</v>
      </c>
      <c r="G108" s="22" t="s">
        <v>439</v>
      </c>
      <c r="H108" s="22" t="s">
        <v>27</v>
      </c>
      <c r="I108" s="22" t="s">
        <v>299</v>
      </c>
      <c r="J108" s="22">
        <v>30</v>
      </c>
      <c r="K108" s="23">
        <f t="shared" si="18"/>
        <v>44616</v>
      </c>
      <c r="L108" s="24">
        <v>0.90625</v>
      </c>
      <c r="M108" s="24"/>
      <c r="N108" s="24"/>
    </row>
    <row r="109" spans="1:20" s="12" customFormat="1" ht="24" thickBot="1" x14ac:dyDescent="0.35">
      <c r="A109" s="71">
        <v>3</v>
      </c>
      <c r="B109" s="72"/>
      <c r="C109" s="8" t="s">
        <v>202</v>
      </c>
      <c r="D109" s="9"/>
      <c r="E109" s="9"/>
      <c r="F109" s="9"/>
      <c r="G109" s="45"/>
      <c r="H109" s="9"/>
      <c r="I109" s="9"/>
      <c r="J109" s="46"/>
      <c r="K109" s="8"/>
      <c r="L109" s="8"/>
      <c r="M109" s="11"/>
      <c r="N109" s="11"/>
      <c r="O109" s="9"/>
    </row>
    <row r="110" spans="1:20" x14ac:dyDescent="0.3">
      <c r="A110" s="13">
        <f>A109+0.1</f>
        <v>3.1</v>
      </c>
      <c r="B110" s="14"/>
      <c r="C110" s="15" t="s">
        <v>29</v>
      </c>
      <c r="D110" s="16" t="s">
        <v>444</v>
      </c>
      <c r="E110" s="17"/>
      <c r="F110" s="17"/>
      <c r="G110" s="17"/>
      <c r="H110" s="17"/>
      <c r="I110" s="17"/>
      <c r="J110" s="47"/>
      <c r="K110" s="48"/>
      <c r="L110" s="48"/>
      <c r="M110" s="49"/>
      <c r="N110" s="49"/>
      <c r="O110" s="17"/>
    </row>
    <row r="111" spans="1:20" ht="184.95" customHeight="1" x14ac:dyDescent="0.3">
      <c r="A111" s="19">
        <f>A110</f>
        <v>3.1</v>
      </c>
      <c r="B111" s="20" t="e">
        <f>#REF!+1</f>
        <v>#REF!</v>
      </c>
      <c r="C111" s="5" t="s">
        <v>29</v>
      </c>
      <c r="D111" s="96" t="s">
        <v>445</v>
      </c>
      <c r="E111" s="41" t="s">
        <v>476</v>
      </c>
      <c r="F111" s="111" t="s">
        <v>479</v>
      </c>
      <c r="G111" s="22" t="s">
        <v>439</v>
      </c>
      <c r="H111" s="22" t="s">
        <v>70</v>
      </c>
      <c r="I111" s="22" t="s">
        <v>361</v>
      </c>
      <c r="J111" s="22">
        <v>3</v>
      </c>
      <c r="K111" s="23">
        <f t="shared" ref="K111:K155" si="22">K$2+1</f>
        <v>44617</v>
      </c>
      <c r="L111" s="24"/>
      <c r="M111" s="25">
        <v>0.36319444444444443</v>
      </c>
      <c r="N111" s="25">
        <v>0.36874999999999997</v>
      </c>
      <c r="O111" s="92"/>
    </row>
    <row r="112" spans="1:20" ht="216" x14ac:dyDescent="0.3">
      <c r="A112" s="19">
        <f>A111</f>
        <v>3.1</v>
      </c>
      <c r="B112" s="20" t="e">
        <f>B111+1</f>
        <v>#REF!</v>
      </c>
      <c r="C112" s="5" t="s">
        <v>29</v>
      </c>
      <c r="D112" s="150" t="s">
        <v>203</v>
      </c>
      <c r="E112" s="151" t="s">
        <v>475</v>
      </c>
      <c r="F112" s="111"/>
      <c r="G112" s="22" t="s">
        <v>439</v>
      </c>
      <c r="H112" s="22" t="s">
        <v>70</v>
      </c>
      <c r="I112" s="22" t="s">
        <v>361</v>
      </c>
      <c r="J112" s="22">
        <v>5</v>
      </c>
      <c r="K112" s="23">
        <f t="shared" si="22"/>
        <v>44617</v>
      </c>
      <c r="L112" s="24"/>
      <c r="M112" s="25">
        <v>0.36874999999999997</v>
      </c>
      <c r="N112" s="25">
        <v>0.375</v>
      </c>
      <c r="O112" s="50"/>
    </row>
    <row r="113" spans="1:15" x14ac:dyDescent="0.3">
      <c r="A113" s="13" t="e">
        <f>#REF!+0.1</f>
        <v>#REF!</v>
      </c>
      <c r="B113" s="14"/>
      <c r="C113" s="15" t="s">
        <v>29</v>
      </c>
      <c r="D113" s="55" t="s">
        <v>446</v>
      </c>
      <c r="E113" s="17"/>
      <c r="F113" s="17"/>
      <c r="G113" s="17"/>
      <c r="H113" s="17"/>
      <c r="I113" s="17"/>
      <c r="J113" s="47"/>
      <c r="K113" s="48"/>
      <c r="L113" s="48"/>
      <c r="M113" s="49"/>
      <c r="N113" s="49"/>
      <c r="O113" s="17"/>
    </row>
    <row r="114" spans="1:15" ht="184.95" customHeight="1" x14ac:dyDescent="0.3">
      <c r="A114" s="19" t="e">
        <f>A113</f>
        <v>#REF!</v>
      </c>
      <c r="B114" s="20">
        <f>B113+1</f>
        <v>1</v>
      </c>
      <c r="C114" s="5" t="s">
        <v>29</v>
      </c>
      <c r="D114" s="96" t="s">
        <v>447</v>
      </c>
      <c r="E114" s="41" t="s">
        <v>448</v>
      </c>
      <c r="F114" s="111" t="s">
        <v>479</v>
      </c>
      <c r="G114" s="22" t="s">
        <v>439</v>
      </c>
      <c r="H114" s="22" t="s">
        <v>70</v>
      </c>
      <c r="I114" s="22" t="s">
        <v>361</v>
      </c>
      <c r="J114" s="22">
        <v>10</v>
      </c>
      <c r="K114" s="23">
        <f t="shared" si="22"/>
        <v>44617</v>
      </c>
      <c r="L114" s="24">
        <v>0.92222222222222217</v>
      </c>
      <c r="M114" s="25">
        <v>0.375</v>
      </c>
      <c r="N114" s="25">
        <v>0.37638888888888888</v>
      </c>
      <c r="O114" s="92"/>
    </row>
    <row r="115" spans="1:15" ht="201.6" x14ac:dyDescent="0.3">
      <c r="A115" s="19" t="e">
        <f>A114</f>
        <v>#REF!</v>
      </c>
      <c r="B115" s="20">
        <f t="shared" ref="B115" si="23">B114+1</f>
        <v>2</v>
      </c>
      <c r="C115" s="5" t="s">
        <v>29</v>
      </c>
      <c r="D115" s="150" t="s">
        <v>203</v>
      </c>
      <c r="E115" s="151" t="s">
        <v>449</v>
      </c>
      <c r="F115" s="111"/>
      <c r="G115" s="22" t="s">
        <v>439</v>
      </c>
      <c r="H115" s="22" t="s">
        <v>70</v>
      </c>
      <c r="I115" s="22" t="s">
        <v>361</v>
      </c>
      <c r="J115" s="22">
        <v>5</v>
      </c>
      <c r="K115" s="23">
        <f t="shared" si="22"/>
        <v>44617</v>
      </c>
      <c r="L115" s="24"/>
      <c r="M115" s="25">
        <v>0.37638888888888888</v>
      </c>
      <c r="N115" s="25">
        <v>0.37916666666666665</v>
      </c>
      <c r="O115" s="50"/>
    </row>
    <row r="116" spans="1:15" x14ac:dyDescent="0.3">
      <c r="A116" s="13" t="e">
        <f>#REF!+0.1</f>
        <v>#REF!</v>
      </c>
      <c r="B116" s="14"/>
      <c r="C116" s="15" t="s">
        <v>29</v>
      </c>
      <c r="D116" s="55" t="s">
        <v>450</v>
      </c>
      <c r="E116" s="17"/>
      <c r="F116" s="17"/>
      <c r="G116" s="17"/>
      <c r="H116" s="17"/>
      <c r="I116" s="17"/>
      <c r="J116" s="47"/>
      <c r="K116" s="48"/>
      <c r="L116" s="48"/>
      <c r="M116" s="49"/>
      <c r="N116" s="49"/>
      <c r="O116" s="17"/>
    </row>
    <row r="117" spans="1:15" ht="144" x14ac:dyDescent="0.3">
      <c r="A117" s="19" t="e">
        <f>A116</f>
        <v>#REF!</v>
      </c>
      <c r="B117" s="20">
        <f>B116+1</f>
        <v>1</v>
      </c>
      <c r="C117" s="5" t="s">
        <v>29</v>
      </c>
      <c r="D117" s="96" t="s">
        <v>478</v>
      </c>
      <c r="E117" s="41" t="s">
        <v>477</v>
      </c>
      <c r="F117" s="111" t="s">
        <v>479</v>
      </c>
      <c r="G117" s="22" t="s">
        <v>439</v>
      </c>
      <c r="H117" s="22" t="s">
        <v>70</v>
      </c>
      <c r="I117" s="22" t="s">
        <v>361</v>
      </c>
      <c r="J117" s="22">
        <v>10</v>
      </c>
      <c r="K117" s="23">
        <v>44495</v>
      </c>
      <c r="L117" s="24">
        <v>0.92708333333333337</v>
      </c>
      <c r="M117" s="25">
        <v>0.37916666666666665</v>
      </c>
      <c r="N117" s="25">
        <v>0.37986111111111115</v>
      </c>
      <c r="O117" s="92"/>
    </row>
    <row r="118" spans="1:15" ht="201.6" x14ac:dyDescent="0.3">
      <c r="A118" s="19" t="e">
        <f>A117</f>
        <v>#REF!</v>
      </c>
      <c r="B118" s="20">
        <f t="shared" ref="B118" si="24">B117+1</f>
        <v>2</v>
      </c>
      <c r="C118" s="5" t="s">
        <v>29</v>
      </c>
      <c r="D118" s="150" t="s">
        <v>203</v>
      </c>
      <c r="E118" s="151" t="s">
        <v>480</v>
      </c>
      <c r="F118" s="111"/>
      <c r="G118" s="22" t="s">
        <v>439</v>
      </c>
      <c r="H118" s="22" t="s">
        <v>70</v>
      </c>
      <c r="I118" s="22" t="s">
        <v>361</v>
      </c>
      <c r="J118" s="22">
        <v>5</v>
      </c>
      <c r="K118" s="23">
        <v>44495</v>
      </c>
      <c r="L118" s="24"/>
      <c r="M118" s="25">
        <v>0.37986111111111115</v>
      </c>
      <c r="N118" s="25">
        <v>0.38263888888888892</v>
      </c>
      <c r="O118" s="50"/>
    </row>
    <row r="119" spans="1:15" x14ac:dyDescent="0.3">
      <c r="A119" s="13" t="e">
        <f>#REF!+0.1</f>
        <v>#REF!</v>
      </c>
      <c r="B119" s="14"/>
      <c r="C119" s="15" t="s">
        <v>29</v>
      </c>
      <c r="D119" s="55" t="s">
        <v>411</v>
      </c>
      <c r="E119" s="17"/>
      <c r="F119" s="17"/>
      <c r="G119" s="17"/>
      <c r="H119" s="17"/>
      <c r="I119" s="17"/>
      <c r="J119" s="47"/>
      <c r="K119" s="48"/>
      <c r="L119" s="48"/>
      <c r="M119" s="49"/>
      <c r="N119" s="49"/>
      <c r="O119" s="17"/>
    </row>
    <row r="120" spans="1:15" ht="184.95" customHeight="1" x14ac:dyDescent="0.3">
      <c r="A120" s="19" t="e">
        <f>A119</f>
        <v>#REF!</v>
      </c>
      <c r="B120" s="20">
        <f>B119+1</f>
        <v>1</v>
      </c>
      <c r="C120" s="5" t="s">
        <v>29</v>
      </c>
      <c r="D120" s="96" t="s">
        <v>417</v>
      </c>
      <c r="E120" s="41" t="s">
        <v>453</v>
      </c>
      <c r="F120" s="111" t="s">
        <v>479</v>
      </c>
      <c r="G120" s="22" t="s">
        <v>439</v>
      </c>
      <c r="H120" s="22" t="s">
        <v>70</v>
      </c>
      <c r="I120" s="22" t="s">
        <v>361</v>
      </c>
      <c r="J120" s="22">
        <v>10</v>
      </c>
      <c r="K120" s="23">
        <v>44495</v>
      </c>
      <c r="L120" s="24"/>
      <c r="M120" s="25">
        <v>0.38263888888888892</v>
      </c>
      <c r="N120" s="25">
        <v>0.3840277777777778</v>
      </c>
      <c r="O120" s="92"/>
    </row>
    <row r="121" spans="1:15" ht="230.4" x14ac:dyDescent="0.3">
      <c r="A121" s="19" t="e">
        <f>A120</f>
        <v>#REF!</v>
      </c>
      <c r="B121" s="20">
        <f t="shared" ref="B121" si="25">B120+1</f>
        <v>2</v>
      </c>
      <c r="C121" s="5" t="s">
        <v>29</v>
      </c>
      <c r="D121" s="150" t="s">
        <v>203</v>
      </c>
      <c r="E121" s="151" t="s">
        <v>430</v>
      </c>
      <c r="F121" s="111"/>
      <c r="G121" s="22" t="s">
        <v>439</v>
      </c>
      <c r="H121" s="22" t="s">
        <v>70</v>
      </c>
      <c r="I121" s="22" t="s">
        <v>361</v>
      </c>
      <c r="J121" s="22">
        <v>5</v>
      </c>
      <c r="K121" s="23">
        <v>44495</v>
      </c>
      <c r="L121" s="24"/>
      <c r="M121" s="25">
        <v>0.3840277777777778</v>
      </c>
      <c r="N121" s="25">
        <v>0.38680555555555557</v>
      </c>
      <c r="O121" s="50"/>
    </row>
    <row r="122" spans="1:15" x14ac:dyDescent="0.3">
      <c r="A122" s="13" t="e">
        <f>#REF!+0.1</f>
        <v>#REF!</v>
      </c>
      <c r="B122" s="14"/>
      <c r="C122" s="15" t="s">
        <v>29</v>
      </c>
      <c r="D122" s="55" t="s">
        <v>451</v>
      </c>
      <c r="E122" s="17"/>
      <c r="F122" s="17"/>
      <c r="G122" s="17"/>
      <c r="H122" s="17"/>
      <c r="I122" s="17"/>
      <c r="J122" s="47"/>
      <c r="K122" s="48"/>
      <c r="L122" s="48"/>
      <c r="M122" s="49"/>
      <c r="N122" s="49"/>
      <c r="O122" s="17"/>
    </row>
    <row r="123" spans="1:15" s="62" customFormat="1" ht="72" x14ac:dyDescent="0.3">
      <c r="A123" s="141"/>
      <c r="B123" s="142"/>
      <c r="C123" s="202"/>
      <c r="D123" s="200" t="s">
        <v>482</v>
      </c>
      <c r="E123" s="200" t="s">
        <v>481</v>
      </c>
      <c r="F123" s="203" t="s">
        <v>479</v>
      </c>
      <c r="G123" s="22" t="s">
        <v>439</v>
      </c>
      <c r="H123" s="22" t="s">
        <v>70</v>
      </c>
      <c r="I123" s="22" t="s">
        <v>464</v>
      </c>
      <c r="J123" s="22">
        <v>10</v>
      </c>
      <c r="K123" s="23">
        <v>44495</v>
      </c>
      <c r="L123" s="197"/>
      <c r="M123" s="65">
        <v>0.38680555555555557</v>
      </c>
      <c r="N123" s="65">
        <v>0.44097222222222227</v>
      </c>
      <c r="O123" s="64"/>
    </row>
    <row r="124" spans="1:15" s="62" customFormat="1" ht="172.8" x14ac:dyDescent="0.3">
      <c r="A124" s="141"/>
      <c r="B124" s="142"/>
      <c r="C124" s="202"/>
      <c r="D124" s="201" t="s">
        <v>469</v>
      </c>
      <c r="E124" s="204" t="s">
        <v>484</v>
      </c>
      <c r="F124" s="205"/>
      <c r="G124" s="22" t="s">
        <v>439</v>
      </c>
      <c r="H124" s="22" t="s">
        <v>70</v>
      </c>
      <c r="I124" s="22" t="s">
        <v>361</v>
      </c>
      <c r="J124" s="22">
        <v>10</v>
      </c>
      <c r="K124" s="23">
        <v>44495</v>
      </c>
      <c r="L124" s="197"/>
      <c r="M124" s="65">
        <v>0.3972222222222222</v>
      </c>
      <c r="N124" s="65">
        <v>0.39861111111111108</v>
      </c>
      <c r="O124" s="64"/>
    </row>
    <row r="125" spans="1:15" s="62" customFormat="1" ht="158.4" x14ac:dyDescent="0.3">
      <c r="A125" s="141"/>
      <c r="B125" s="142"/>
      <c r="C125" s="202"/>
      <c r="D125" s="201" t="s">
        <v>468</v>
      </c>
      <c r="E125" s="204" t="s">
        <v>483</v>
      </c>
      <c r="F125" s="205"/>
      <c r="G125" s="22" t="s">
        <v>439</v>
      </c>
      <c r="H125" s="22" t="s">
        <v>70</v>
      </c>
      <c r="I125" s="22" t="s">
        <v>361</v>
      </c>
      <c r="J125" s="22">
        <v>10</v>
      </c>
      <c r="K125" s="23">
        <v>44495</v>
      </c>
      <c r="L125" s="197"/>
      <c r="M125" s="65"/>
      <c r="N125" s="65"/>
      <c r="O125" s="64"/>
    </row>
    <row r="126" spans="1:15" s="62" customFormat="1" ht="158.4" x14ac:dyDescent="0.3">
      <c r="A126" s="141"/>
      <c r="B126" s="142"/>
      <c r="C126" s="202"/>
      <c r="D126" s="201" t="s">
        <v>470</v>
      </c>
      <c r="E126" s="204" t="s">
        <v>485</v>
      </c>
      <c r="F126" s="205"/>
      <c r="G126" s="22" t="s">
        <v>439</v>
      </c>
      <c r="H126" s="22" t="s">
        <v>70</v>
      </c>
      <c r="I126" s="22" t="s">
        <v>361</v>
      </c>
      <c r="J126" s="22">
        <v>10</v>
      </c>
      <c r="K126" s="23">
        <v>44495</v>
      </c>
      <c r="L126" s="197"/>
      <c r="M126" s="65">
        <v>0.44097222222222227</v>
      </c>
      <c r="N126" s="65">
        <v>0.44305555555555554</v>
      </c>
      <c r="O126" s="64"/>
    </row>
    <row r="127" spans="1:15" s="62" customFormat="1" x14ac:dyDescent="0.3">
      <c r="A127" s="141"/>
      <c r="B127" s="142"/>
      <c r="C127" s="202"/>
      <c r="D127" s="201" t="s">
        <v>471</v>
      </c>
      <c r="E127" s="204" t="s">
        <v>471</v>
      </c>
      <c r="F127" s="205"/>
      <c r="G127" s="22" t="s">
        <v>439</v>
      </c>
      <c r="H127" s="22" t="s">
        <v>472</v>
      </c>
      <c r="I127" s="22"/>
      <c r="J127" s="22"/>
      <c r="K127" s="23"/>
      <c r="L127" s="197"/>
      <c r="M127" s="65">
        <v>0.44305555555555554</v>
      </c>
      <c r="N127" s="65">
        <v>0.44375000000000003</v>
      </c>
      <c r="O127" s="64"/>
    </row>
    <row r="128" spans="1:15" ht="184.95" customHeight="1" x14ac:dyDescent="0.3">
      <c r="A128" s="141" t="e">
        <f>A122</f>
        <v>#REF!</v>
      </c>
      <c r="B128" s="142">
        <f>B122+1</f>
        <v>1</v>
      </c>
      <c r="C128" s="202" t="s">
        <v>29</v>
      </c>
      <c r="D128" s="206" t="s">
        <v>487</v>
      </c>
      <c r="E128" s="144" t="s">
        <v>452</v>
      </c>
      <c r="F128" s="203"/>
      <c r="G128" s="22" t="s">
        <v>439</v>
      </c>
      <c r="H128" s="22" t="s">
        <v>70</v>
      </c>
      <c r="I128" s="22" t="s">
        <v>361</v>
      </c>
      <c r="J128" s="22">
        <v>10</v>
      </c>
      <c r="K128" s="23">
        <v>44495</v>
      </c>
      <c r="L128" s="24"/>
      <c r="M128" s="25">
        <v>0.44375000000000003</v>
      </c>
      <c r="N128" s="25">
        <v>0.45208333333333334</v>
      </c>
      <c r="O128" s="92"/>
    </row>
    <row r="129" spans="1:15" ht="230.4" x14ac:dyDescent="0.3">
      <c r="A129" s="141" t="e">
        <f>A128</f>
        <v>#REF!</v>
      </c>
      <c r="B129" s="142">
        <f t="shared" ref="B129" si="26">B128+1</f>
        <v>2</v>
      </c>
      <c r="C129" s="202" t="s">
        <v>29</v>
      </c>
      <c r="D129" s="207" t="s">
        <v>203</v>
      </c>
      <c r="E129" s="204" t="s">
        <v>488</v>
      </c>
      <c r="F129" s="203"/>
      <c r="G129" s="22" t="s">
        <v>439</v>
      </c>
      <c r="H129" s="22" t="s">
        <v>70</v>
      </c>
      <c r="I129" s="22" t="s">
        <v>361</v>
      </c>
      <c r="J129" s="22">
        <v>5</v>
      </c>
      <c r="K129" s="23">
        <v>44495</v>
      </c>
      <c r="L129" s="24"/>
      <c r="M129" s="25">
        <v>0.45208333333333334</v>
      </c>
      <c r="N129" s="25">
        <v>0.45208333333333334</v>
      </c>
      <c r="O129" s="50"/>
    </row>
    <row r="130" spans="1:15" x14ac:dyDescent="0.3">
      <c r="A130" s="13" t="e">
        <f>#REF!+0.1</f>
        <v>#REF!</v>
      </c>
      <c r="B130" s="14"/>
      <c r="C130" s="15" t="s">
        <v>29</v>
      </c>
      <c r="D130" s="55" t="s">
        <v>465</v>
      </c>
      <c r="E130" s="17"/>
      <c r="F130" s="17"/>
      <c r="G130" s="17"/>
      <c r="H130" s="17"/>
      <c r="I130" s="17"/>
      <c r="J130" s="47"/>
      <c r="K130" s="48"/>
      <c r="L130" s="48"/>
      <c r="M130" s="49"/>
      <c r="N130" s="49"/>
      <c r="O130" s="17"/>
    </row>
    <row r="131" spans="1:15" ht="184.95" customHeight="1" x14ac:dyDescent="0.3">
      <c r="A131" s="19" t="e">
        <f>A130</f>
        <v>#REF!</v>
      </c>
      <c r="B131" s="20">
        <f>B130+1</f>
        <v>1</v>
      </c>
      <c r="C131" s="5" t="s">
        <v>29</v>
      </c>
      <c r="D131" s="96" t="s">
        <v>467</v>
      </c>
      <c r="E131" s="41" t="s">
        <v>466</v>
      </c>
      <c r="F131" s="111" t="s">
        <v>479</v>
      </c>
      <c r="G131" s="22" t="s">
        <v>439</v>
      </c>
      <c r="H131" s="22" t="s">
        <v>70</v>
      </c>
      <c r="I131" s="22" t="s">
        <v>361</v>
      </c>
      <c r="J131" s="22">
        <v>10</v>
      </c>
      <c r="K131" s="23">
        <v>44495</v>
      </c>
      <c r="L131" s="24"/>
      <c r="M131" s="25">
        <v>0.40902777777777777</v>
      </c>
      <c r="N131" s="25">
        <v>0.41388888888888892</v>
      </c>
      <c r="O131" s="92"/>
    </row>
    <row r="132" spans="1:15" ht="259.2" x14ac:dyDescent="0.3">
      <c r="A132" s="19" t="e">
        <f>A131</f>
        <v>#REF!</v>
      </c>
      <c r="B132" s="20">
        <f t="shared" ref="B132" si="27">B131+1</f>
        <v>2</v>
      </c>
      <c r="C132" s="5" t="s">
        <v>29</v>
      </c>
      <c r="D132" s="150" t="s">
        <v>203</v>
      </c>
      <c r="E132" s="151" t="s">
        <v>486</v>
      </c>
      <c r="F132" s="111"/>
      <c r="G132" s="22" t="s">
        <v>439</v>
      </c>
      <c r="H132" s="22" t="s">
        <v>70</v>
      </c>
      <c r="I132" s="22" t="s">
        <v>361</v>
      </c>
      <c r="J132" s="22">
        <v>5</v>
      </c>
      <c r="K132" s="23">
        <v>44495</v>
      </c>
      <c r="L132" s="24"/>
      <c r="M132" s="25">
        <v>0.41388888888888892</v>
      </c>
      <c r="N132" s="25">
        <v>0.41805555555555557</v>
      </c>
      <c r="O132" s="50"/>
    </row>
    <row r="133" spans="1:15" s="15" customFormat="1" x14ac:dyDescent="0.3">
      <c r="A133" s="13">
        <v>4.1699999999999982</v>
      </c>
      <c r="B133" s="14"/>
      <c r="D133" s="98" t="s">
        <v>369</v>
      </c>
      <c r="E133" s="162"/>
      <c r="F133" s="163"/>
      <c r="G133" s="17"/>
      <c r="H133" s="17"/>
      <c r="I133" s="17"/>
      <c r="J133" s="17"/>
      <c r="K133" s="94"/>
      <c r="L133" s="48"/>
      <c r="M133" s="49"/>
      <c r="N133" s="49"/>
      <c r="O133" s="164"/>
    </row>
    <row r="134" spans="1:15" ht="57.6" x14ac:dyDescent="0.3">
      <c r="A134" s="19">
        <v>4.1699999999999982</v>
      </c>
      <c r="B134" s="20">
        <v>1</v>
      </c>
      <c r="C134" s="5" t="s">
        <v>29</v>
      </c>
      <c r="D134" s="150" t="s">
        <v>370</v>
      </c>
      <c r="E134" s="151" t="s">
        <v>489</v>
      </c>
      <c r="F134" s="111"/>
      <c r="G134" s="22" t="s">
        <v>439</v>
      </c>
      <c r="H134" s="22" t="s">
        <v>100</v>
      </c>
      <c r="I134" s="22" t="s">
        <v>357</v>
      </c>
      <c r="J134" s="22">
        <v>3</v>
      </c>
      <c r="K134" s="23">
        <v>44295</v>
      </c>
      <c r="L134" s="24">
        <v>0.96180555555555547</v>
      </c>
      <c r="M134" s="25">
        <v>0.45277777777777778</v>
      </c>
      <c r="N134" s="25">
        <v>0.45555555555555555</v>
      </c>
      <c r="O134" s="50"/>
    </row>
    <row r="135" spans="1:15" x14ac:dyDescent="0.3">
      <c r="A135" s="121" t="e">
        <f>#REF!+0.1</f>
        <v>#REF!</v>
      </c>
      <c r="B135" s="14"/>
      <c r="C135" s="15"/>
      <c r="D135" s="98" t="s">
        <v>273</v>
      </c>
      <c r="E135" s="17"/>
      <c r="F135" s="17"/>
      <c r="G135" s="17"/>
      <c r="H135" s="17"/>
      <c r="I135" s="17"/>
      <c r="J135" s="47"/>
      <c r="K135" s="48"/>
      <c r="L135" s="48"/>
      <c r="M135" s="49"/>
      <c r="N135" s="49"/>
      <c r="O135" s="17"/>
    </row>
    <row r="136" spans="1:15" ht="43.2" x14ac:dyDescent="0.3">
      <c r="A136" s="120" t="e">
        <f t="shared" ref="A136" si="28">A135</f>
        <v>#REF!</v>
      </c>
      <c r="B136" s="20">
        <f t="shared" ref="B136" si="29">B135+1</f>
        <v>1</v>
      </c>
      <c r="C136" s="5" t="s">
        <v>29</v>
      </c>
      <c r="D136" s="96" t="s">
        <v>108</v>
      </c>
      <c r="E136" s="22" t="s">
        <v>109</v>
      </c>
      <c r="F136" s="29" t="s">
        <v>201</v>
      </c>
      <c r="G136" s="22" t="s">
        <v>439</v>
      </c>
      <c r="H136" s="22" t="s">
        <v>27</v>
      </c>
      <c r="I136" s="22" t="s">
        <v>299</v>
      </c>
      <c r="J136" s="22">
        <v>30</v>
      </c>
      <c r="K136" s="23">
        <f t="shared" si="22"/>
        <v>44617</v>
      </c>
      <c r="L136" s="24">
        <v>0.96388888888888891</v>
      </c>
      <c r="M136" s="24">
        <v>0.45833333333333331</v>
      </c>
      <c r="N136" s="24">
        <v>0.48680555555555555</v>
      </c>
    </row>
    <row r="137" spans="1:15" s="133" customFormat="1" x14ac:dyDescent="0.3">
      <c r="A137" s="131"/>
      <c r="B137" s="132"/>
      <c r="D137" s="138" t="s">
        <v>348</v>
      </c>
      <c r="E137" s="134"/>
      <c r="F137" s="135"/>
      <c r="G137" s="134"/>
      <c r="H137" s="134"/>
      <c r="I137" s="134"/>
      <c r="J137" s="134"/>
      <c r="K137" s="136"/>
      <c r="L137" s="137"/>
      <c r="M137" s="137"/>
      <c r="N137" s="137"/>
      <c r="O137" s="134"/>
    </row>
    <row r="138" spans="1:15" x14ac:dyDescent="0.3">
      <c r="A138" s="121" t="e">
        <f>A136+0.1</f>
        <v>#REF!</v>
      </c>
      <c r="B138" s="14"/>
      <c r="C138" s="15"/>
      <c r="D138" s="16" t="s">
        <v>204</v>
      </c>
      <c r="E138" s="17"/>
      <c r="F138" s="17"/>
      <c r="G138" s="17"/>
      <c r="H138" s="17"/>
      <c r="I138" s="17"/>
      <c r="J138" s="47"/>
      <c r="K138" s="48"/>
      <c r="L138" s="48"/>
      <c r="M138" s="49"/>
      <c r="N138" s="49"/>
      <c r="O138" s="17"/>
    </row>
    <row r="139" spans="1:15" ht="57.6" x14ac:dyDescent="0.3">
      <c r="A139" s="120" t="e">
        <f>A138</f>
        <v>#REF!</v>
      </c>
      <c r="B139" s="20">
        <f>B138+1</f>
        <v>1</v>
      </c>
      <c r="C139" s="5" t="s">
        <v>29</v>
      </c>
      <c r="D139" s="21" t="s">
        <v>420</v>
      </c>
      <c r="E139" s="113" t="s">
        <v>391</v>
      </c>
      <c r="F139" s="50"/>
      <c r="G139" s="22" t="s">
        <v>271</v>
      </c>
      <c r="H139" s="22" t="s">
        <v>300</v>
      </c>
      <c r="I139" s="22" t="s">
        <v>373</v>
      </c>
      <c r="J139" s="5">
        <v>30</v>
      </c>
      <c r="K139" s="23">
        <f t="shared" si="22"/>
        <v>44617</v>
      </c>
      <c r="L139" s="24">
        <v>0.35416666666666669</v>
      </c>
      <c r="M139" s="53"/>
      <c r="N139" s="53"/>
    </row>
    <row r="140" spans="1:15" x14ac:dyDescent="0.3">
      <c r="A140" s="121" t="e">
        <f>A139+0.1</f>
        <v>#REF!</v>
      </c>
      <c r="B140" s="14"/>
      <c r="C140" s="15"/>
      <c r="D140" s="55" t="s">
        <v>206</v>
      </c>
      <c r="E140" s="17"/>
      <c r="F140" s="17"/>
      <c r="G140" s="17"/>
      <c r="H140" s="17"/>
      <c r="I140" s="17"/>
      <c r="J140" s="47"/>
      <c r="K140" s="48"/>
      <c r="L140" s="48"/>
      <c r="M140" s="49"/>
      <c r="N140" s="49"/>
      <c r="O140" s="17"/>
    </row>
    <row r="141" spans="1:15" ht="35.4" customHeight="1" x14ac:dyDescent="0.3">
      <c r="A141" s="120" t="e">
        <f t="shared" ref="A141:A142" si="30">A140</f>
        <v>#REF!</v>
      </c>
      <c r="B141" s="20">
        <f t="shared" ref="B141:B142" si="31">B140+1</f>
        <v>1</v>
      </c>
      <c r="C141" s="5" t="s">
        <v>29</v>
      </c>
      <c r="D141" s="56" t="s">
        <v>207</v>
      </c>
      <c r="F141" s="50"/>
      <c r="G141" s="22" t="s">
        <v>271</v>
      </c>
      <c r="H141" s="22" t="s">
        <v>301</v>
      </c>
      <c r="I141" s="22" t="s">
        <v>99</v>
      </c>
      <c r="J141" s="22">
        <v>1</v>
      </c>
      <c r="K141" s="23">
        <f t="shared" si="22"/>
        <v>44617</v>
      </c>
      <c r="L141" s="24">
        <v>0.375</v>
      </c>
      <c r="M141" s="24"/>
      <c r="N141" s="25"/>
    </row>
    <row r="142" spans="1:15" ht="28.8" x14ac:dyDescent="0.3">
      <c r="A142" s="120" t="e">
        <f t="shared" si="30"/>
        <v>#REF!</v>
      </c>
      <c r="B142" s="20">
        <f t="shared" si="31"/>
        <v>2</v>
      </c>
      <c r="C142" s="81" t="s">
        <v>29</v>
      </c>
      <c r="D142" s="22" t="s">
        <v>208</v>
      </c>
      <c r="F142" s="96"/>
      <c r="G142" s="22" t="s">
        <v>271</v>
      </c>
      <c r="H142" s="22" t="s">
        <v>274</v>
      </c>
      <c r="I142" s="22" t="s">
        <v>99</v>
      </c>
      <c r="J142" s="22">
        <v>1</v>
      </c>
      <c r="K142" s="23">
        <f t="shared" si="22"/>
        <v>44617</v>
      </c>
      <c r="L142" s="24"/>
      <c r="M142" s="25"/>
      <c r="N142" s="25"/>
    </row>
    <row r="143" spans="1:15" x14ac:dyDescent="0.3">
      <c r="A143" s="121" t="e">
        <f>A142+0.1</f>
        <v>#REF!</v>
      </c>
      <c r="B143" s="14"/>
      <c r="C143" s="15"/>
      <c r="D143" s="16" t="s">
        <v>209</v>
      </c>
      <c r="E143" s="17"/>
      <c r="F143" s="17"/>
      <c r="G143" s="17"/>
      <c r="H143" s="17"/>
      <c r="I143" s="17"/>
      <c r="J143" s="47"/>
      <c r="K143" s="48"/>
      <c r="L143" s="48"/>
      <c r="M143" s="49"/>
      <c r="N143" s="49"/>
      <c r="O143" s="17"/>
    </row>
    <row r="144" spans="1:15" ht="28.8" x14ac:dyDescent="0.3">
      <c r="A144" s="120" t="e">
        <f t="shared" ref="A144:A150" si="32">A143</f>
        <v>#REF!</v>
      </c>
      <c r="B144" s="20">
        <f t="shared" ref="B144:B150" si="33">B143+1</f>
        <v>1</v>
      </c>
      <c r="C144" s="22" t="s">
        <v>16</v>
      </c>
      <c r="D144" s="56" t="s">
        <v>210</v>
      </c>
      <c r="E144" s="82" t="s">
        <v>211</v>
      </c>
      <c r="F144" s="42" t="s">
        <v>212</v>
      </c>
      <c r="G144" s="22" t="s">
        <v>17</v>
      </c>
      <c r="H144" s="22" t="s">
        <v>27</v>
      </c>
      <c r="I144" s="22" t="s">
        <v>28</v>
      </c>
      <c r="J144" s="22">
        <v>2</v>
      </c>
      <c r="K144" s="23">
        <f t="shared" si="22"/>
        <v>44617</v>
      </c>
      <c r="L144" s="24"/>
      <c r="M144" s="25"/>
      <c r="N144" s="25"/>
    </row>
    <row r="145" spans="1:15" ht="15.6" x14ac:dyDescent="0.3">
      <c r="A145" s="120" t="e">
        <f t="shared" si="32"/>
        <v>#REF!</v>
      </c>
      <c r="B145" s="20">
        <f t="shared" si="33"/>
        <v>2</v>
      </c>
      <c r="C145" s="81" t="s">
        <v>29</v>
      </c>
      <c r="D145" s="56" t="s">
        <v>213</v>
      </c>
      <c r="G145" s="22" t="s">
        <v>271</v>
      </c>
      <c r="H145" s="22" t="s">
        <v>70</v>
      </c>
      <c r="I145" s="22" t="s">
        <v>332</v>
      </c>
      <c r="J145" s="22">
        <v>2</v>
      </c>
      <c r="K145" s="23">
        <f t="shared" si="22"/>
        <v>44617</v>
      </c>
      <c r="L145" s="24">
        <v>0.37847222222222227</v>
      </c>
      <c r="M145" s="25"/>
      <c r="N145" s="25"/>
    </row>
    <row r="146" spans="1:15" ht="158.4" x14ac:dyDescent="0.3">
      <c r="A146" s="120" t="e">
        <f t="shared" si="32"/>
        <v>#REF!</v>
      </c>
      <c r="B146" s="20">
        <f t="shared" si="33"/>
        <v>3</v>
      </c>
      <c r="C146" s="5" t="s">
        <v>29</v>
      </c>
      <c r="D146" s="56" t="s">
        <v>214</v>
      </c>
      <c r="E146" s="22" t="s">
        <v>78</v>
      </c>
      <c r="F146" s="22" t="s">
        <v>126</v>
      </c>
      <c r="G146" s="22" t="s">
        <v>271</v>
      </c>
      <c r="H146" s="22" t="s">
        <v>27</v>
      </c>
      <c r="I146" s="22" t="s">
        <v>28</v>
      </c>
      <c r="J146" s="22">
        <v>10</v>
      </c>
      <c r="K146" s="23">
        <f t="shared" si="22"/>
        <v>44617</v>
      </c>
      <c r="L146" s="24"/>
      <c r="M146" s="25"/>
      <c r="N146" s="25"/>
    </row>
    <row r="147" spans="1:15" ht="43.2" x14ac:dyDescent="0.3">
      <c r="A147" s="120" t="e">
        <f t="shared" si="32"/>
        <v>#REF!</v>
      </c>
      <c r="B147" s="20">
        <f t="shared" si="33"/>
        <v>4</v>
      </c>
      <c r="C147" s="5" t="s">
        <v>29</v>
      </c>
      <c r="D147" s="56" t="s">
        <v>215</v>
      </c>
      <c r="E147" s="22" t="s">
        <v>216</v>
      </c>
      <c r="F147" s="22" t="s">
        <v>217</v>
      </c>
      <c r="G147" s="22" t="s">
        <v>271</v>
      </c>
      <c r="H147" s="22" t="s">
        <v>27</v>
      </c>
      <c r="I147" s="22" t="s">
        <v>28</v>
      </c>
      <c r="J147" s="22" t="s">
        <v>78</v>
      </c>
      <c r="K147" s="23">
        <f t="shared" si="22"/>
        <v>44617</v>
      </c>
      <c r="M147" s="25"/>
      <c r="N147" s="25"/>
    </row>
    <row r="148" spans="1:15" ht="28.8" x14ac:dyDescent="0.3">
      <c r="A148" s="120" t="e">
        <f t="shared" si="32"/>
        <v>#REF!</v>
      </c>
      <c r="B148" s="20">
        <f t="shared" si="33"/>
        <v>5</v>
      </c>
      <c r="C148" s="5" t="s">
        <v>29</v>
      </c>
      <c r="D148" s="5" t="s">
        <v>392</v>
      </c>
      <c r="E148" s="22" t="s">
        <v>393</v>
      </c>
      <c r="G148" s="22" t="s">
        <v>271</v>
      </c>
      <c r="H148" s="22" t="s">
        <v>27</v>
      </c>
      <c r="I148" s="22" t="s">
        <v>28</v>
      </c>
      <c r="J148" s="22" t="s">
        <v>78</v>
      </c>
      <c r="K148" s="23">
        <f t="shared" ref="K148" si="34">K$2+2</f>
        <v>44618</v>
      </c>
      <c r="M148" s="28"/>
      <c r="N148" s="28"/>
    </row>
    <row r="149" spans="1:15" ht="28.8" x14ac:dyDescent="0.3">
      <c r="A149" s="120" t="e">
        <f>A147</f>
        <v>#REF!</v>
      </c>
      <c r="B149" s="20">
        <f>B147+1</f>
        <v>5</v>
      </c>
      <c r="C149" s="5" t="s">
        <v>29</v>
      </c>
      <c r="D149" s="22" t="s">
        <v>130</v>
      </c>
      <c r="E149" s="22" t="s">
        <v>131</v>
      </c>
      <c r="F149" s="29"/>
      <c r="G149" s="22" t="s">
        <v>271</v>
      </c>
      <c r="H149" s="22" t="s">
        <v>70</v>
      </c>
      <c r="I149" s="22" t="s">
        <v>332</v>
      </c>
      <c r="J149" s="22">
        <v>1</v>
      </c>
      <c r="K149" s="23">
        <f t="shared" si="22"/>
        <v>44617</v>
      </c>
      <c r="L149" s="24"/>
      <c r="M149" s="28"/>
      <c r="N149" s="28"/>
    </row>
    <row r="150" spans="1:15" x14ac:dyDescent="0.3">
      <c r="A150" s="120" t="e">
        <f t="shared" si="32"/>
        <v>#REF!</v>
      </c>
      <c r="B150" s="20">
        <f t="shared" si="33"/>
        <v>6</v>
      </c>
      <c r="C150" s="5" t="s">
        <v>29</v>
      </c>
      <c r="D150" s="21" t="s">
        <v>132</v>
      </c>
      <c r="E150" s="22" t="s">
        <v>133</v>
      </c>
      <c r="G150" s="22" t="s">
        <v>271</v>
      </c>
      <c r="H150" s="22" t="s">
        <v>70</v>
      </c>
      <c r="I150" s="22" t="s">
        <v>332</v>
      </c>
      <c r="J150" s="22">
        <v>1</v>
      </c>
      <c r="K150" s="23">
        <f t="shared" si="22"/>
        <v>44617</v>
      </c>
      <c r="L150" s="24"/>
      <c r="M150" s="28"/>
      <c r="N150" s="28"/>
    </row>
    <row r="151" spans="1:15" x14ac:dyDescent="0.3">
      <c r="A151" s="121" t="e">
        <f>A150+0.1</f>
        <v>#REF!</v>
      </c>
      <c r="B151" s="14"/>
      <c r="C151" s="15"/>
      <c r="D151" s="16" t="s">
        <v>275</v>
      </c>
      <c r="E151" s="17"/>
      <c r="F151" s="17"/>
      <c r="G151" s="17"/>
      <c r="H151" s="17"/>
      <c r="I151" s="17"/>
      <c r="J151" s="47" t="s">
        <v>78</v>
      </c>
      <c r="K151" s="48"/>
      <c r="L151" s="48"/>
      <c r="M151" s="49"/>
      <c r="N151" s="49"/>
      <c r="O151" s="17"/>
    </row>
    <row r="152" spans="1:15" ht="30" customHeight="1" x14ac:dyDescent="0.3">
      <c r="A152" s="120" t="e">
        <f>A151</f>
        <v>#REF!</v>
      </c>
      <c r="B152" s="20">
        <f>B151+1</f>
        <v>1</v>
      </c>
      <c r="C152" s="5" t="s">
        <v>16</v>
      </c>
      <c r="D152" s="41" t="s">
        <v>421</v>
      </c>
      <c r="G152" s="22" t="s">
        <v>17</v>
      </c>
      <c r="H152" s="22" t="s">
        <v>70</v>
      </c>
      <c r="I152" s="22" t="s">
        <v>332</v>
      </c>
      <c r="J152" s="22"/>
      <c r="K152" s="23">
        <f t="shared" si="22"/>
        <v>44617</v>
      </c>
      <c r="L152" s="24"/>
      <c r="M152" s="28"/>
      <c r="N152" s="28"/>
    </row>
    <row r="153" spans="1:15" x14ac:dyDescent="0.3">
      <c r="A153" s="93">
        <v>3.1</v>
      </c>
      <c r="B153" s="14"/>
      <c r="C153" s="15"/>
      <c r="D153" s="16" t="s">
        <v>218</v>
      </c>
      <c r="E153" s="17"/>
      <c r="F153" s="17"/>
      <c r="G153" s="17"/>
      <c r="H153" s="17"/>
      <c r="I153" s="17"/>
      <c r="J153" s="47"/>
      <c r="K153" s="48"/>
      <c r="L153" s="48"/>
      <c r="M153" s="49"/>
      <c r="N153" s="49"/>
      <c r="O153" s="17"/>
    </row>
    <row r="154" spans="1:15" ht="43.2" x14ac:dyDescent="0.3">
      <c r="A154" s="95">
        <f t="shared" ref="A154:A155" si="35">A153</f>
        <v>3.1</v>
      </c>
      <c r="B154" s="20">
        <f t="shared" ref="B154:B155" si="36">B153+1</f>
        <v>1</v>
      </c>
      <c r="C154" s="81" t="s">
        <v>16</v>
      </c>
      <c r="D154" s="56" t="s">
        <v>219</v>
      </c>
      <c r="E154" s="22" t="s">
        <v>95</v>
      </c>
      <c r="F154" s="22" t="s">
        <v>220</v>
      </c>
      <c r="G154" s="22" t="s">
        <v>17</v>
      </c>
      <c r="H154" s="22" t="s">
        <v>27</v>
      </c>
      <c r="I154" s="22" t="s">
        <v>28</v>
      </c>
      <c r="J154" s="22">
        <v>5</v>
      </c>
      <c r="K154" s="23">
        <f t="shared" si="22"/>
        <v>44617</v>
      </c>
      <c r="L154" s="24">
        <v>0.53125</v>
      </c>
      <c r="M154" s="24"/>
      <c r="N154" s="25"/>
    </row>
    <row r="155" spans="1:15" ht="90.6" customHeight="1" thickBot="1" x14ac:dyDescent="0.35">
      <c r="A155" s="95">
        <f t="shared" si="35"/>
        <v>3.1</v>
      </c>
      <c r="B155" s="20">
        <f t="shared" si="36"/>
        <v>2</v>
      </c>
      <c r="C155" s="81" t="s">
        <v>16</v>
      </c>
      <c r="D155" s="56" t="s">
        <v>221</v>
      </c>
      <c r="E155" s="52" t="s">
        <v>98</v>
      </c>
      <c r="F155" s="22" t="s">
        <v>222</v>
      </c>
      <c r="G155" s="22" t="s">
        <v>17</v>
      </c>
      <c r="H155" s="22" t="s">
        <v>70</v>
      </c>
      <c r="I155" s="22" t="s">
        <v>332</v>
      </c>
      <c r="J155" s="22">
        <v>1</v>
      </c>
      <c r="K155" s="23">
        <f t="shared" si="22"/>
        <v>44617</v>
      </c>
      <c r="L155" s="24"/>
      <c r="M155" s="25"/>
      <c r="N155" s="25"/>
    </row>
    <row r="156" spans="1:15" s="12" customFormat="1" ht="24" thickBot="1" x14ac:dyDescent="0.35">
      <c r="A156" s="122">
        <v>4</v>
      </c>
      <c r="B156" s="72"/>
      <c r="C156" s="8" t="s">
        <v>422</v>
      </c>
      <c r="D156" s="9"/>
      <c r="E156" s="9"/>
      <c r="F156" s="9"/>
      <c r="G156" s="45"/>
      <c r="H156" s="9"/>
      <c r="I156" s="9"/>
      <c r="J156" s="46"/>
      <c r="K156" s="8"/>
      <c r="L156" s="8"/>
      <c r="M156" s="11"/>
      <c r="N156" s="11"/>
      <c r="O156" s="9"/>
    </row>
    <row r="157" spans="1:15" x14ac:dyDescent="0.3">
      <c r="A157" s="121">
        <f>A156+0.1</f>
        <v>4.0999999999999996</v>
      </c>
      <c r="B157" s="14"/>
      <c r="C157" s="15"/>
      <c r="D157" s="16" t="s">
        <v>223</v>
      </c>
      <c r="E157" s="17"/>
      <c r="F157" s="17"/>
      <c r="G157" s="17"/>
      <c r="H157" s="17"/>
      <c r="I157" s="17"/>
      <c r="J157" s="47"/>
      <c r="K157" s="48"/>
      <c r="L157" s="48"/>
      <c r="M157" s="49"/>
      <c r="N157" s="49"/>
      <c r="O157" s="17"/>
    </row>
    <row r="158" spans="1:15" ht="43.2" x14ac:dyDescent="0.3">
      <c r="A158" s="120">
        <f>A157</f>
        <v>4.0999999999999996</v>
      </c>
      <c r="B158" s="20">
        <f t="shared" ref="B158:B161" si="37">B157+1</f>
        <v>1</v>
      </c>
      <c r="C158" s="81" t="s">
        <v>29</v>
      </c>
      <c r="D158" s="56" t="s">
        <v>224</v>
      </c>
      <c r="E158" s="22" t="s">
        <v>225</v>
      </c>
      <c r="G158" s="22" t="s">
        <v>271</v>
      </c>
      <c r="H158" s="22" t="s">
        <v>18</v>
      </c>
      <c r="I158" s="22" t="s">
        <v>141</v>
      </c>
      <c r="J158" s="22">
        <v>1</v>
      </c>
      <c r="K158" s="23">
        <f t="shared" ref="K158:K162" si="38">K$2+1</f>
        <v>44617</v>
      </c>
      <c r="L158" s="24">
        <v>0.54166666666666663</v>
      </c>
      <c r="M158" s="25"/>
      <c r="N158" s="25"/>
    </row>
    <row r="159" spans="1:15" ht="43.2" x14ac:dyDescent="0.3">
      <c r="A159" s="120">
        <f t="shared" ref="A159:A161" si="39">A158</f>
        <v>4.0999999999999996</v>
      </c>
      <c r="B159" s="20">
        <f t="shared" si="37"/>
        <v>2</v>
      </c>
      <c r="C159" s="81" t="s">
        <v>29</v>
      </c>
      <c r="D159" s="119" t="s">
        <v>302</v>
      </c>
      <c r="E159" s="29" t="s">
        <v>383</v>
      </c>
      <c r="F159" s="99" t="s">
        <v>380</v>
      </c>
      <c r="G159" s="22" t="s">
        <v>271</v>
      </c>
      <c r="H159" s="22" t="s">
        <v>303</v>
      </c>
      <c r="I159" s="99" t="s">
        <v>387</v>
      </c>
      <c r="J159" s="22">
        <v>60</v>
      </c>
      <c r="K159" s="23">
        <f t="shared" si="38"/>
        <v>44617</v>
      </c>
      <c r="L159" s="24">
        <v>0.54166666666666663</v>
      </c>
      <c r="M159" s="24"/>
      <c r="N159" s="25"/>
    </row>
    <row r="160" spans="1:15" ht="15.6" x14ac:dyDescent="0.3">
      <c r="A160" s="120">
        <f t="shared" si="39"/>
        <v>4.0999999999999996</v>
      </c>
      <c r="B160" s="20">
        <f t="shared" si="37"/>
        <v>3</v>
      </c>
      <c r="C160" s="81" t="s">
        <v>29</v>
      </c>
      <c r="D160" s="108"/>
      <c r="E160" s="29" t="s">
        <v>384</v>
      </c>
      <c r="F160" s="22" t="s">
        <v>377</v>
      </c>
      <c r="G160" s="22" t="s">
        <v>271</v>
      </c>
      <c r="H160" s="22" t="s">
        <v>303</v>
      </c>
      <c r="I160" s="22" t="s">
        <v>227</v>
      </c>
      <c r="J160" s="22"/>
      <c r="K160" s="23">
        <f t="shared" si="38"/>
        <v>44617</v>
      </c>
      <c r="L160" s="24"/>
      <c r="M160" s="24"/>
      <c r="N160" s="25"/>
    </row>
    <row r="161" spans="1:15" ht="15.6" x14ac:dyDescent="0.3">
      <c r="A161" s="120">
        <f t="shared" si="39"/>
        <v>4.0999999999999996</v>
      </c>
      <c r="B161" s="20">
        <f t="shared" si="37"/>
        <v>4</v>
      </c>
      <c r="C161" s="81" t="s">
        <v>29</v>
      </c>
      <c r="D161" s="108"/>
      <c r="E161" s="29" t="s">
        <v>385</v>
      </c>
      <c r="F161" s="22" t="s">
        <v>378</v>
      </c>
      <c r="G161" s="22" t="s">
        <v>271</v>
      </c>
      <c r="H161" s="22" t="s">
        <v>303</v>
      </c>
      <c r="I161" s="22" t="s">
        <v>379</v>
      </c>
      <c r="J161" s="22"/>
      <c r="K161" s="23">
        <f t="shared" si="38"/>
        <v>44617</v>
      </c>
      <c r="L161" s="24"/>
      <c r="M161" s="24"/>
      <c r="N161" s="25"/>
    </row>
    <row r="162" spans="1:15" ht="15.6" x14ac:dyDescent="0.3">
      <c r="A162" s="120">
        <f>A160</f>
        <v>4.0999999999999996</v>
      </c>
      <c r="B162" s="20">
        <f>B160+1</f>
        <v>4</v>
      </c>
      <c r="C162" s="81" t="s">
        <v>29</v>
      </c>
      <c r="D162" s="108"/>
      <c r="E162" s="29" t="s">
        <v>386</v>
      </c>
      <c r="F162" s="22" t="s">
        <v>381</v>
      </c>
      <c r="G162" s="22" t="s">
        <v>271</v>
      </c>
      <c r="H162" s="22" t="s">
        <v>303</v>
      </c>
      <c r="I162" s="22" t="s">
        <v>382</v>
      </c>
      <c r="J162" s="22"/>
      <c r="K162" s="23">
        <f t="shared" si="38"/>
        <v>44617</v>
      </c>
      <c r="L162" s="24"/>
      <c r="M162" s="24"/>
      <c r="N162" s="25"/>
    </row>
    <row r="163" spans="1:15" x14ac:dyDescent="0.3">
      <c r="A163" s="121">
        <f>A162+0.1</f>
        <v>4.1999999999999993</v>
      </c>
      <c r="B163" s="14"/>
      <c r="C163" s="15"/>
      <c r="D163" s="55" t="s">
        <v>228</v>
      </c>
      <c r="E163" s="17"/>
      <c r="F163" s="17"/>
      <c r="G163" s="17"/>
      <c r="H163" s="17"/>
      <c r="I163" s="17"/>
      <c r="J163" s="47"/>
      <c r="K163" s="48"/>
      <c r="L163" s="48"/>
      <c r="M163" s="49"/>
      <c r="N163" s="49"/>
      <c r="O163" s="17"/>
    </row>
    <row r="164" spans="1:15" x14ac:dyDescent="0.3">
      <c r="A164" s="120">
        <f t="shared" ref="A164" si="40">A163</f>
        <v>4.1999999999999993</v>
      </c>
      <c r="B164" s="20">
        <f t="shared" ref="B164" si="41">B163+1</f>
        <v>1</v>
      </c>
      <c r="C164" s="5" t="s">
        <v>29</v>
      </c>
      <c r="D164" s="56" t="s">
        <v>229</v>
      </c>
      <c r="E164" s="41"/>
      <c r="G164" s="22" t="s">
        <v>271</v>
      </c>
      <c r="H164" s="22" t="s">
        <v>18</v>
      </c>
      <c r="I164" s="22" t="s">
        <v>141</v>
      </c>
      <c r="J164" s="22">
        <v>1</v>
      </c>
      <c r="K164" s="23">
        <f t="shared" ref="K164" si="42">K$2+1</f>
        <v>44617</v>
      </c>
      <c r="L164" s="24">
        <v>0.58333333333333337</v>
      </c>
      <c r="M164" s="25"/>
      <c r="N164" s="25"/>
      <c r="O164" s="40"/>
    </row>
    <row r="165" spans="1:15" x14ac:dyDescent="0.3">
      <c r="A165" s="121">
        <f>A164+0.1</f>
        <v>4.2999999999999989</v>
      </c>
      <c r="B165" s="14"/>
      <c r="C165" s="15"/>
      <c r="D165" s="16" t="s">
        <v>89</v>
      </c>
      <c r="E165" s="17"/>
      <c r="F165" s="17"/>
      <c r="G165" s="17"/>
      <c r="H165" s="17"/>
      <c r="I165" s="17"/>
      <c r="J165" s="47" t="s">
        <v>78</v>
      </c>
      <c r="K165" s="48"/>
      <c r="L165" s="48"/>
      <c r="M165" s="49"/>
      <c r="N165" s="49"/>
      <c r="O165" s="17"/>
    </row>
    <row r="166" spans="1:15" ht="28.8" x14ac:dyDescent="0.3">
      <c r="A166" s="120">
        <f t="shared" ref="A166:A170" si="43">A165</f>
        <v>4.2999999999999989</v>
      </c>
      <c r="B166" s="20">
        <f t="shared" ref="B166:B170" si="44">B165+1</f>
        <v>1</v>
      </c>
      <c r="C166" s="5" t="s">
        <v>16</v>
      </c>
      <c r="D166" s="21" t="s">
        <v>90</v>
      </c>
      <c r="E166" s="22" t="s">
        <v>91</v>
      </c>
      <c r="G166" s="22" t="s">
        <v>17</v>
      </c>
      <c r="H166" s="22" t="s">
        <v>27</v>
      </c>
      <c r="I166" s="22" t="s">
        <v>293</v>
      </c>
      <c r="J166" s="22">
        <v>1</v>
      </c>
      <c r="K166" s="23">
        <f t="shared" ref="K166:K170" si="45">K$2+1</f>
        <v>44617</v>
      </c>
      <c r="L166" s="24">
        <v>0.58333333333333337</v>
      </c>
      <c r="M166" s="25"/>
      <c r="N166" s="25"/>
    </row>
    <row r="167" spans="1:15" ht="28.8" x14ac:dyDescent="0.3">
      <c r="A167" s="120">
        <f t="shared" si="43"/>
        <v>4.2999999999999989</v>
      </c>
      <c r="B167" s="20">
        <f t="shared" si="44"/>
        <v>2</v>
      </c>
      <c r="C167" s="5" t="s">
        <v>16</v>
      </c>
      <c r="D167" s="21" t="s">
        <v>92</v>
      </c>
      <c r="G167" s="22" t="s">
        <v>17</v>
      </c>
      <c r="H167" s="22" t="s">
        <v>93</v>
      </c>
      <c r="I167" s="22" t="s">
        <v>375</v>
      </c>
      <c r="J167" s="22">
        <v>1</v>
      </c>
      <c r="K167" s="23">
        <f t="shared" si="45"/>
        <v>44617</v>
      </c>
      <c r="L167" s="24"/>
      <c r="M167" s="25"/>
      <c r="N167" s="25"/>
    </row>
    <row r="168" spans="1:15" ht="28.8" x14ac:dyDescent="0.3">
      <c r="A168" s="120">
        <f t="shared" si="43"/>
        <v>4.2999999999999989</v>
      </c>
      <c r="B168" s="20">
        <f t="shared" si="44"/>
        <v>3</v>
      </c>
      <c r="C168" s="5" t="s">
        <v>16</v>
      </c>
      <c r="D168" s="21" t="s">
        <v>94</v>
      </c>
      <c r="E168" s="22" t="s">
        <v>95</v>
      </c>
      <c r="F168" s="22" t="s">
        <v>96</v>
      </c>
      <c r="G168" s="22" t="s">
        <v>17</v>
      </c>
      <c r="H168" s="22" t="s">
        <v>27</v>
      </c>
      <c r="I168" s="22" t="s">
        <v>28</v>
      </c>
      <c r="J168" s="22">
        <v>5</v>
      </c>
      <c r="K168" s="23">
        <f t="shared" si="45"/>
        <v>44617</v>
      </c>
      <c r="L168" s="24"/>
      <c r="M168" s="25"/>
      <c r="N168" s="25"/>
    </row>
    <row r="169" spans="1:15" ht="28.8" x14ac:dyDescent="0.3">
      <c r="A169" s="120">
        <f t="shared" si="43"/>
        <v>4.2999999999999989</v>
      </c>
      <c r="B169" s="20">
        <f t="shared" si="44"/>
        <v>4</v>
      </c>
      <c r="C169" s="5" t="s">
        <v>16</v>
      </c>
      <c r="D169" s="21" t="s">
        <v>97</v>
      </c>
      <c r="E169" s="50" t="s">
        <v>230</v>
      </c>
      <c r="G169" s="22" t="s">
        <v>17</v>
      </c>
      <c r="H169" s="22" t="s">
        <v>54</v>
      </c>
      <c r="I169" s="22" t="s">
        <v>141</v>
      </c>
      <c r="J169" s="22">
        <v>1</v>
      </c>
      <c r="K169" s="23">
        <f t="shared" si="45"/>
        <v>44617</v>
      </c>
      <c r="L169" s="24"/>
      <c r="M169" s="25"/>
      <c r="N169" s="25"/>
    </row>
    <row r="170" spans="1:15" s="62" customFormat="1" ht="71.400000000000006" customHeight="1" x14ac:dyDescent="0.3">
      <c r="A170" s="120">
        <f t="shared" si="43"/>
        <v>4.2999999999999989</v>
      </c>
      <c r="B170" s="20">
        <f t="shared" si="44"/>
        <v>5</v>
      </c>
      <c r="C170" s="62" t="s">
        <v>16</v>
      </c>
      <c r="D170" s="100" t="s">
        <v>231</v>
      </c>
      <c r="E170" s="101" t="s">
        <v>102</v>
      </c>
      <c r="F170" s="64" t="s">
        <v>103</v>
      </c>
      <c r="G170" s="22" t="s">
        <v>17</v>
      </c>
      <c r="H170" s="22" t="s">
        <v>70</v>
      </c>
      <c r="I170" s="22" t="s">
        <v>332</v>
      </c>
      <c r="J170" s="22">
        <v>1</v>
      </c>
      <c r="K170" s="23">
        <f t="shared" si="45"/>
        <v>44617</v>
      </c>
      <c r="L170" s="24"/>
      <c r="M170" s="28"/>
      <c r="N170" s="28"/>
      <c r="O170" s="102"/>
    </row>
    <row r="171" spans="1:15" s="15" customFormat="1" x14ac:dyDescent="0.3">
      <c r="A171" s="121">
        <f>A170+0.1</f>
        <v>4.3999999999999986</v>
      </c>
      <c r="B171" s="14"/>
      <c r="D171" s="16" t="s">
        <v>232</v>
      </c>
      <c r="E171" s="103"/>
      <c r="F171" s="17"/>
      <c r="G171" s="17"/>
      <c r="H171" s="17"/>
      <c r="I171" s="17"/>
      <c r="J171" s="17"/>
      <c r="K171" s="94"/>
      <c r="L171" s="48"/>
      <c r="M171" s="49"/>
      <c r="N171" s="49"/>
      <c r="O171" s="104"/>
    </row>
    <row r="172" spans="1:15" ht="86.4" x14ac:dyDescent="0.3">
      <c r="A172" s="120">
        <f t="shared" ref="A172:A173" si="46">A171</f>
        <v>4.3999999999999986</v>
      </c>
      <c r="B172" s="20">
        <f t="shared" ref="B172:B173" si="47">B171+1</f>
        <v>1</v>
      </c>
      <c r="C172" s="5" t="s">
        <v>16</v>
      </c>
      <c r="D172" s="56" t="s">
        <v>233</v>
      </c>
      <c r="F172" s="50" t="s">
        <v>205</v>
      </c>
      <c r="G172" s="22" t="s">
        <v>271</v>
      </c>
      <c r="H172" s="22" t="s">
        <v>234</v>
      </c>
      <c r="I172" s="22" t="s">
        <v>376</v>
      </c>
      <c r="J172" s="22">
        <v>60</v>
      </c>
      <c r="K172" s="23">
        <f>K$2+2</f>
        <v>44618</v>
      </c>
      <c r="L172" s="24">
        <v>0.375</v>
      </c>
      <c r="M172" s="24"/>
      <c r="N172" s="25"/>
    </row>
    <row r="173" spans="1:15" ht="28.8" x14ac:dyDescent="0.3">
      <c r="A173" s="120">
        <f t="shared" si="46"/>
        <v>4.3999999999999986</v>
      </c>
      <c r="B173" s="20">
        <f t="shared" si="47"/>
        <v>2</v>
      </c>
      <c r="C173" s="5" t="s">
        <v>16</v>
      </c>
      <c r="D173" s="21" t="s">
        <v>235</v>
      </c>
      <c r="G173" s="22" t="s">
        <v>271</v>
      </c>
      <c r="H173" s="22" t="s">
        <v>274</v>
      </c>
      <c r="I173" s="22" t="s">
        <v>99</v>
      </c>
      <c r="K173" s="23">
        <f>K$2+2</f>
        <v>44618</v>
      </c>
    </row>
    <row r="174" spans="1:15" x14ac:dyDescent="0.3">
      <c r="A174" s="121">
        <f>A173+0.1</f>
        <v>4.4999999999999982</v>
      </c>
      <c r="B174" s="14"/>
      <c r="C174" s="15"/>
      <c r="D174" s="16" t="s">
        <v>209</v>
      </c>
      <c r="E174" s="17"/>
      <c r="F174" s="17"/>
      <c r="G174" s="17"/>
      <c r="H174" s="17"/>
      <c r="I174" s="17"/>
      <c r="J174" s="47"/>
      <c r="K174" s="48"/>
      <c r="L174" s="48"/>
      <c r="M174" s="49"/>
      <c r="N174" s="49"/>
      <c r="O174" s="17"/>
    </row>
    <row r="175" spans="1:15" ht="43.2" x14ac:dyDescent="0.3">
      <c r="A175" s="120">
        <f t="shared" ref="A175:A180" si="48">A174</f>
        <v>4.4999999999999982</v>
      </c>
      <c r="B175" s="20">
        <f t="shared" ref="B175:B180" si="49">B174+1</f>
        <v>1</v>
      </c>
      <c r="C175" s="5" t="s">
        <v>16</v>
      </c>
      <c r="D175" s="56" t="s">
        <v>236</v>
      </c>
      <c r="E175" s="22" t="s">
        <v>237</v>
      </c>
      <c r="G175" s="22" t="s">
        <v>271</v>
      </c>
      <c r="H175" s="22" t="s">
        <v>54</v>
      </c>
      <c r="I175" s="22" t="s">
        <v>141</v>
      </c>
      <c r="J175" s="5">
        <v>1</v>
      </c>
      <c r="K175" s="23">
        <f>K$2+2</f>
        <v>44618</v>
      </c>
      <c r="L175" s="24">
        <v>0.41666666666666669</v>
      </c>
      <c r="M175" s="53"/>
      <c r="N175" s="53"/>
    </row>
    <row r="176" spans="1:15" ht="28.8" x14ac:dyDescent="0.3">
      <c r="A176" s="120">
        <f t="shared" si="48"/>
        <v>4.4999999999999982</v>
      </c>
      <c r="B176" s="20">
        <f t="shared" si="49"/>
        <v>2</v>
      </c>
      <c r="C176" s="22" t="s">
        <v>16</v>
      </c>
      <c r="D176" s="56" t="s">
        <v>210</v>
      </c>
      <c r="E176" s="99" t="s">
        <v>211</v>
      </c>
      <c r="F176" s="42" t="s">
        <v>212</v>
      </c>
      <c r="G176" s="22" t="s">
        <v>271</v>
      </c>
      <c r="H176" s="22" t="s">
        <v>27</v>
      </c>
      <c r="I176" s="22" t="s">
        <v>28</v>
      </c>
      <c r="J176" s="22">
        <v>2</v>
      </c>
      <c r="K176" s="23">
        <f t="shared" ref="K176:K199" si="50">K$2+2</f>
        <v>44618</v>
      </c>
      <c r="L176" s="24"/>
      <c r="M176" s="25"/>
      <c r="N176" s="25"/>
    </row>
    <row r="177" spans="1:15" ht="15.6" x14ac:dyDescent="0.3">
      <c r="A177" s="120">
        <f t="shared" si="48"/>
        <v>4.4999999999999982</v>
      </c>
      <c r="B177" s="20">
        <f t="shared" si="49"/>
        <v>3</v>
      </c>
      <c r="C177" s="81" t="s">
        <v>29</v>
      </c>
      <c r="D177" s="56" t="s">
        <v>213</v>
      </c>
      <c r="G177" s="22" t="s">
        <v>271</v>
      </c>
      <c r="H177" s="22" t="s">
        <v>70</v>
      </c>
      <c r="I177" s="22" t="s">
        <v>332</v>
      </c>
      <c r="J177" s="22">
        <v>1</v>
      </c>
      <c r="K177" s="23">
        <f t="shared" si="50"/>
        <v>44618</v>
      </c>
      <c r="L177" s="24"/>
      <c r="M177" s="25"/>
      <c r="N177" s="25"/>
    </row>
    <row r="178" spans="1:15" ht="158.4" x14ac:dyDescent="0.3">
      <c r="A178" s="120">
        <f t="shared" si="48"/>
        <v>4.4999999999999982</v>
      </c>
      <c r="B178" s="20">
        <f t="shared" si="49"/>
        <v>4</v>
      </c>
      <c r="C178" s="5" t="s">
        <v>29</v>
      </c>
      <c r="D178" s="56" t="s">
        <v>238</v>
      </c>
      <c r="F178" s="22" t="s">
        <v>126</v>
      </c>
      <c r="G178" s="22" t="s">
        <v>271</v>
      </c>
      <c r="H178" s="22" t="s">
        <v>27</v>
      </c>
      <c r="I178" s="22" t="s">
        <v>28</v>
      </c>
      <c r="J178" s="22">
        <v>10</v>
      </c>
      <c r="K178" s="23">
        <f t="shared" si="50"/>
        <v>44618</v>
      </c>
      <c r="L178" s="24"/>
      <c r="M178" s="25"/>
      <c r="N178" s="25"/>
    </row>
    <row r="179" spans="1:15" ht="43.2" x14ac:dyDescent="0.3">
      <c r="A179" s="120">
        <f t="shared" si="48"/>
        <v>4.4999999999999982</v>
      </c>
      <c r="B179" s="20">
        <f t="shared" si="49"/>
        <v>5</v>
      </c>
      <c r="C179" s="5" t="s">
        <v>29</v>
      </c>
      <c r="D179" s="56" t="s">
        <v>215</v>
      </c>
      <c r="E179" s="22" t="s">
        <v>216</v>
      </c>
      <c r="F179" s="22" t="s">
        <v>217</v>
      </c>
      <c r="G179" s="22" t="s">
        <v>271</v>
      </c>
      <c r="H179" s="22" t="s">
        <v>27</v>
      </c>
      <c r="I179" s="22" t="s">
        <v>28</v>
      </c>
      <c r="J179" s="22" t="s">
        <v>78</v>
      </c>
      <c r="K179" s="23">
        <f t="shared" si="50"/>
        <v>44618</v>
      </c>
      <c r="M179" s="28"/>
      <c r="N179" s="28"/>
    </row>
    <row r="180" spans="1:15" ht="28.8" x14ac:dyDescent="0.3">
      <c r="A180" s="120">
        <f t="shared" si="48"/>
        <v>4.4999999999999982</v>
      </c>
      <c r="B180" s="20">
        <f t="shared" si="49"/>
        <v>6</v>
      </c>
      <c r="C180" s="5" t="s">
        <v>29</v>
      </c>
      <c r="D180" s="5" t="s">
        <v>392</v>
      </c>
      <c r="E180" s="22" t="s">
        <v>393</v>
      </c>
      <c r="G180" s="22" t="s">
        <v>271</v>
      </c>
      <c r="H180" s="22" t="s">
        <v>27</v>
      </c>
      <c r="I180" s="22" t="s">
        <v>28</v>
      </c>
      <c r="J180" s="22" t="s">
        <v>78</v>
      </c>
      <c r="K180" s="23">
        <f t="shared" si="50"/>
        <v>44618</v>
      </c>
      <c r="M180" s="28"/>
      <c r="N180" s="28"/>
    </row>
    <row r="181" spans="1:15" ht="28.8" x14ac:dyDescent="0.3">
      <c r="A181" s="120">
        <f>A179</f>
        <v>4.4999999999999982</v>
      </c>
      <c r="B181" s="20">
        <f>B179+1</f>
        <v>6</v>
      </c>
      <c r="C181" s="5" t="s">
        <v>29</v>
      </c>
      <c r="D181" s="22" t="s">
        <v>130</v>
      </c>
      <c r="E181" s="22" t="s">
        <v>131</v>
      </c>
      <c r="F181" s="29"/>
      <c r="G181" s="22" t="s">
        <v>271</v>
      </c>
      <c r="H181" s="22" t="s">
        <v>70</v>
      </c>
      <c r="I181" s="22" t="s">
        <v>332</v>
      </c>
      <c r="J181" s="22">
        <v>1</v>
      </c>
      <c r="K181" s="23">
        <f t="shared" si="50"/>
        <v>44618</v>
      </c>
      <c r="L181" s="24"/>
      <c r="M181" s="28"/>
      <c r="N181" s="28"/>
    </row>
    <row r="182" spans="1:15" x14ac:dyDescent="0.3">
      <c r="A182" s="120">
        <f>A181</f>
        <v>4.4999999999999982</v>
      </c>
      <c r="B182" s="20">
        <f>B181+1</f>
        <v>7</v>
      </c>
      <c r="C182" s="5" t="s">
        <v>29</v>
      </c>
      <c r="D182" s="21" t="s">
        <v>132</v>
      </c>
      <c r="E182" s="22" t="s">
        <v>133</v>
      </c>
      <c r="G182" s="22" t="s">
        <v>271</v>
      </c>
      <c r="H182" s="22" t="s">
        <v>70</v>
      </c>
      <c r="I182" s="22" t="s">
        <v>332</v>
      </c>
      <c r="J182" s="22">
        <v>1</v>
      </c>
      <c r="K182" s="23">
        <f t="shared" si="50"/>
        <v>44618</v>
      </c>
      <c r="L182" s="24"/>
      <c r="M182" s="28"/>
      <c r="N182" s="28"/>
    </row>
    <row r="183" spans="1:15" ht="28.8" x14ac:dyDescent="0.3">
      <c r="A183" s="120">
        <f>A182</f>
        <v>4.4999999999999982</v>
      </c>
      <c r="B183" s="20">
        <f>B182+1</f>
        <v>8</v>
      </c>
      <c r="C183" s="5" t="s">
        <v>64</v>
      </c>
      <c r="D183" s="21" t="s">
        <v>239</v>
      </c>
      <c r="G183" s="22" t="s">
        <v>271</v>
      </c>
      <c r="H183" s="22" t="s">
        <v>240</v>
      </c>
      <c r="I183" s="22" t="s">
        <v>293</v>
      </c>
      <c r="J183" s="22">
        <v>5</v>
      </c>
      <c r="K183" s="23">
        <f t="shared" si="50"/>
        <v>44618</v>
      </c>
      <c r="L183" s="24"/>
      <c r="M183" s="28"/>
      <c r="N183" s="28"/>
    </row>
    <row r="184" spans="1:15" s="15" customFormat="1" x14ac:dyDescent="0.3">
      <c r="A184" s="121">
        <f>A183+0.1</f>
        <v>4.5999999999999979</v>
      </c>
      <c r="B184" s="14"/>
      <c r="D184" s="16" t="s">
        <v>241</v>
      </c>
      <c r="E184" s="17"/>
      <c r="F184" s="17"/>
      <c r="G184" s="17"/>
      <c r="H184" s="17"/>
      <c r="I184" s="17"/>
      <c r="J184" s="17"/>
      <c r="K184" s="94"/>
      <c r="L184" s="48"/>
      <c r="M184" s="105"/>
      <c r="N184" s="105"/>
      <c r="O184" s="17"/>
    </row>
    <row r="185" spans="1:15" ht="28.8" x14ac:dyDescent="0.3">
      <c r="A185" s="120">
        <f t="shared" ref="A185:A186" si="51">A184</f>
        <v>4.5999999999999979</v>
      </c>
      <c r="B185" s="20">
        <f t="shared" ref="B185:B186" si="52">B184+1</f>
        <v>1</v>
      </c>
      <c r="C185" s="81" t="s">
        <v>16</v>
      </c>
      <c r="D185" s="56" t="s">
        <v>219</v>
      </c>
      <c r="E185" s="22" t="s">
        <v>95</v>
      </c>
      <c r="F185" s="22" t="s">
        <v>242</v>
      </c>
      <c r="G185" s="22" t="s">
        <v>271</v>
      </c>
      <c r="H185" s="22" t="s">
        <v>27</v>
      </c>
      <c r="I185" s="22" t="s">
        <v>28</v>
      </c>
      <c r="J185" s="22">
        <v>2</v>
      </c>
      <c r="K185" s="23">
        <f t="shared" si="50"/>
        <v>44618</v>
      </c>
      <c r="L185" s="24">
        <v>0.43124999999999997</v>
      </c>
      <c r="M185" s="25"/>
      <c r="N185" s="25"/>
    </row>
    <row r="186" spans="1:15" ht="28.8" x14ac:dyDescent="0.3">
      <c r="A186" s="120">
        <f t="shared" si="51"/>
        <v>4.5999999999999979</v>
      </c>
      <c r="B186" s="20">
        <f t="shared" si="52"/>
        <v>2</v>
      </c>
      <c r="C186" s="81" t="s">
        <v>16</v>
      </c>
      <c r="D186" s="56" t="s">
        <v>221</v>
      </c>
      <c r="E186" s="52" t="s">
        <v>98</v>
      </c>
      <c r="F186" s="22" t="s">
        <v>222</v>
      </c>
      <c r="G186" s="22" t="s">
        <v>271</v>
      </c>
      <c r="H186" s="22" t="s">
        <v>70</v>
      </c>
      <c r="I186" s="22" t="s">
        <v>332</v>
      </c>
      <c r="J186" s="22">
        <v>1</v>
      </c>
      <c r="K186" s="23">
        <f t="shared" si="50"/>
        <v>44618</v>
      </c>
      <c r="L186" s="24"/>
      <c r="M186" s="25"/>
      <c r="N186" s="25"/>
    </row>
    <row r="187" spans="1:15" x14ac:dyDescent="0.3">
      <c r="A187" s="121">
        <f>A186+0.1</f>
        <v>4.6999999999999975</v>
      </c>
      <c r="B187" s="14"/>
      <c r="C187" s="15"/>
      <c r="D187" s="16" t="s">
        <v>243</v>
      </c>
      <c r="E187" s="17"/>
      <c r="F187" s="17"/>
      <c r="G187" s="17"/>
      <c r="H187" s="17"/>
      <c r="I187" s="17"/>
      <c r="J187" s="47"/>
      <c r="K187" s="48"/>
      <c r="L187" s="48"/>
      <c r="M187" s="49"/>
      <c r="N187" s="49"/>
      <c r="O187" s="17"/>
    </row>
    <row r="188" spans="1:15" ht="409.6" x14ac:dyDescent="0.3">
      <c r="A188" s="120">
        <f t="shared" ref="A188" si="53">A187</f>
        <v>4.6999999999999975</v>
      </c>
      <c r="B188" s="20">
        <f t="shared" ref="B188" si="54">B187+1</f>
        <v>1</v>
      </c>
      <c r="C188" s="81" t="s">
        <v>16</v>
      </c>
      <c r="D188" s="56" t="s">
        <v>244</v>
      </c>
      <c r="E188" s="22" t="s">
        <v>438</v>
      </c>
      <c r="F188" s="22" t="s">
        <v>245</v>
      </c>
      <c r="G188" s="22" t="s">
        <v>271</v>
      </c>
      <c r="H188" s="22" t="s">
        <v>304</v>
      </c>
      <c r="I188" s="22" t="s">
        <v>356</v>
      </c>
      <c r="J188" s="22">
        <v>10</v>
      </c>
      <c r="K188" s="23">
        <f t="shared" si="50"/>
        <v>44618</v>
      </c>
      <c r="L188" s="24">
        <v>0.43333333333333335</v>
      </c>
      <c r="M188" s="28"/>
      <c r="N188" s="28"/>
      <c r="O188" s="106"/>
    </row>
    <row r="189" spans="1:15" x14ac:dyDescent="0.3">
      <c r="A189" s="121">
        <f>A188+0.1</f>
        <v>4.7999999999999972</v>
      </c>
      <c r="B189" s="14"/>
      <c r="C189" s="15"/>
      <c r="D189" s="107" t="s">
        <v>246</v>
      </c>
      <c r="E189" s="37"/>
      <c r="F189" s="17"/>
      <c r="G189" s="17"/>
      <c r="H189" s="17"/>
      <c r="I189" s="17"/>
      <c r="J189" s="47"/>
      <c r="K189" s="48"/>
      <c r="L189" s="48"/>
      <c r="M189" s="49"/>
      <c r="N189" s="49"/>
      <c r="O189" s="17"/>
    </row>
    <row r="190" spans="1:15" ht="30" customHeight="1" x14ac:dyDescent="0.3">
      <c r="A190" s="120">
        <f t="shared" ref="A190:A191" si="55">A189</f>
        <v>4.7999999999999972</v>
      </c>
      <c r="B190" s="20">
        <f t="shared" ref="B190:B191" si="56">B189+1</f>
        <v>1</v>
      </c>
      <c r="C190" s="5" t="s">
        <v>16</v>
      </c>
      <c r="D190" s="21" t="s">
        <v>247</v>
      </c>
      <c r="E190" s="21"/>
      <c r="G190" s="22" t="s">
        <v>271</v>
      </c>
      <c r="H190" s="22" t="s">
        <v>18</v>
      </c>
      <c r="I190" s="22" t="s">
        <v>141</v>
      </c>
      <c r="J190" s="22">
        <v>2</v>
      </c>
      <c r="K190" s="23">
        <f t="shared" si="50"/>
        <v>44618</v>
      </c>
      <c r="L190" s="24">
        <v>0.44027777777777777</v>
      </c>
      <c r="M190" s="25"/>
      <c r="N190" s="25"/>
      <c r="O190" s="80"/>
    </row>
    <row r="191" spans="1:15" ht="43.2" x14ac:dyDescent="0.3">
      <c r="A191" s="120">
        <f t="shared" si="55"/>
        <v>4.7999999999999972</v>
      </c>
      <c r="B191" s="20">
        <f t="shared" si="56"/>
        <v>2</v>
      </c>
      <c r="C191" s="5" t="s">
        <v>16</v>
      </c>
      <c r="D191" s="21" t="s">
        <v>248</v>
      </c>
      <c r="E191" s="21" t="s">
        <v>249</v>
      </c>
      <c r="G191" s="22" t="s">
        <v>271</v>
      </c>
      <c r="H191" s="22" t="s">
        <v>250</v>
      </c>
      <c r="I191" s="22" t="s">
        <v>305</v>
      </c>
      <c r="J191" s="22">
        <v>1</v>
      </c>
      <c r="K191" s="23">
        <f t="shared" si="50"/>
        <v>44618</v>
      </c>
      <c r="L191" s="24"/>
      <c r="M191" s="25"/>
      <c r="N191" s="25"/>
      <c r="O191" s="80"/>
    </row>
    <row r="192" spans="1:15" x14ac:dyDescent="0.3">
      <c r="A192" s="121">
        <f>A191+0.1</f>
        <v>4.8999999999999968</v>
      </c>
      <c r="B192" s="14"/>
      <c r="C192" s="15"/>
      <c r="D192" s="107" t="s">
        <v>251</v>
      </c>
      <c r="E192" s="107"/>
      <c r="F192" s="17"/>
      <c r="G192" s="17"/>
      <c r="H192" s="17"/>
      <c r="I192" s="17"/>
      <c r="J192" s="47"/>
      <c r="K192" s="15"/>
      <c r="L192" s="15"/>
      <c r="M192" s="49"/>
      <c r="N192" s="49"/>
      <c r="O192" s="17"/>
    </row>
    <row r="193" spans="1:17" s="22" customFormat="1" ht="57.6" x14ac:dyDescent="0.3">
      <c r="A193" s="120">
        <f t="shared" ref="A193:A194" si="57">A192</f>
        <v>4.8999999999999968</v>
      </c>
      <c r="B193" s="20">
        <f t="shared" ref="B193:B194" si="58">B192+1</f>
        <v>1</v>
      </c>
      <c r="C193" s="81" t="s">
        <v>16</v>
      </c>
      <c r="D193" s="56" t="s">
        <v>252</v>
      </c>
      <c r="E193" s="22" t="s">
        <v>253</v>
      </c>
      <c r="F193" s="22" t="s">
        <v>254</v>
      </c>
      <c r="G193" s="22" t="s">
        <v>271</v>
      </c>
      <c r="H193" s="22" t="s">
        <v>56</v>
      </c>
      <c r="I193" s="22" t="s">
        <v>374</v>
      </c>
      <c r="J193" s="22">
        <v>2</v>
      </c>
      <c r="K193" s="23">
        <f t="shared" si="50"/>
        <v>44618</v>
      </c>
      <c r="L193" s="24"/>
      <c r="M193" s="25"/>
      <c r="N193" s="25"/>
      <c r="P193" s="5"/>
      <c r="Q193" s="5"/>
    </row>
    <row r="194" spans="1:17" s="22" customFormat="1" ht="28.8" x14ac:dyDescent="0.3">
      <c r="A194" s="120">
        <f t="shared" si="57"/>
        <v>4.8999999999999968</v>
      </c>
      <c r="B194" s="20">
        <f t="shared" si="58"/>
        <v>2</v>
      </c>
      <c r="C194" s="81" t="s">
        <v>16</v>
      </c>
      <c r="D194" s="29" t="s">
        <v>255</v>
      </c>
      <c r="E194" s="56" t="s">
        <v>256</v>
      </c>
      <c r="G194" s="22" t="s">
        <v>271</v>
      </c>
      <c r="H194" s="22" t="s">
        <v>56</v>
      </c>
      <c r="I194" s="22" t="s">
        <v>374</v>
      </c>
      <c r="J194" s="22">
        <v>1</v>
      </c>
      <c r="K194" s="23">
        <f t="shared" si="50"/>
        <v>44618</v>
      </c>
      <c r="L194" s="24"/>
      <c r="M194" s="25"/>
      <c r="N194" s="25"/>
      <c r="P194" s="5"/>
      <c r="Q194" s="5"/>
    </row>
    <row r="195" spans="1:17" x14ac:dyDescent="0.3">
      <c r="A195" s="93">
        <v>4.0999999999999996</v>
      </c>
      <c r="B195" s="14"/>
      <c r="C195" s="15" t="s">
        <v>257</v>
      </c>
      <c r="D195" s="55" t="s">
        <v>258</v>
      </c>
      <c r="E195" s="17"/>
      <c r="F195" s="17"/>
      <c r="G195" s="17"/>
      <c r="H195" s="17"/>
      <c r="I195" s="17"/>
      <c r="J195" s="47"/>
      <c r="K195" s="48"/>
      <c r="L195" s="48"/>
      <c r="M195" s="49"/>
      <c r="N195" s="49"/>
      <c r="O195" s="17"/>
    </row>
    <row r="196" spans="1:17" ht="86.4" x14ac:dyDescent="0.3">
      <c r="A196" s="95">
        <f t="shared" ref="A196:A197" si="59">A195</f>
        <v>4.0999999999999996</v>
      </c>
      <c r="B196" s="20">
        <f t="shared" ref="B196:B197" si="60">B195+1</f>
        <v>1</v>
      </c>
      <c r="C196" s="81" t="s">
        <v>16</v>
      </c>
      <c r="D196" s="21" t="s">
        <v>259</v>
      </c>
      <c r="F196" s="50" t="s">
        <v>205</v>
      </c>
      <c r="G196" s="22" t="s">
        <v>271</v>
      </c>
      <c r="H196" s="22" t="s">
        <v>18</v>
      </c>
      <c r="I196" s="22" t="s">
        <v>141</v>
      </c>
      <c r="J196" s="22">
        <v>1</v>
      </c>
      <c r="K196" s="23">
        <f t="shared" si="50"/>
        <v>44618</v>
      </c>
      <c r="L196" s="24"/>
      <c r="M196" s="25"/>
      <c r="N196" s="25"/>
    </row>
    <row r="197" spans="1:17" ht="16.2" thickBot="1" x14ac:dyDescent="0.35">
      <c r="A197" s="95">
        <f t="shared" si="59"/>
        <v>4.0999999999999996</v>
      </c>
      <c r="B197" s="20">
        <f t="shared" si="60"/>
        <v>2</v>
      </c>
      <c r="C197" s="81" t="s">
        <v>16</v>
      </c>
      <c r="D197" s="21" t="s">
        <v>260</v>
      </c>
      <c r="F197" s="82"/>
      <c r="G197" s="22" t="s">
        <v>271</v>
      </c>
      <c r="H197" s="22" t="s">
        <v>47</v>
      </c>
      <c r="I197" s="22" t="s">
        <v>261</v>
      </c>
      <c r="J197" s="22">
        <v>30</v>
      </c>
      <c r="K197" s="23">
        <f t="shared" si="50"/>
        <v>44618</v>
      </c>
      <c r="L197" s="24"/>
      <c r="M197" s="25"/>
      <c r="N197" s="25"/>
    </row>
    <row r="198" spans="1:17" s="12" customFormat="1" ht="24" thickBot="1" x14ac:dyDescent="0.35">
      <c r="A198" s="122">
        <v>5</v>
      </c>
      <c r="B198" s="72"/>
      <c r="C198" s="8" t="s">
        <v>262</v>
      </c>
      <c r="D198" s="9"/>
      <c r="E198" s="9"/>
      <c r="F198" s="9"/>
      <c r="G198" s="45"/>
      <c r="H198" s="9"/>
      <c r="I198" s="9"/>
      <c r="J198" s="46"/>
      <c r="K198" s="8"/>
      <c r="L198" s="8"/>
      <c r="M198" s="11"/>
      <c r="N198" s="11"/>
      <c r="O198" s="9"/>
    </row>
    <row r="199" spans="1:17" ht="43.8" thickBot="1" x14ac:dyDescent="0.35">
      <c r="A199" s="120">
        <f t="shared" ref="A199" si="61">A198</f>
        <v>5</v>
      </c>
      <c r="B199" s="20">
        <f t="shared" ref="B199" si="62">B198+1</f>
        <v>1</v>
      </c>
      <c r="C199" s="5" t="s">
        <v>64</v>
      </c>
      <c r="D199" s="21" t="s">
        <v>263</v>
      </c>
      <c r="G199" s="22" t="s">
        <v>271</v>
      </c>
      <c r="H199" s="22" t="s">
        <v>18</v>
      </c>
      <c r="I199" s="22" t="s">
        <v>141</v>
      </c>
      <c r="K199" s="23">
        <f t="shared" si="50"/>
        <v>44618</v>
      </c>
      <c r="L199" s="24">
        <v>0.45833333333333331</v>
      </c>
      <c r="M199" s="53"/>
      <c r="N199" s="53"/>
    </row>
    <row r="200" spans="1:17" s="12" customFormat="1" ht="24" thickBot="1" x14ac:dyDescent="0.35">
      <c r="A200" s="123">
        <v>6</v>
      </c>
      <c r="B200" s="44"/>
      <c r="C200" s="8" t="s">
        <v>264</v>
      </c>
      <c r="D200" s="9"/>
      <c r="E200" s="9"/>
      <c r="F200" s="9"/>
      <c r="G200" s="9"/>
      <c r="H200" s="9"/>
      <c r="I200" s="9"/>
      <c r="J200" s="8"/>
      <c r="K200" s="10"/>
      <c r="L200" s="8"/>
      <c r="M200" s="11"/>
      <c r="N200" s="11"/>
      <c r="O200" s="9"/>
    </row>
    <row r="201" spans="1:17" s="15" customFormat="1" x14ac:dyDescent="0.3">
      <c r="A201" s="121">
        <f>A200+0.1</f>
        <v>6.1</v>
      </c>
      <c r="B201" s="14"/>
      <c r="D201" s="16" t="s">
        <v>265</v>
      </c>
      <c r="E201" s="103"/>
      <c r="F201" s="17"/>
      <c r="G201" s="17"/>
      <c r="H201" s="17"/>
      <c r="I201" s="17"/>
      <c r="J201" s="17"/>
      <c r="K201" s="94"/>
      <c r="L201" s="48"/>
      <c r="M201" s="49"/>
      <c r="N201" s="49"/>
      <c r="O201" s="104"/>
    </row>
    <row r="202" spans="1:17" ht="86.4" x14ac:dyDescent="0.3">
      <c r="A202" s="120">
        <f t="shared" ref="A202:A203" si="63">A201</f>
        <v>6.1</v>
      </c>
      <c r="B202" s="20">
        <f t="shared" ref="B202:B203" si="64">B201+1</f>
        <v>1</v>
      </c>
      <c r="C202" s="5" t="s">
        <v>16</v>
      </c>
      <c r="D202" s="56" t="s">
        <v>233</v>
      </c>
      <c r="F202" s="50" t="s">
        <v>205</v>
      </c>
      <c r="G202" s="22" t="s">
        <v>271</v>
      </c>
      <c r="H202" s="22" t="s">
        <v>234</v>
      </c>
      <c r="I202" s="22" t="s">
        <v>376</v>
      </c>
      <c r="J202" s="22">
        <v>60</v>
      </c>
      <c r="K202" s="23">
        <f>K$2+3</f>
        <v>44619</v>
      </c>
      <c r="L202" s="24">
        <v>0.375</v>
      </c>
      <c r="M202" s="24"/>
      <c r="N202" s="25"/>
    </row>
    <row r="203" spans="1:17" ht="28.8" x14ac:dyDescent="0.3">
      <c r="A203" s="120">
        <f t="shared" si="63"/>
        <v>6.1</v>
      </c>
      <c r="B203" s="20">
        <f t="shared" si="64"/>
        <v>2</v>
      </c>
      <c r="C203" s="5" t="s">
        <v>16</v>
      </c>
      <c r="D203" s="21" t="s">
        <v>235</v>
      </c>
      <c r="G203" s="22" t="s">
        <v>271</v>
      </c>
      <c r="H203" s="22" t="s">
        <v>274</v>
      </c>
      <c r="I203" s="22" t="s">
        <v>99</v>
      </c>
      <c r="K203" s="23">
        <f>K$2+3</f>
        <v>44619</v>
      </c>
    </row>
    <row r="204" spans="1:17" s="15" customFormat="1" x14ac:dyDescent="0.3">
      <c r="A204" s="121">
        <f>A203+0.1</f>
        <v>6.1999999999999993</v>
      </c>
      <c r="B204" s="14"/>
      <c r="D204" s="16" t="s">
        <v>266</v>
      </c>
      <c r="E204" s="103"/>
      <c r="F204" s="17"/>
      <c r="G204" s="17"/>
      <c r="H204" s="17"/>
      <c r="I204" s="17"/>
      <c r="J204" s="17"/>
      <c r="K204" s="94"/>
      <c r="L204" s="48"/>
      <c r="M204" s="49"/>
      <c r="N204" s="49"/>
      <c r="O204" s="104"/>
    </row>
    <row r="205" spans="1:17" ht="86.4" x14ac:dyDescent="0.3">
      <c r="A205" s="120">
        <f t="shared" ref="A205:A206" si="65">A204</f>
        <v>6.1999999999999993</v>
      </c>
      <c r="B205" s="20">
        <f t="shared" ref="B205:B206" si="66">B204+1</f>
        <v>1</v>
      </c>
      <c r="C205" s="5" t="s">
        <v>16</v>
      </c>
      <c r="D205" s="56" t="s">
        <v>233</v>
      </c>
      <c r="F205" s="50" t="s">
        <v>205</v>
      </c>
      <c r="G205" s="22" t="s">
        <v>271</v>
      </c>
      <c r="H205" s="22" t="s">
        <v>234</v>
      </c>
      <c r="I205" s="22" t="s">
        <v>376</v>
      </c>
      <c r="J205" s="22">
        <v>60</v>
      </c>
      <c r="K205" s="23">
        <f>K$2+4</f>
        <v>44620</v>
      </c>
      <c r="L205" s="24">
        <v>0.375</v>
      </c>
      <c r="M205" s="24"/>
      <c r="N205" s="25"/>
    </row>
    <row r="206" spans="1:17" ht="28.8" x14ac:dyDescent="0.3">
      <c r="A206" s="120">
        <f t="shared" si="65"/>
        <v>6.1999999999999993</v>
      </c>
      <c r="B206" s="20">
        <f t="shared" si="66"/>
        <v>2</v>
      </c>
      <c r="C206" s="5" t="s">
        <v>16</v>
      </c>
      <c r="D206" s="21" t="s">
        <v>235</v>
      </c>
      <c r="G206" s="22" t="s">
        <v>271</v>
      </c>
      <c r="H206" s="22" t="s">
        <v>274</v>
      </c>
      <c r="I206" s="22" t="s">
        <v>99</v>
      </c>
      <c r="K206" s="23">
        <f>K$2+4</f>
        <v>44620</v>
      </c>
    </row>
    <row r="207" spans="1:17" s="15" customFormat="1" x14ac:dyDescent="0.3">
      <c r="A207" s="121">
        <f>A206+0.1</f>
        <v>6.2999999999999989</v>
      </c>
      <c r="B207" s="14"/>
      <c r="D207" s="16" t="s">
        <v>267</v>
      </c>
      <c r="E207" s="103"/>
      <c r="F207" s="17"/>
      <c r="G207" s="17"/>
      <c r="H207" s="17"/>
      <c r="I207" s="17"/>
      <c r="J207" s="17"/>
      <c r="K207" s="94"/>
      <c r="L207" s="48"/>
      <c r="M207" s="49"/>
      <c r="N207" s="49"/>
      <c r="O207" s="104"/>
    </row>
    <row r="208" spans="1:17" ht="86.4" x14ac:dyDescent="0.3">
      <c r="A208" s="120">
        <f t="shared" ref="A208:A209" si="67">A207</f>
        <v>6.2999999999999989</v>
      </c>
      <c r="B208" s="20">
        <f t="shared" ref="B208:B209" si="68">B207+1</f>
        <v>1</v>
      </c>
      <c r="C208" s="5" t="s">
        <v>16</v>
      </c>
      <c r="D208" s="56" t="s">
        <v>233</v>
      </c>
      <c r="F208" s="50" t="s">
        <v>205</v>
      </c>
      <c r="G208" s="22" t="s">
        <v>271</v>
      </c>
      <c r="H208" s="22" t="s">
        <v>234</v>
      </c>
      <c r="I208" s="22" t="s">
        <v>376</v>
      </c>
      <c r="J208" s="22">
        <v>60</v>
      </c>
      <c r="K208" s="23">
        <f>K$2+5</f>
        <v>44621</v>
      </c>
      <c r="L208" s="24">
        <v>0.375</v>
      </c>
      <c r="M208" s="24"/>
      <c r="N208" s="25"/>
    </row>
    <row r="209" spans="1:15" ht="28.8" x14ac:dyDescent="0.3">
      <c r="A209" s="120">
        <f t="shared" si="67"/>
        <v>6.2999999999999989</v>
      </c>
      <c r="B209" s="20">
        <f t="shared" si="68"/>
        <v>2</v>
      </c>
      <c r="C209" s="5" t="s">
        <v>16</v>
      </c>
      <c r="D209" s="21" t="s">
        <v>235</v>
      </c>
      <c r="G209" s="22" t="s">
        <v>271</v>
      </c>
      <c r="H209" s="22" t="s">
        <v>274</v>
      </c>
      <c r="I209" s="22" t="s">
        <v>99</v>
      </c>
      <c r="K209" s="23">
        <f>K$2+5</f>
        <v>44621</v>
      </c>
    </row>
    <row r="210" spans="1:15" s="15" customFormat="1" x14ac:dyDescent="0.3">
      <c r="A210" s="121">
        <f>A209+0.1</f>
        <v>6.3999999999999986</v>
      </c>
      <c r="B210" s="14"/>
      <c r="D210" s="16" t="s">
        <v>268</v>
      </c>
      <c r="E210" s="103"/>
      <c r="F210" s="17"/>
      <c r="G210" s="17"/>
      <c r="H210" s="17"/>
      <c r="I210" s="17"/>
      <c r="J210" s="17"/>
      <c r="K210" s="94"/>
      <c r="L210" s="48"/>
      <c r="M210" s="49"/>
      <c r="N210" s="49"/>
      <c r="O210" s="104"/>
    </row>
    <row r="211" spans="1:15" ht="86.4" x14ac:dyDescent="0.3">
      <c r="A211" s="120">
        <f t="shared" ref="A211:A212" si="69">A210</f>
        <v>6.3999999999999986</v>
      </c>
      <c r="B211" s="20">
        <f t="shared" ref="B211:B212" si="70">B210+1</f>
        <v>1</v>
      </c>
      <c r="C211" s="5" t="s">
        <v>16</v>
      </c>
      <c r="D211" s="56" t="s">
        <v>233</v>
      </c>
      <c r="F211" s="50" t="s">
        <v>205</v>
      </c>
      <c r="G211" s="22" t="s">
        <v>271</v>
      </c>
      <c r="H211" s="22" t="s">
        <v>234</v>
      </c>
      <c r="I211" s="22" t="s">
        <v>376</v>
      </c>
      <c r="J211" s="22">
        <v>60</v>
      </c>
      <c r="K211" s="23">
        <f>K$2+6</f>
        <v>44622</v>
      </c>
      <c r="L211" s="24">
        <v>0.375</v>
      </c>
      <c r="M211" s="24"/>
      <c r="N211" s="25"/>
    </row>
    <row r="212" spans="1:15" ht="28.8" x14ac:dyDescent="0.3">
      <c r="A212" s="120">
        <f t="shared" si="69"/>
        <v>6.3999999999999986</v>
      </c>
      <c r="B212" s="20">
        <f t="shared" si="70"/>
        <v>2</v>
      </c>
      <c r="C212" s="5" t="s">
        <v>16</v>
      </c>
      <c r="D212" s="21" t="s">
        <v>235</v>
      </c>
      <c r="G212" s="22" t="s">
        <v>271</v>
      </c>
      <c r="H212" s="22" t="s">
        <v>274</v>
      </c>
      <c r="I212" s="22" t="s">
        <v>99</v>
      </c>
      <c r="K212" s="23">
        <f>K$2+6</f>
        <v>44622</v>
      </c>
    </row>
    <row r="213" spans="1:15" s="15" customFormat="1" x14ac:dyDescent="0.3">
      <c r="A213" s="121">
        <f>A212+0.1</f>
        <v>6.4999999999999982</v>
      </c>
      <c r="B213" s="14"/>
      <c r="D213" s="16" t="s">
        <v>269</v>
      </c>
      <c r="E213" s="103"/>
      <c r="F213" s="17"/>
      <c r="G213" s="17"/>
      <c r="H213" s="17"/>
      <c r="I213" s="17"/>
      <c r="J213" s="17"/>
      <c r="K213" s="94"/>
      <c r="L213" s="48"/>
      <c r="M213" s="49"/>
      <c r="N213" s="49"/>
      <c r="O213" s="104"/>
    </row>
    <row r="214" spans="1:15" ht="86.4" x14ac:dyDescent="0.3">
      <c r="A214" s="120">
        <f t="shared" ref="A214:A215" si="71">A213</f>
        <v>6.4999999999999982</v>
      </c>
      <c r="B214" s="20">
        <f t="shared" ref="B214:B215" si="72">B213+1</f>
        <v>1</v>
      </c>
      <c r="C214" s="5" t="s">
        <v>16</v>
      </c>
      <c r="D214" s="56" t="s">
        <v>233</v>
      </c>
      <c r="F214" s="50" t="s">
        <v>205</v>
      </c>
      <c r="G214" s="22" t="s">
        <v>271</v>
      </c>
      <c r="H214" s="22" t="s">
        <v>234</v>
      </c>
      <c r="I214" s="22" t="s">
        <v>376</v>
      </c>
      <c r="J214" s="22">
        <v>60</v>
      </c>
      <c r="K214" s="23">
        <f>K$2+7</f>
        <v>44623</v>
      </c>
      <c r="L214" s="24">
        <v>0.375</v>
      </c>
      <c r="M214" s="24"/>
      <c r="N214" s="25"/>
    </row>
    <row r="215" spans="1:15" ht="28.8" x14ac:dyDescent="0.3">
      <c r="A215" s="120">
        <f t="shared" si="71"/>
        <v>6.4999999999999982</v>
      </c>
      <c r="B215" s="20">
        <f t="shared" si="72"/>
        <v>2</v>
      </c>
      <c r="C215" s="5" t="s">
        <v>16</v>
      </c>
      <c r="D215" s="21" t="s">
        <v>235</v>
      </c>
      <c r="G215" s="22" t="s">
        <v>271</v>
      </c>
      <c r="H215" s="22" t="s">
        <v>274</v>
      </c>
      <c r="I215" s="22" t="s">
        <v>99</v>
      </c>
      <c r="K215" s="23">
        <f>K$2+7</f>
        <v>44623</v>
      </c>
    </row>
    <row r="216" spans="1:15" s="15" customFormat="1" x14ac:dyDescent="0.3">
      <c r="A216" s="121">
        <f>A215+0.1</f>
        <v>6.5999999999999979</v>
      </c>
      <c r="B216" s="14"/>
      <c r="D216" s="16" t="s">
        <v>270</v>
      </c>
      <c r="E216" s="103"/>
      <c r="F216" s="17"/>
      <c r="G216" s="17"/>
      <c r="H216" s="17"/>
      <c r="I216" s="17"/>
      <c r="J216" s="17"/>
      <c r="K216" s="94"/>
      <c r="L216" s="48"/>
      <c r="M216" s="49"/>
      <c r="N216" s="49"/>
      <c r="O216" s="104"/>
    </row>
    <row r="217" spans="1:15" ht="86.4" x14ac:dyDescent="0.3">
      <c r="A217" s="120">
        <f t="shared" ref="A217:A218" si="73">A216</f>
        <v>6.5999999999999979</v>
      </c>
      <c r="B217" s="20">
        <f t="shared" ref="B217:B218" si="74">B216+1</f>
        <v>1</v>
      </c>
      <c r="C217" s="5" t="s">
        <v>16</v>
      </c>
      <c r="D217" s="56" t="s">
        <v>233</v>
      </c>
      <c r="F217" s="50" t="s">
        <v>205</v>
      </c>
      <c r="G217" s="22" t="s">
        <v>271</v>
      </c>
      <c r="H217" s="22" t="s">
        <v>234</v>
      </c>
      <c r="I217" s="22" t="s">
        <v>376</v>
      </c>
      <c r="J217" s="22">
        <v>60</v>
      </c>
      <c r="K217" s="23">
        <f>K$2+8</f>
        <v>44624</v>
      </c>
      <c r="L217" s="24">
        <v>0.375</v>
      </c>
      <c r="M217" s="24"/>
      <c r="N217" s="25"/>
    </row>
    <row r="218" spans="1:15" ht="28.8" x14ac:dyDescent="0.3">
      <c r="A218" s="120">
        <f t="shared" si="73"/>
        <v>6.5999999999999979</v>
      </c>
      <c r="B218" s="20">
        <f t="shared" si="74"/>
        <v>2</v>
      </c>
      <c r="C218" s="5" t="s">
        <v>16</v>
      </c>
      <c r="D218" s="21" t="s">
        <v>235</v>
      </c>
      <c r="G218" s="22" t="s">
        <v>271</v>
      </c>
      <c r="H218" s="22" t="s">
        <v>274</v>
      </c>
      <c r="I218" s="22" t="s">
        <v>99</v>
      </c>
      <c r="K218" s="23">
        <f>K$2+8</f>
        <v>44624</v>
      </c>
    </row>
  </sheetData>
  <conditionalFormatting sqref="G219:G1048576 G1 G111:G112 G12:G19 G29:G35 G95:G101 G93 G125">
    <cfRule type="cellIs" dxfId="2360" priority="1269" operator="equal">
      <formula>"Complete w/defect"</formula>
    </cfRule>
    <cfRule type="cellIs" dxfId="2359" priority="1270" operator="equal">
      <formula>"Failed"</formula>
    </cfRule>
    <cfRule type="cellIs" dxfId="2358" priority="1271" operator="equal">
      <formula>"NA"</formula>
    </cfRule>
    <cfRule type="cellIs" dxfId="2357" priority="1272" operator="equal">
      <formula>"Complete"</formula>
    </cfRule>
    <cfRule type="cellIs" dxfId="2356" priority="1273" operator="equal">
      <formula>"In Progress"</formula>
    </cfRule>
    <cfRule type="cellIs" dxfId="2355" priority="1274" operator="equal">
      <formula>"Not Started"</formula>
    </cfRule>
  </conditionalFormatting>
  <conditionalFormatting sqref="C219:C1048576 C1 C24:C26 C139:C147 C111:C112 C44:C62 C64:C65 C149:C155 C108 C137 C133:C134 C15:C20 C31:C35 C92:C97 C125">
    <cfRule type="cellIs" dxfId="2354" priority="1268" operator="equal">
      <formula>"Prod"</formula>
    </cfRule>
  </conditionalFormatting>
  <conditionalFormatting sqref="G2:G3 G25 G6 G107 G10 G81 G44 G49">
    <cfRule type="cellIs" dxfId="2353" priority="1262" operator="equal">
      <formula>"Complete w/defect"</formula>
    </cfRule>
    <cfRule type="cellIs" dxfId="2352" priority="1263" operator="equal">
      <formula>"Failed"</formula>
    </cfRule>
    <cfRule type="cellIs" dxfId="2351" priority="1264" operator="equal">
      <formula>"NA"</formula>
    </cfRule>
    <cfRule type="cellIs" dxfId="2350" priority="1265" operator="equal">
      <formula>"Complete"</formula>
    </cfRule>
    <cfRule type="cellIs" dxfId="2349" priority="1266" operator="equal">
      <formula>"In Progress"</formula>
    </cfRule>
    <cfRule type="cellIs" dxfId="2348" priority="1267" operator="equal">
      <formula>"Not Started"</formula>
    </cfRule>
  </conditionalFormatting>
  <conditionalFormatting sqref="C2:C4 C6 C195:C197 C10:C13 C70:C87 C102:C104 C107 C176:C188">
    <cfRule type="cellIs" dxfId="2347" priority="1261" operator="equal">
      <formula>"Prod"</formula>
    </cfRule>
  </conditionalFormatting>
  <conditionalFormatting sqref="C7:C9">
    <cfRule type="cellIs" dxfId="2346" priority="1260" operator="equal">
      <formula>"Prod"</formula>
    </cfRule>
  </conditionalFormatting>
  <conditionalFormatting sqref="C13">
    <cfRule type="cellIs" dxfId="2345" priority="1259" operator="equal">
      <formula>"Prod"</formula>
    </cfRule>
  </conditionalFormatting>
  <conditionalFormatting sqref="C21">
    <cfRule type="cellIs" dxfId="2344" priority="1258" operator="equal">
      <formula>"Prod"</formula>
    </cfRule>
  </conditionalFormatting>
  <conditionalFormatting sqref="C22:C23">
    <cfRule type="cellIs" dxfId="2343" priority="1257" operator="equal">
      <formula>"Prod"</formula>
    </cfRule>
  </conditionalFormatting>
  <conditionalFormatting sqref="C5">
    <cfRule type="cellIs" dxfId="2342" priority="1256" operator="equal">
      <formula>"Prod"</formula>
    </cfRule>
  </conditionalFormatting>
  <conditionalFormatting sqref="C29">
    <cfRule type="cellIs" dxfId="2341" priority="1255" operator="equal">
      <formula>"Prod"</formula>
    </cfRule>
  </conditionalFormatting>
  <conditionalFormatting sqref="C30">
    <cfRule type="cellIs" dxfId="2340" priority="1254" operator="equal">
      <formula>"Prod"</formula>
    </cfRule>
  </conditionalFormatting>
  <conditionalFormatting sqref="G36">
    <cfRule type="cellIs" dxfId="2339" priority="1248" operator="equal">
      <formula>"Complete w/defect"</formula>
    </cfRule>
    <cfRule type="cellIs" dxfId="2338" priority="1249" operator="equal">
      <formula>"Failed"</formula>
    </cfRule>
    <cfRule type="cellIs" dxfId="2337" priority="1250" operator="equal">
      <formula>"NA"</formula>
    </cfRule>
    <cfRule type="cellIs" dxfId="2336" priority="1251" operator="equal">
      <formula>"Complete"</formula>
    </cfRule>
    <cfRule type="cellIs" dxfId="2335" priority="1252" operator="equal">
      <formula>"In Progress"</formula>
    </cfRule>
    <cfRule type="cellIs" dxfId="2334" priority="1253" operator="equal">
      <formula>"Not Started"</formula>
    </cfRule>
  </conditionalFormatting>
  <conditionalFormatting sqref="C36">
    <cfRule type="cellIs" dxfId="2333" priority="1247" operator="equal">
      <formula>"Prod"</formula>
    </cfRule>
  </conditionalFormatting>
  <conditionalFormatting sqref="C38:C40 C43">
    <cfRule type="cellIs" dxfId="2332" priority="1246" operator="equal">
      <formula>"Prod"</formula>
    </cfRule>
  </conditionalFormatting>
  <conditionalFormatting sqref="C39">
    <cfRule type="cellIs" dxfId="2331" priority="1245" operator="equal">
      <formula>"Prod"</formula>
    </cfRule>
  </conditionalFormatting>
  <conditionalFormatting sqref="C57">
    <cfRule type="cellIs" dxfId="2330" priority="1244" operator="equal">
      <formula>"Prod"</formula>
    </cfRule>
  </conditionalFormatting>
  <conditionalFormatting sqref="G59">
    <cfRule type="cellIs" dxfId="2329" priority="1238" operator="equal">
      <formula>"Complete w/defect"</formula>
    </cfRule>
    <cfRule type="cellIs" dxfId="2328" priority="1239" operator="equal">
      <formula>"Failed"</formula>
    </cfRule>
    <cfRule type="cellIs" dxfId="2327" priority="1240" operator="equal">
      <formula>"NA"</formula>
    </cfRule>
    <cfRule type="cellIs" dxfId="2326" priority="1241" operator="equal">
      <formula>"Complete"</formula>
    </cfRule>
    <cfRule type="cellIs" dxfId="2325" priority="1242" operator="equal">
      <formula>"In Progress"</formula>
    </cfRule>
    <cfRule type="cellIs" dxfId="2324" priority="1243" operator="equal">
      <formula>"Not Started"</formula>
    </cfRule>
  </conditionalFormatting>
  <conditionalFormatting sqref="G66">
    <cfRule type="cellIs" dxfId="2323" priority="1231" operator="equal">
      <formula>"Complete w/defect"</formula>
    </cfRule>
    <cfRule type="cellIs" dxfId="2322" priority="1232" operator="equal">
      <formula>"Failed"</formula>
    </cfRule>
    <cfRule type="cellIs" dxfId="2321" priority="1233" operator="equal">
      <formula>"NA"</formula>
    </cfRule>
    <cfRule type="cellIs" dxfId="2320" priority="1234" operator="equal">
      <formula>"Complete"</formula>
    </cfRule>
    <cfRule type="cellIs" dxfId="2319" priority="1235" operator="equal">
      <formula>"In Progress"</formula>
    </cfRule>
    <cfRule type="cellIs" dxfId="2318" priority="1236" operator="equal">
      <formula>"Not Started"</formula>
    </cfRule>
  </conditionalFormatting>
  <conditionalFormatting sqref="C66:C67">
    <cfRule type="cellIs" dxfId="2317" priority="1237" operator="equal">
      <formula>"Prod"</formula>
    </cfRule>
  </conditionalFormatting>
  <conditionalFormatting sqref="C66:C67">
    <cfRule type="cellIs" dxfId="2316" priority="1230" operator="equal">
      <formula>"Prod"</formula>
    </cfRule>
  </conditionalFormatting>
  <conditionalFormatting sqref="C66:C67">
    <cfRule type="cellIs" dxfId="2315" priority="1229" operator="equal">
      <formula>"Prod"</formula>
    </cfRule>
  </conditionalFormatting>
  <conditionalFormatting sqref="G37">
    <cfRule type="cellIs" dxfId="2314" priority="1223" operator="equal">
      <formula>"Complete w/defect"</formula>
    </cfRule>
    <cfRule type="cellIs" dxfId="2313" priority="1224" operator="equal">
      <formula>"Failed"</formula>
    </cfRule>
    <cfRule type="cellIs" dxfId="2312" priority="1225" operator="equal">
      <formula>"NA"</formula>
    </cfRule>
    <cfRule type="cellIs" dxfId="2311" priority="1226" operator="equal">
      <formula>"Complete"</formula>
    </cfRule>
    <cfRule type="cellIs" dxfId="2310" priority="1227" operator="equal">
      <formula>"In Progress"</formula>
    </cfRule>
    <cfRule type="cellIs" dxfId="2309" priority="1228" operator="equal">
      <formula>"Not Started"</formula>
    </cfRule>
  </conditionalFormatting>
  <conditionalFormatting sqref="C37">
    <cfRule type="cellIs" dxfId="2308" priority="1222" operator="equal">
      <formula>"Prod"</formula>
    </cfRule>
  </conditionalFormatting>
  <conditionalFormatting sqref="G68">
    <cfRule type="cellIs" dxfId="2307" priority="1216" operator="equal">
      <formula>"Complete w/defect"</formula>
    </cfRule>
    <cfRule type="cellIs" dxfId="2306" priority="1217" operator="equal">
      <formula>"Failed"</formula>
    </cfRule>
    <cfRule type="cellIs" dxfId="2305" priority="1218" operator="equal">
      <formula>"NA"</formula>
    </cfRule>
    <cfRule type="cellIs" dxfId="2304" priority="1219" operator="equal">
      <formula>"Complete"</formula>
    </cfRule>
    <cfRule type="cellIs" dxfId="2303" priority="1220" operator="equal">
      <formula>"In Progress"</formula>
    </cfRule>
    <cfRule type="cellIs" dxfId="2302" priority="1221" operator="equal">
      <formula>"Not Started"</formula>
    </cfRule>
  </conditionalFormatting>
  <conditionalFormatting sqref="C68:C69">
    <cfRule type="cellIs" dxfId="2301" priority="1215" operator="equal">
      <formula>"Prod"</formula>
    </cfRule>
  </conditionalFormatting>
  <conditionalFormatting sqref="G70">
    <cfRule type="cellIs" dxfId="2300" priority="1209" operator="equal">
      <formula>"Complete w/defect"</formula>
    </cfRule>
    <cfRule type="cellIs" dxfId="2299" priority="1210" operator="equal">
      <formula>"Failed"</formula>
    </cfRule>
    <cfRule type="cellIs" dxfId="2298" priority="1211" operator="equal">
      <formula>"NA"</formula>
    </cfRule>
    <cfRule type="cellIs" dxfId="2297" priority="1212" operator="equal">
      <formula>"Complete"</formula>
    </cfRule>
    <cfRule type="cellIs" dxfId="2296" priority="1213" operator="equal">
      <formula>"In Progress"</formula>
    </cfRule>
    <cfRule type="cellIs" dxfId="2295" priority="1214" operator="equal">
      <formula>"Not Started"</formula>
    </cfRule>
  </conditionalFormatting>
  <conditionalFormatting sqref="C88:C89">
    <cfRule type="cellIs" dxfId="2294" priority="1208" operator="equal">
      <formula>"Prod"</formula>
    </cfRule>
  </conditionalFormatting>
  <conditionalFormatting sqref="C90:C91">
    <cfRule type="cellIs" dxfId="2293" priority="1207" operator="equal">
      <formula>"Prod"</formula>
    </cfRule>
  </conditionalFormatting>
  <conditionalFormatting sqref="G94">
    <cfRule type="cellIs" dxfId="2292" priority="1201" operator="equal">
      <formula>"Complete w/defect"</formula>
    </cfRule>
    <cfRule type="cellIs" dxfId="2291" priority="1202" operator="equal">
      <formula>"Failed"</formula>
    </cfRule>
    <cfRule type="cellIs" dxfId="2290" priority="1203" operator="equal">
      <formula>"NA"</formula>
    </cfRule>
    <cfRule type="cellIs" dxfId="2289" priority="1204" operator="equal">
      <formula>"Complete"</formula>
    </cfRule>
    <cfRule type="cellIs" dxfId="2288" priority="1205" operator="equal">
      <formula>"In Progress"</formula>
    </cfRule>
    <cfRule type="cellIs" dxfId="2287" priority="1206" operator="equal">
      <formula>"Not Started"</formula>
    </cfRule>
  </conditionalFormatting>
  <conditionalFormatting sqref="C98:C101">
    <cfRule type="cellIs" dxfId="2286" priority="1200" operator="equal">
      <formula>"Prod"</formula>
    </cfRule>
  </conditionalFormatting>
  <conditionalFormatting sqref="C102">
    <cfRule type="cellIs" dxfId="2285" priority="1199" operator="equal">
      <formula>"Prod"</formula>
    </cfRule>
  </conditionalFormatting>
  <conditionalFormatting sqref="C103:C104">
    <cfRule type="cellIs" dxfId="2284" priority="1198" operator="equal">
      <formula>"Prod"</formula>
    </cfRule>
  </conditionalFormatting>
  <conditionalFormatting sqref="C109">
    <cfRule type="cellIs" dxfId="2283" priority="1191" operator="equal">
      <formula>"Prod"</formula>
    </cfRule>
  </conditionalFormatting>
  <conditionalFormatting sqref="G109">
    <cfRule type="cellIs" dxfId="2282" priority="1192" operator="equal">
      <formula>"Complete w/defect"</formula>
    </cfRule>
    <cfRule type="cellIs" dxfId="2281" priority="1193" operator="equal">
      <formula>"Failed"</formula>
    </cfRule>
    <cfRule type="cellIs" dxfId="2280" priority="1194" operator="equal">
      <formula>"NA"</formula>
    </cfRule>
    <cfRule type="cellIs" dxfId="2279" priority="1195" operator="equal">
      <formula>"Complete"</formula>
    </cfRule>
    <cfRule type="cellIs" dxfId="2278" priority="1196" operator="equal">
      <formula>"In Progress"</formula>
    </cfRule>
    <cfRule type="cellIs" dxfId="2277" priority="1197" operator="equal">
      <formula>"Not Started"</formula>
    </cfRule>
  </conditionalFormatting>
  <conditionalFormatting sqref="G201">
    <cfRule type="cellIs" dxfId="2276" priority="1124" operator="equal">
      <formula>"Complete w/defect"</formula>
    </cfRule>
    <cfRule type="cellIs" dxfId="2275" priority="1125" operator="equal">
      <formula>"Failed"</formula>
    </cfRule>
    <cfRule type="cellIs" dxfId="2274" priority="1126" operator="equal">
      <formula>"NA"</formula>
    </cfRule>
    <cfRule type="cellIs" dxfId="2273" priority="1127" operator="equal">
      <formula>"Complete"</formula>
    </cfRule>
    <cfRule type="cellIs" dxfId="2272" priority="1128" operator="equal">
      <formula>"In Progress"</formula>
    </cfRule>
    <cfRule type="cellIs" dxfId="2271" priority="1129" operator="equal">
      <formula>"Not Started"</formula>
    </cfRule>
  </conditionalFormatting>
  <conditionalFormatting sqref="G143 G153 G140">
    <cfRule type="cellIs" dxfId="2270" priority="1185" operator="equal">
      <formula>"Complete w/defect"</formula>
    </cfRule>
    <cfRule type="cellIs" dxfId="2269" priority="1186" operator="equal">
      <formula>"Failed"</formula>
    </cfRule>
    <cfRule type="cellIs" dxfId="2268" priority="1187" operator="equal">
      <formula>"NA"</formula>
    </cfRule>
    <cfRule type="cellIs" dxfId="2267" priority="1188" operator="equal">
      <formula>"Complete"</formula>
    </cfRule>
    <cfRule type="cellIs" dxfId="2266" priority="1189" operator="equal">
      <formula>"In Progress"</formula>
    </cfRule>
    <cfRule type="cellIs" dxfId="2265" priority="1190" operator="equal">
      <formula>"Not Started"</formula>
    </cfRule>
  </conditionalFormatting>
  <conditionalFormatting sqref="G157">
    <cfRule type="cellIs" dxfId="2264" priority="1179" operator="equal">
      <formula>"Complete w/defect"</formula>
    </cfRule>
    <cfRule type="cellIs" dxfId="2263" priority="1180" operator="equal">
      <formula>"Failed"</formula>
    </cfRule>
    <cfRule type="cellIs" dxfId="2262" priority="1181" operator="equal">
      <formula>"NA"</formula>
    </cfRule>
    <cfRule type="cellIs" dxfId="2261" priority="1182" operator="equal">
      <formula>"Complete"</formula>
    </cfRule>
    <cfRule type="cellIs" dxfId="2260" priority="1183" operator="equal">
      <formula>"In Progress"</formula>
    </cfRule>
    <cfRule type="cellIs" dxfId="2259" priority="1184" operator="equal">
      <formula>"Not Started"</formula>
    </cfRule>
  </conditionalFormatting>
  <conditionalFormatting sqref="C157:C162">
    <cfRule type="cellIs" dxfId="2258" priority="1178" operator="equal">
      <formula>"Prod"</formula>
    </cfRule>
  </conditionalFormatting>
  <conditionalFormatting sqref="G163">
    <cfRule type="cellIs" dxfId="2257" priority="1172" operator="equal">
      <formula>"Complete w/defect"</formula>
    </cfRule>
    <cfRule type="cellIs" dxfId="2256" priority="1173" operator="equal">
      <formula>"Failed"</formula>
    </cfRule>
    <cfRule type="cellIs" dxfId="2255" priority="1174" operator="equal">
      <formula>"NA"</formula>
    </cfRule>
    <cfRule type="cellIs" dxfId="2254" priority="1175" operator="equal">
      <formula>"Complete"</formula>
    </cfRule>
    <cfRule type="cellIs" dxfId="2253" priority="1176" operator="equal">
      <formula>"In Progress"</formula>
    </cfRule>
    <cfRule type="cellIs" dxfId="2252" priority="1177" operator="equal">
      <formula>"Not Started"</formula>
    </cfRule>
  </conditionalFormatting>
  <conditionalFormatting sqref="G163">
    <cfRule type="cellIs" dxfId="2251" priority="1166" operator="equal">
      <formula>"Complete w/defect"</formula>
    </cfRule>
    <cfRule type="cellIs" dxfId="2250" priority="1167" operator="equal">
      <formula>"Failed"</formula>
    </cfRule>
    <cfRule type="cellIs" dxfId="2249" priority="1168" operator="equal">
      <formula>"NA"</formula>
    </cfRule>
    <cfRule type="cellIs" dxfId="2248" priority="1169" operator="equal">
      <formula>"Complete"</formula>
    </cfRule>
    <cfRule type="cellIs" dxfId="2247" priority="1170" operator="equal">
      <formula>"In Progress"</formula>
    </cfRule>
    <cfRule type="cellIs" dxfId="2246" priority="1171" operator="equal">
      <formula>"Not Started"</formula>
    </cfRule>
  </conditionalFormatting>
  <conditionalFormatting sqref="C163:C164">
    <cfRule type="cellIs" dxfId="2245" priority="1165" operator="equal">
      <formula>"Prod"</formula>
    </cfRule>
  </conditionalFormatting>
  <conditionalFormatting sqref="G165">
    <cfRule type="cellIs" dxfId="2244" priority="1159" operator="equal">
      <formula>"Complete w/defect"</formula>
    </cfRule>
    <cfRule type="cellIs" dxfId="2243" priority="1160" operator="equal">
      <formula>"Failed"</formula>
    </cfRule>
    <cfRule type="cellIs" dxfId="2242" priority="1161" operator="equal">
      <formula>"NA"</formula>
    </cfRule>
    <cfRule type="cellIs" dxfId="2241" priority="1162" operator="equal">
      <formula>"Complete"</formula>
    </cfRule>
    <cfRule type="cellIs" dxfId="2240" priority="1163" operator="equal">
      <formula>"In Progress"</formula>
    </cfRule>
    <cfRule type="cellIs" dxfId="2239" priority="1164" operator="equal">
      <formula>"Not Started"</formula>
    </cfRule>
  </conditionalFormatting>
  <conditionalFormatting sqref="C165:C169">
    <cfRule type="cellIs" dxfId="2238" priority="1158" operator="equal">
      <formula>"Prod"</formula>
    </cfRule>
  </conditionalFormatting>
  <conditionalFormatting sqref="C170">
    <cfRule type="cellIs" dxfId="2237" priority="1157" operator="equal">
      <formula>"Prod"</formula>
    </cfRule>
  </conditionalFormatting>
  <conditionalFormatting sqref="C170">
    <cfRule type="cellIs" dxfId="2236" priority="1156" operator="equal">
      <formula>"Prod"</formula>
    </cfRule>
  </conditionalFormatting>
  <conditionalFormatting sqref="G171">
    <cfRule type="cellIs" dxfId="2235" priority="1140" operator="equal">
      <formula>"Complete w/defect"</formula>
    </cfRule>
    <cfRule type="cellIs" dxfId="2234" priority="1141" operator="equal">
      <formula>"Failed"</formula>
    </cfRule>
    <cfRule type="cellIs" dxfId="2233" priority="1142" operator="equal">
      <formula>"NA"</formula>
    </cfRule>
    <cfRule type="cellIs" dxfId="2232" priority="1143" operator="equal">
      <formula>"Complete"</formula>
    </cfRule>
    <cfRule type="cellIs" dxfId="2231" priority="1144" operator="equal">
      <formula>"In Progress"</formula>
    </cfRule>
    <cfRule type="cellIs" dxfId="2230" priority="1145" operator="equal">
      <formula>"Not Started"</formula>
    </cfRule>
  </conditionalFormatting>
  <conditionalFormatting sqref="G171">
    <cfRule type="cellIs" dxfId="2229" priority="1150" operator="equal">
      <formula>"Complete w/defect"</formula>
    </cfRule>
    <cfRule type="cellIs" dxfId="2228" priority="1151" operator="equal">
      <formula>"Failed"</formula>
    </cfRule>
    <cfRule type="cellIs" dxfId="2227" priority="1152" operator="equal">
      <formula>"NA"</formula>
    </cfRule>
    <cfRule type="cellIs" dxfId="2226" priority="1153" operator="equal">
      <formula>"Complete"</formula>
    </cfRule>
    <cfRule type="cellIs" dxfId="2225" priority="1154" operator="equal">
      <formula>"In Progress"</formula>
    </cfRule>
    <cfRule type="cellIs" dxfId="2224" priority="1155" operator="equal">
      <formula>"Not Started"</formula>
    </cfRule>
  </conditionalFormatting>
  <conditionalFormatting sqref="C171">
    <cfRule type="cellIs" dxfId="2223" priority="1149" operator="equal">
      <formula>"Prod"</formula>
    </cfRule>
  </conditionalFormatting>
  <conditionalFormatting sqref="C171">
    <cfRule type="cellIs" dxfId="2222" priority="1146" operator="equal">
      <formula>"Prod"</formula>
    </cfRule>
  </conditionalFormatting>
  <conditionalFormatting sqref="C171">
    <cfRule type="cellIs" dxfId="2221" priority="1148" operator="equal">
      <formula>"Prod"</formula>
    </cfRule>
  </conditionalFormatting>
  <conditionalFormatting sqref="C171">
    <cfRule type="cellIs" dxfId="2220" priority="1147" operator="equal">
      <formula>"Prod"</formula>
    </cfRule>
  </conditionalFormatting>
  <conditionalFormatting sqref="G201">
    <cfRule type="cellIs" dxfId="2219" priority="1134" operator="equal">
      <formula>"Complete w/defect"</formula>
    </cfRule>
    <cfRule type="cellIs" dxfId="2218" priority="1135" operator="equal">
      <formula>"Failed"</formula>
    </cfRule>
    <cfRule type="cellIs" dxfId="2217" priority="1136" operator="equal">
      <formula>"NA"</formula>
    </cfRule>
    <cfRule type="cellIs" dxfId="2216" priority="1137" operator="equal">
      <formula>"Complete"</formula>
    </cfRule>
    <cfRule type="cellIs" dxfId="2215" priority="1138" operator="equal">
      <formula>"In Progress"</formula>
    </cfRule>
    <cfRule type="cellIs" dxfId="2214" priority="1139" operator="equal">
      <formula>"Not Started"</formula>
    </cfRule>
  </conditionalFormatting>
  <conditionalFormatting sqref="C201">
    <cfRule type="cellIs" dxfId="2213" priority="1133" operator="equal">
      <formula>"Prod"</formula>
    </cfRule>
  </conditionalFormatting>
  <conditionalFormatting sqref="C201">
    <cfRule type="cellIs" dxfId="2212" priority="1130" operator="equal">
      <formula>"Prod"</formula>
    </cfRule>
  </conditionalFormatting>
  <conditionalFormatting sqref="C201">
    <cfRule type="cellIs" dxfId="2211" priority="1132" operator="equal">
      <formula>"Prod"</formula>
    </cfRule>
  </conditionalFormatting>
  <conditionalFormatting sqref="C201">
    <cfRule type="cellIs" dxfId="2210" priority="1131" operator="equal">
      <formula>"Prod"</formula>
    </cfRule>
  </conditionalFormatting>
  <conditionalFormatting sqref="G174">
    <cfRule type="cellIs" dxfId="2209" priority="1118" operator="equal">
      <formula>"Complete w/defect"</formula>
    </cfRule>
    <cfRule type="cellIs" dxfId="2208" priority="1119" operator="equal">
      <formula>"Failed"</formula>
    </cfRule>
    <cfRule type="cellIs" dxfId="2207" priority="1120" operator="equal">
      <formula>"NA"</formula>
    </cfRule>
    <cfRule type="cellIs" dxfId="2206" priority="1121" operator="equal">
      <formula>"Complete"</formula>
    </cfRule>
    <cfRule type="cellIs" dxfId="2205" priority="1122" operator="equal">
      <formula>"In Progress"</formula>
    </cfRule>
    <cfRule type="cellIs" dxfId="2204" priority="1123" operator="equal">
      <formula>"Not Started"</formula>
    </cfRule>
  </conditionalFormatting>
  <conditionalFormatting sqref="C174">
    <cfRule type="cellIs" dxfId="2203" priority="1117" operator="equal">
      <formula>"Prod"</formula>
    </cfRule>
  </conditionalFormatting>
  <conditionalFormatting sqref="G187">
    <cfRule type="cellIs" dxfId="2202" priority="1111" operator="equal">
      <formula>"Complete w/defect"</formula>
    </cfRule>
    <cfRule type="cellIs" dxfId="2201" priority="1112" operator="equal">
      <formula>"Failed"</formula>
    </cfRule>
    <cfRule type="cellIs" dxfId="2200" priority="1113" operator="equal">
      <formula>"NA"</formula>
    </cfRule>
    <cfRule type="cellIs" dxfId="2199" priority="1114" operator="equal">
      <formula>"Complete"</formula>
    </cfRule>
    <cfRule type="cellIs" dxfId="2198" priority="1115" operator="equal">
      <formula>"In Progress"</formula>
    </cfRule>
    <cfRule type="cellIs" dxfId="2197" priority="1116" operator="equal">
      <formula>"Not Started"</formula>
    </cfRule>
  </conditionalFormatting>
  <conditionalFormatting sqref="G184">
    <cfRule type="cellIs" dxfId="2196" priority="1105" operator="equal">
      <formula>"Complete w/defect"</formula>
    </cfRule>
    <cfRule type="cellIs" dxfId="2195" priority="1106" operator="equal">
      <formula>"Failed"</formula>
    </cfRule>
    <cfRule type="cellIs" dxfId="2194" priority="1107" operator="equal">
      <formula>"NA"</formula>
    </cfRule>
    <cfRule type="cellIs" dxfId="2193" priority="1108" operator="equal">
      <formula>"Complete"</formula>
    </cfRule>
    <cfRule type="cellIs" dxfId="2192" priority="1109" operator="equal">
      <formula>"In Progress"</formula>
    </cfRule>
    <cfRule type="cellIs" dxfId="2191" priority="1110" operator="equal">
      <formula>"Not Started"</formula>
    </cfRule>
  </conditionalFormatting>
  <conditionalFormatting sqref="C175">
    <cfRule type="cellIs" dxfId="2190" priority="1104" operator="equal">
      <formula>"Prod"</formula>
    </cfRule>
  </conditionalFormatting>
  <conditionalFormatting sqref="G189 G192">
    <cfRule type="cellIs" dxfId="2189" priority="1098" operator="equal">
      <formula>"Complete w/defect"</formula>
    </cfRule>
    <cfRule type="cellIs" dxfId="2188" priority="1099" operator="equal">
      <formula>"Failed"</formula>
    </cfRule>
    <cfRule type="cellIs" dxfId="2187" priority="1100" operator="equal">
      <formula>"NA"</formula>
    </cfRule>
    <cfRule type="cellIs" dxfId="2186" priority="1101" operator="equal">
      <formula>"Complete"</formula>
    </cfRule>
    <cfRule type="cellIs" dxfId="2185" priority="1102" operator="equal">
      <formula>"In Progress"</formula>
    </cfRule>
    <cfRule type="cellIs" dxfId="2184" priority="1103" operator="equal">
      <formula>"Not Started"</formula>
    </cfRule>
  </conditionalFormatting>
  <conditionalFormatting sqref="C189 C191:C194">
    <cfRule type="cellIs" dxfId="2183" priority="1097" operator="equal">
      <formula>"Prod"</formula>
    </cfRule>
  </conditionalFormatting>
  <conditionalFormatting sqref="G195">
    <cfRule type="cellIs" dxfId="2182" priority="1091" operator="equal">
      <formula>"Complete w/defect"</formula>
    </cfRule>
    <cfRule type="cellIs" dxfId="2181" priority="1092" operator="equal">
      <formula>"Failed"</formula>
    </cfRule>
    <cfRule type="cellIs" dxfId="2180" priority="1093" operator="equal">
      <formula>"NA"</formula>
    </cfRule>
    <cfRule type="cellIs" dxfId="2179" priority="1094" operator="equal">
      <formula>"Complete"</formula>
    </cfRule>
    <cfRule type="cellIs" dxfId="2178" priority="1095" operator="equal">
      <formula>"In Progress"</formula>
    </cfRule>
    <cfRule type="cellIs" dxfId="2177" priority="1096" operator="equal">
      <formula>"Not Started"</formula>
    </cfRule>
  </conditionalFormatting>
  <conditionalFormatting sqref="G195">
    <cfRule type="cellIs" dxfId="2176" priority="1085" operator="equal">
      <formula>"Complete w/defect"</formula>
    </cfRule>
    <cfRule type="cellIs" dxfId="2175" priority="1086" operator="equal">
      <formula>"Failed"</formula>
    </cfRule>
    <cfRule type="cellIs" dxfId="2174" priority="1087" operator="equal">
      <formula>"NA"</formula>
    </cfRule>
    <cfRule type="cellIs" dxfId="2173" priority="1088" operator="equal">
      <formula>"Complete"</formula>
    </cfRule>
    <cfRule type="cellIs" dxfId="2172" priority="1089" operator="equal">
      <formula>"In Progress"</formula>
    </cfRule>
    <cfRule type="cellIs" dxfId="2171" priority="1090" operator="equal">
      <formula>"Not Started"</formula>
    </cfRule>
  </conditionalFormatting>
  <conditionalFormatting sqref="G200:G201">
    <cfRule type="cellIs" dxfId="2170" priority="1079" operator="equal">
      <formula>"Complete w/defect"</formula>
    </cfRule>
    <cfRule type="cellIs" dxfId="2169" priority="1080" operator="equal">
      <formula>"Failed"</formula>
    </cfRule>
    <cfRule type="cellIs" dxfId="2168" priority="1081" operator="equal">
      <formula>"NA"</formula>
    </cfRule>
    <cfRule type="cellIs" dxfId="2167" priority="1082" operator="equal">
      <formula>"Complete"</formula>
    </cfRule>
    <cfRule type="cellIs" dxfId="2166" priority="1083" operator="equal">
      <formula>"In Progress"</formula>
    </cfRule>
    <cfRule type="cellIs" dxfId="2165" priority="1084" operator="equal">
      <formula>"Not Started"</formula>
    </cfRule>
  </conditionalFormatting>
  <conditionalFormatting sqref="C200:C203">
    <cfRule type="cellIs" dxfId="2164" priority="1078" operator="equal">
      <formula>"Prod"</formula>
    </cfRule>
  </conditionalFormatting>
  <conditionalFormatting sqref="G204">
    <cfRule type="cellIs" dxfId="2163" priority="1062" operator="equal">
      <formula>"Complete w/defect"</formula>
    </cfRule>
    <cfRule type="cellIs" dxfId="2162" priority="1063" operator="equal">
      <formula>"Failed"</formula>
    </cfRule>
    <cfRule type="cellIs" dxfId="2161" priority="1064" operator="equal">
      <formula>"NA"</formula>
    </cfRule>
    <cfRule type="cellIs" dxfId="2160" priority="1065" operator="equal">
      <formula>"Complete"</formula>
    </cfRule>
    <cfRule type="cellIs" dxfId="2159" priority="1066" operator="equal">
      <formula>"In Progress"</formula>
    </cfRule>
    <cfRule type="cellIs" dxfId="2158" priority="1067" operator="equal">
      <formula>"Not Started"</formula>
    </cfRule>
  </conditionalFormatting>
  <conditionalFormatting sqref="G204">
    <cfRule type="cellIs" dxfId="2157" priority="1072" operator="equal">
      <formula>"Complete w/defect"</formula>
    </cfRule>
    <cfRule type="cellIs" dxfId="2156" priority="1073" operator="equal">
      <formula>"Failed"</formula>
    </cfRule>
    <cfRule type="cellIs" dxfId="2155" priority="1074" operator="equal">
      <formula>"NA"</formula>
    </cfRule>
    <cfRule type="cellIs" dxfId="2154" priority="1075" operator="equal">
      <formula>"Complete"</formula>
    </cfRule>
    <cfRule type="cellIs" dxfId="2153" priority="1076" operator="equal">
      <formula>"In Progress"</formula>
    </cfRule>
    <cfRule type="cellIs" dxfId="2152" priority="1077" operator="equal">
      <formula>"Not Started"</formula>
    </cfRule>
  </conditionalFormatting>
  <conditionalFormatting sqref="C204">
    <cfRule type="cellIs" dxfId="2151" priority="1071" operator="equal">
      <formula>"Prod"</formula>
    </cfRule>
  </conditionalFormatting>
  <conditionalFormatting sqref="C204">
    <cfRule type="cellIs" dxfId="2150" priority="1068" operator="equal">
      <formula>"Prod"</formula>
    </cfRule>
  </conditionalFormatting>
  <conditionalFormatting sqref="C204">
    <cfRule type="cellIs" dxfId="2149" priority="1070" operator="equal">
      <formula>"Prod"</formula>
    </cfRule>
  </conditionalFormatting>
  <conditionalFormatting sqref="C204">
    <cfRule type="cellIs" dxfId="2148" priority="1069" operator="equal">
      <formula>"Prod"</formula>
    </cfRule>
  </conditionalFormatting>
  <conditionalFormatting sqref="G207">
    <cfRule type="cellIs" dxfId="2147" priority="1046" operator="equal">
      <formula>"Complete w/defect"</formula>
    </cfRule>
    <cfRule type="cellIs" dxfId="2146" priority="1047" operator="equal">
      <formula>"Failed"</formula>
    </cfRule>
    <cfRule type="cellIs" dxfId="2145" priority="1048" operator="equal">
      <formula>"NA"</formula>
    </cfRule>
    <cfRule type="cellIs" dxfId="2144" priority="1049" operator="equal">
      <formula>"Complete"</formula>
    </cfRule>
    <cfRule type="cellIs" dxfId="2143" priority="1050" operator="equal">
      <formula>"In Progress"</formula>
    </cfRule>
    <cfRule type="cellIs" dxfId="2142" priority="1051" operator="equal">
      <formula>"Not Started"</formula>
    </cfRule>
  </conditionalFormatting>
  <conditionalFormatting sqref="G207">
    <cfRule type="cellIs" dxfId="2141" priority="1056" operator="equal">
      <formula>"Complete w/defect"</formula>
    </cfRule>
    <cfRule type="cellIs" dxfId="2140" priority="1057" operator="equal">
      <formula>"Failed"</formula>
    </cfRule>
    <cfRule type="cellIs" dxfId="2139" priority="1058" operator="equal">
      <formula>"NA"</formula>
    </cfRule>
    <cfRule type="cellIs" dxfId="2138" priority="1059" operator="equal">
      <formula>"Complete"</formula>
    </cfRule>
    <cfRule type="cellIs" dxfId="2137" priority="1060" operator="equal">
      <formula>"In Progress"</formula>
    </cfRule>
    <cfRule type="cellIs" dxfId="2136" priority="1061" operator="equal">
      <formula>"Not Started"</formula>
    </cfRule>
  </conditionalFormatting>
  <conditionalFormatting sqref="C207">
    <cfRule type="cellIs" dxfId="2135" priority="1055" operator="equal">
      <formula>"Prod"</formula>
    </cfRule>
  </conditionalFormatting>
  <conditionalFormatting sqref="C207">
    <cfRule type="cellIs" dxfId="2134" priority="1052" operator="equal">
      <formula>"Prod"</formula>
    </cfRule>
  </conditionalFormatting>
  <conditionalFormatting sqref="C207">
    <cfRule type="cellIs" dxfId="2133" priority="1054" operator="equal">
      <formula>"Prod"</formula>
    </cfRule>
  </conditionalFormatting>
  <conditionalFormatting sqref="C207">
    <cfRule type="cellIs" dxfId="2132" priority="1053" operator="equal">
      <formula>"Prod"</formula>
    </cfRule>
  </conditionalFormatting>
  <conditionalFormatting sqref="C216">
    <cfRule type="cellIs" dxfId="2131" priority="1006" operator="equal">
      <formula>"Prod"</formula>
    </cfRule>
  </conditionalFormatting>
  <conditionalFormatting sqref="G210">
    <cfRule type="cellIs" dxfId="2130" priority="1030" operator="equal">
      <formula>"Complete w/defect"</formula>
    </cfRule>
    <cfRule type="cellIs" dxfId="2129" priority="1031" operator="equal">
      <formula>"Failed"</formula>
    </cfRule>
    <cfRule type="cellIs" dxfId="2128" priority="1032" operator="equal">
      <formula>"NA"</formula>
    </cfRule>
    <cfRule type="cellIs" dxfId="2127" priority="1033" operator="equal">
      <formula>"Complete"</formula>
    </cfRule>
    <cfRule type="cellIs" dxfId="2126" priority="1034" operator="equal">
      <formula>"In Progress"</formula>
    </cfRule>
    <cfRule type="cellIs" dxfId="2125" priority="1035" operator="equal">
      <formula>"Not Started"</formula>
    </cfRule>
  </conditionalFormatting>
  <conditionalFormatting sqref="G210">
    <cfRule type="cellIs" dxfId="2124" priority="1040" operator="equal">
      <formula>"Complete w/defect"</formula>
    </cfRule>
    <cfRule type="cellIs" dxfId="2123" priority="1041" operator="equal">
      <formula>"Failed"</formula>
    </cfRule>
    <cfRule type="cellIs" dxfId="2122" priority="1042" operator="equal">
      <formula>"NA"</formula>
    </cfRule>
    <cfRule type="cellIs" dxfId="2121" priority="1043" operator="equal">
      <formula>"Complete"</formula>
    </cfRule>
    <cfRule type="cellIs" dxfId="2120" priority="1044" operator="equal">
      <formula>"In Progress"</formula>
    </cfRule>
    <cfRule type="cellIs" dxfId="2119" priority="1045" operator="equal">
      <formula>"Not Started"</formula>
    </cfRule>
  </conditionalFormatting>
  <conditionalFormatting sqref="C210">
    <cfRule type="cellIs" dxfId="2118" priority="1039" operator="equal">
      <formula>"Prod"</formula>
    </cfRule>
  </conditionalFormatting>
  <conditionalFormatting sqref="C210">
    <cfRule type="cellIs" dxfId="2117" priority="1036" operator="equal">
      <formula>"Prod"</formula>
    </cfRule>
  </conditionalFormatting>
  <conditionalFormatting sqref="C210">
    <cfRule type="cellIs" dxfId="2116" priority="1038" operator="equal">
      <formula>"Prod"</formula>
    </cfRule>
  </conditionalFormatting>
  <conditionalFormatting sqref="C210">
    <cfRule type="cellIs" dxfId="2115" priority="1037" operator="equal">
      <formula>"Prod"</formula>
    </cfRule>
  </conditionalFormatting>
  <conditionalFormatting sqref="G213">
    <cfRule type="cellIs" dxfId="2114" priority="1014" operator="equal">
      <formula>"Complete w/defect"</formula>
    </cfRule>
    <cfRule type="cellIs" dxfId="2113" priority="1015" operator="equal">
      <formula>"Failed"</formula>
    </cfRule>
    <cfRule type="cellIs" dxfId="2112" priority="1016" operator="equal">
      <formula>"NA"</formula>
    </cfRule>
    <cfRule type="cellIs" dxfId="2111" priority="1017" operator="equal">
      <formula>"Complete"</formula>
    </cfRule>
    <cfRule type="cellIs" dxfId="2110" priority="1018" operator="equal">
      <formula>"In Progress"</formula>
    </cfRule>
    <cfRule type="cellIs" dxfId="2109" priority="1019" operator="equal">
      <formula>"Not Started"</formula>
    </cfRule>
  </conditionalFormatting>
  <conditionalFormatting sqref="G213">
    <cfRule type="cellIs" dxfId="2108" priority="1024" operator="equal">
      <formula>"Complete w/defect"</formula>
    </cfRule>
    <cfRule type="cellIs" dxfId="2107" priority="1025" operator="equal">
      <formula>"Failed"</formula>
    </cfRule>
    <cfRule type="cellIs" dxfId="2106" priority="1026" operator="equal">
      <formula>"NA"</formula>
    </cfRule>
    <cfRule type="cellIs" dxfId="2105" priority="1027" operator="equal">
      <formula>"Complete"</formula>
    </cfRule>
    <cfRule type="cellIs" dxfId="2104" priority="1028" operator="equal">
      <formula>"In Progress"</formula>
    </cfRule>
    <cfRule type="cellIs" dxfId="2103" priority="1029" operator="equal">
      <formula>"Not Started"</formula>
    </cfRule>
  </conditionalFormatting>
  <conditionalFormatting sqref="C213">
    <cfRule type="cellIs" dxfId="2102" priority="1023" operator="equal">
      <formula>"Prod"</formula>
    </cfRule>
  </conditionalFormatting>
  <conditionalFormatting sqref="C213">
    <cfRule type="cellIs" dxfId="2101" priority="1020" operator="equal">
      <formula>"Prod"</formula>
    </cfRule>
  </conditionalFormatting>
  <conditionalFormatting sqref="C213">
    <cfRule type="cellIs" dxfId="2100" priority="1022" operator="equal">
      <formula>"Prod"</formula>
    </cfRule>
  </conditionalFormatting>
  <conditionalFormatting sqref="C213">
    <cfRule type="cellIs" dxfId="2099" priority="1021" operator="equal">
      <formula>"Prod"</formula>
    </cfRule>
  </conditionalFormatting>
  <conditionalFormatting sqref="G216">
    <cfRule type="cellIs" dxfId="2098" priority="998" operator="equal">
      <formula>"Complete w/defect"</formula>
    </cfRule>
    <cfRule type="cellIs" dxfId="2097" priority="999" operator="equal">
      <formula>"Failed"</formula>
    </cfRule>
    <cfRule type="cellIs" dxfId="2096" priority="1000" operator="equal">
      <formula>"NA"</formula>
    </cfRule>
    <cfRule type="cellIs" dxfId="2095" priority="1001" operator="equal">
      <formula>"Complete"</formula>
    </cfRule>
    <cfRule type="cellIs" dxfId="2094" priority="1002" operator="equal">
      <formula>"In Progress"</formula>
    </cfRule>
    <cfRule type="cellIs" dxfId="2093" priority="1003" operator="equal">
      <formula>"Not Started"</formula>
    </cfRule>
  </conditionalFormatting>
  <conditionalFormatting sqref="G216">
    <cfRule type="cellIs" dxfId="2092" priority="1008" operator="equal">
      <formula>"Complete w/defect"</formula>
    </cfRule>
    <cfRule type="cellIs" dxfId="2091" priority="1009" operator="equal">
      <formula>"Failed"</formula>
    </cfRule>
    <cfRule type="cellIs" dxfId="2090" priority="1010" operator="equal">
      <formula>"NA"</formula>
    </cfRule>
    <cfRule type="cellIs" dxfId="2089" priority="1011" operator="equal">
      <formula>"Complete"</formula>
    </cfRule>
    <cfRule type="cellIs" dxfId="2088" priority="1012" operator="equal">
      <formula>"In Progress"</formula>
    </cfRule>
    <cfRule type="cellIs" dxfId="2087" priority="1013" operator="equal">
      <formula>"Not Started"</formula>
    </cfRule>
  </conditionalFormatting>
  <conditionalFormatting sqref="C216">
    <cfRule type="cellIs" dxfId="2086" priority="1007" operator="equal">
      <formula>"Prod"</formula>
    </cfRule>
  </conditionalFormatting>
  <conditionalFormatting sqref="C216">
    <cfRule type="cellIs" dxfId="2085" priority="1004" operator="equal">
      <formula>"Prod"</formula>
    </cfRule>
  </conditionalFormatting>
  <conditionalFormatting sqref="C216">
    <cfRule type="cellIs" dxfId="2084" priority="1005" operator="equal">
      <formula>"Prod"</formula>
    </cfRule>
  </conditionalFormatting>
  <conditionalFormatting sqref="C172:C173">
    <cfRule type="cellIs" dxfId="2083" priority="997" operator="equal">
      <formula>"Prod"</formula>
    </cfRule>
  </conditionalFormatting>
  <conditionalFormatting sqref="C172:C173">
    <cfRule type="cellIs" dxfId="2082" priority="996" operator="equal">
      <formula>"Prod"</formula>
    </cfRule>
  </conditionalFormatting>
  <conditionalFormatting sqref="C172:C173">
    <cfRule type="cellIs" dxfId="2081" priority="995" operator="equal">
      <formula>"Prod"</formula>
    </cfRule>
  </conditionalFormatting>
  <conditionalFormatting sqref="C14">
    <cfRule type="cellIs" dxfId="2080" priority="994" operator="equal">
      <formula>"Prod"</formula>
    </cfRule>
  </conditionalFormatting>
  <conditionalFormatting sqref="G4">
    <cfRule type="cellIs" dxfId="2079" priority="988" operator="equal">
      <formula>"Complete w/defect"</formula>
    </cfRule>
    <cfRule type="cellIs" dxfId="2078" priority="989" operator="equal">
      <formula>"Failed"</formula>
    </cfRule>
    <cfRule type="cellIs" dxfId="2077" priority="990" operator="equal">
      <formula>"NA"</formula>
    </cfRule>
    <cfRule type="cellIs" dxfId="2076" priority="991" operator="equal">
      <formula>"Complete"</formula>
    </cfRule>
    <cfRule type="cellIs" dxfId="2075" priority="992" operator="equal">
      <formula>"In Progress"</formula>
    </cfRule>
    <cfRule type="cellIs" dxfId="2074" priority="993" operator="equal">
      <formula>"Not Started"</formula>
    </cfRule>
  </conditionalFormatting>
  <conditionalFormatting sqref="G20">
    <cfRule type="cellIs" dxfId="2073" priority="982" operator="equal">
      <formula>"Complete w/defect"</formula>
    </cfRule>
    <cfRule type="cellIs" dxfId="2072" priority="983" operator="equal">
      <formula>"Failed"</formula>
    </cfRule>
    <cfRule type="cellIs" dxfId="2071" priority="984" operator="equal">
      <formula>"NA"</formula>
    </cfRule>
    <cfRule type="cellIs" dxfId="2070" priority="985" operator="equal">
      <formula>"Complete"</formula>
    </cfRule>
    <cfRule type="cellIs" dxfId="2069" priority="986" operator="equal">
      <formula>"In Progress"</formula>
    </cfRule>
    <cfRule type="cellIs" dxfId="2068" priority="987" operator="equal">
      <formula>"Not Started"</formula>
    </cfRule>
  </conditionalFormatting>
  <conditionalFormatting sqref="G5">
    <cfRule type="cellIs" dxfId="2067" priority="976" operator="equal">
      <formula>"Complete w/defect"</formula>
    </cfRule>
    <cfRule type="cellIs" dxfId="2066" priority="977" operator="equal">
      <formula>"Failed"</formula>
    </cfRule>
    <cfRule type="cellIs" dxfId="2065" priority="978" operator="equal">
      <formula>"NA"</formula>
    </cfRule>
    <cfRule type="cellIs" dxfId="2064" priority="979" operator="equal">
      <formula>"Complete"</formula>
    </cfRule>
    <cfRule type="cellIs" dxfId="2063" priority="980" operator="equal">
      <formula>"In Progress"</formula>
    </cfRule>
    <cfRule type="cellIs" dxfId="2062" priority="981" operator="equal">
      <formula>"Not Started"</formula>
    </cfRule>
  </conditionalFormatting>
  <conditionalFormatting sqref="G7:G9">
    <cfRule type="cellIs" dxfId="2061" priority="970" operator="equal">
      <formula>"Complete w/defect"</formula>
    </cfRule>
    <cfRule type="cellIs" dxfId="2060" priority="971" operator="equal">
      <formula>"Failed"</formula>
    </cfRule>
    <cfRule type="cellIs" dxfId="2059" priority="972" operator="equal">
      <formula>"NA"</formula>
    </cfRule>
    <cfRule type="cellIs" dxfId="2058" priority="973" operator="equal">
      <formula>"Complete"</formula>
    </cfRule>
    <cfRule type="cellIs" dxfId="2057" priority="974" operator="equal">
      <formula>"In Progress"</formula>
    </cfRule>
    <cfRule type="cellIs" dxfId="2056" priority="975" operator="equal">
      <formula>"Not Started"</formula>
    </cfRule>
  </conditionalFormatting>
  <conditionalFormatting sqref="C199">
    <cfRule type="cellIs" dxfId="2055" priority="969" operator="equal">
      <formula>"Prod"</formula>
    </cfRule>
  </conditionalFormatting>
  <conditionalFormatting sqref="C198">
    <cfRule type="cellIs" dxfId="2054" priority="962" operator="equal">
      <formula>"Prod"</formula>
    </cfRule>
  </conditionalFormatting>
  <conditionalFormatting sqref="G198">
    <cfRule type="cellIs" dxfId="2053" priority="963" operator="equal">
      <formula>"Complete w/defect"</formula>
    </cfRule>
    <cfRule type="cellIs" dxfId="2052" priority="964" operator="equal">
      <formula>"Failed"</formula>
    </cfRule>
    <cfRule type="cellIs" dxfId="2051" priority="965" operator="equal">
      <formula>"NA"</formula>
    </cfRule>
    <cfRule type="cellIs" dxfId="2050" priority="966" operator="equal">
      <formula>"Complete"</formula>
    </cfRule>
    <cfRule type="cellIs" dxfId="2049" priority="967" operator="equal">
      <formula>"In Progress"</formula>
    </cfRule>
    <cfRule type="cellIs" dxfId="2048" priority="968" operator="equal">
      <formula>"Not Started"</formula>
    </cfRule>
  </conditionalFormatting>
  <conditionalFormatting sqref="C138">
    <cfRule type="cellIs" dxfId="2047" priority="961" operator="equal">
      <formula>"Prod"</formula>
    </cfRule>
  </conditionalFormatting>
  <conditionalFormatting sqref="G138">
    <cfRule type="cellIs" dxfId="2046" priority="955" operator="equal">
      <formula>"Complete w/defect"</formula>
    </cfRule>
    <cfRule type="cellIs" dxfId="2045" priority="956" operator="equal">
      <formula>"Failed"</formula>
    </cfRule>
    <cfRule type="cellIs" dxfId="2044" priority="957" operator="equal">
      <formula>"NA"</formula>
    </cfRule>
    <cfRule type="cellIs" dxfId="2043" priority="958" operator="equal">
      <formula>"Complete"</formula>
    </cfRule>
    <cfRule type="cellIs" dxfId="2042" priority="959" operator="equal">
      <formula>"In Progress"</formula>
    </cfRule>
    <cfRule type="cellIs" dxfId="2041" priority="960" operator="equal">
      <formula>"Not Started"</formula>
    </cfRule>
  </conditionalFormatting>
  <conditionalFormatting sqref="C47">
    <cfRule type="cellIs" dxfId="2040" priority="954" operator="equal">
      <formula>"Prod"</formula>
    </cfRule>
  </conditionalFormatting>
  <conditionalFormatting sqref="C202:C203">
    <cfRule type="cellIs" dxfId="2039" priority="953" operator="equal">
      <formula>"Prod"</formula>
    </cfRule>
  </conditionalFormatting>
  <conditionalFormatting sqref="C202:C203">
    <cfRule type="cellIs" dxfId="2038" priority="952" operator="equal">
      <formula>"Prod"</formula>
    </cfRule>
  </conditionalFormatting>
  <conditionalFormatting sqref="C202:C203">
    <cfRule type="cellIs" dxfId="2037" priority="951" operator="equal">
      <formula>"Prod"</formula>
    </cfRule>
  </conditionalFormatting>
  <conditionalFormatting sqref="C190">
    <cfRule type="cellIs" dxfId="2036" priority="950" operator="equal">
      <formula>"Prod"</formula>
    </cfRule>
  </conditionalFormatting>
  <conditionalFormatting sqref="C190">
    <cfRule type="cellIs" dxfId="2035" priority="949" operator="equal">
      <formula>"Prod"</formula>
    </cfRule>
  </conditionalFormatting>
  <conditionalFormatting sqref="C190">
    <cfRule type="cellIs" dxfId="2034" priority="948" operator="equal">
      <formula>"Prod"</formula>
    </cfRule>
  </conditionalFormatting>
  <conditionalFormatting sqref="C205:C206">
    <cfRule type="cellIs" dxfId="2033" priority="947" operator="equal">
      <formula>"Prod"</formula>
    </cfRule>
  </conditionalFormatting>
  <conditionalFormatting sqref="C205:C206">
    <cfRule type="cellIs" dxfId="2032" priority="946" operator="equal">
      <formula>"Prod"</formula>
    </cfRule>
  </conditionalFormatting>
  <conditionalFormatting sqref="C205:C206">
    <cfRule type="cellIs" dxfId="2031" priority="945" operator="equal">
      <formula>"Prod"</formula>
    </cfRule>
  </conditionalFormatting>
  <conditionalFormatting sqref="C208:C209">
    <cfRule type="cellIs" dxfId="2030" priority="944" operator="equal">
      <formula>"Prod"</formula>
    </cfRule>
  </conditionalFormatting>
  <conditionalFormatting sqref="C208:C209">
    <cfRule type="cellIs" dxfId="2029" priority="943" operator="equal">
      <formula>"Prod"</formula>
    </cfRule>
  </conditionalFormatting>
  <conditionalFormatting sqref="C208:C209">
    <cfRule type="cellIs" dxfId="2028" priority="942" operator="equal">
      <formula>"Prod"</formula>
    </cfRule>
  </conditionalFormatting>
  <conditionalFormatting sqref="C211:C212">
    <cfRule type="cellIs" dxfId="2027" priority="941" operator="equal">
      <formula>"Prod"</formula>
    </cfRule>
  </conditionalFormatting>
  <conditionalFormatting sqref="C211:C212">
    <cfRule type="cellIs" dxfId="2026" priority="940" operator="equal">
      <formula>"Prod"</formula>
    </cfRule>
  </conditionalFormatting>
  <conditionalFormatting sqref="C211:C212">
    <cfRule type="cellIs" dxfId="2025" priority="939" operator="equal">
      <formula>"Prod"</formula>
    </cfRule>
  </conditionalFormatting>
  <conditionalFormatting sqref="C214:C215">
    <cfRule type="cellIs" dxfId="2024" priority="938" operator="equal">
      <formula>"Prod"</formula>
    </cfRule>
  </conditionalFormatting>
  <conditionalFormatting sqref="C214:C215">
    <cfRule type="cellIs" dxfId="2023" priority="937" operator="equal">
      <formula>"Prod"</formula>
    </cfRule>
  </conditionalFormatting>
  <conditionalFormatting sqref="C214:C215">
    <cfRule type="cellIs" dxfId="2022" priority="936" operator="equal">
      <formula>"Prod"</formula>
    </cfRule>
  </conditionalFormatting>
  <conditionalFormatting sqref="C217:C218">
    <cfRule type="cellIs" dxfId="2021" priority="935" operator="equal">
      <formula>"Prod"</formula>
    </cfRule>
  </conditionalFormatting>
  <conditionalFormatting sqref="C217:C218">
    <cfRule type="cellIs" dxfId="2020" priority="934" operator="equal">
      <formula>"Prod"</formula>
    </cfRule>
  </conditionalFormatting>
  <conditionalFormatting sqref="C217:C218">
    <cfRule type="cellIs" dxfId="2019" priority="933" operator="equal">
      <formula>"Prod"</formula>
    </cfRule>
  </conditionalFormatting>
  <conditionalFormatting sqref="C135:C137">
    <cfRule type="cellIs" dxfId="2018" priority="932" operator="equal">
      <formula>"Prod"</formula>
    </cfRule>
  </conditionalFormatting>
  <conditionalFormatting sqref="C135:C137">
    <cfRule type="cellIs" dxfId="2017" priority="931" operator="equal">
      <formula>"Prod"</formula>
    </cfRule>
  </conditionalFormatting>
  <conditionalFormatting sqref="G135">
    <cfRule type="cellIs" dxfId="2016" priority="925" operator="equal">
      <formula>"Complete w/defect"</formula>
    </cfRule>
    <cfRule type="cellIs" dxfId="2015" priority="926" operator="equal">
      <formula>"Failed"</formula>
    </cfRule>
    <cfRule type="cellIs" dxfId="2014" priority="927" operator="equal">
      <formula>"NA"</formula>
    </cfRule>
    <cfRule type="cellIs" dxfId="2013" priority="928" operator="equal">
      <formula>"Complete"</formula>
    </cfRule>
    <cfRule type="cellIs" dxfId="2012" priority="929" operator="equal">
      <formula>"In Progress"</formula>
    </cfRule>
    <cfRule type="cellIs" dxfId="2011" priority="930" operator="equal">
      <formula>"Not Started"</formula>
    </cfRule>
  </conditionalFormatting>
  <conditionalFormatting sqref="G151">
    <cfRule type="cellIs" dxfId="2010" priority="919" operator="equal">
      <formula>"Complete w/defect"</formula>
    </cfRule>
    <cfRule type="cellIs" dxfId="2009" priority="920" operator="equal">
      <formula>"Failed"</formula>
    </cfRule>
    <cfRule type="cellIs" dxfId="2008" priority="921" operator="equal">
      <formula>"NA"</formula>
    </cfRule>
    <cfRule type="cellIs" dxfId="2007" priority="922" operator="equal">
      <formula>"Complete"</formula>
    </cfRule>
    <cfRule type="cellIs" dxfId="2006" priority="923" operator="equal">
      <formula>"In Progress"</formula>
    </cfRule>
    <cfRule type="cellIs" dxfId="2005" priority="924" operator="equal">
      <formula>"Not Started"</formula>
    </cfRule>
  </conditionalFormatting>
  <conditionalFormatting sqref="C151:C152">
    <cfRule type="cellIs" dxfId="2004" priority="918" operator="equal">
      <formula>"Prod"</formula>
    </cfRule>
  </conditionalFormatting>
  <conditionalFormatting sqref="G151">
    <cfRule type="cellIs" dxfId="2003" priority="912" operator="equal">
      <formula>"Complete w/defect"</formula>
    </cfRule>
    <cfRule type="cellIs" dxfId="2002" priority="913" operator="equal">
      <formula>"Failed"</formula>
    </cfRule>
    <cfRule type="cellIs" dxfId="2001" priority="914" operator="equal">
      <formula>"NA"</formula>
    </cfRule>
    <cfRule type="cellIs" dxfId="2000" priority="915" operator="equal">
      <formula>"Complete"</formula>
    </cfRule>
    <cfRule type="cellIs" dxfId="1999" priority="916" operator="equal">
      <formula>"In Progress"</formula>
    </cfRule>
    <cfRule type="cellIs" dxfId="1998" priority="917" operator="equal">
      <formula>"Not Started"</formula>
    </cfRule>
  </conditionalFormatting>
  <conditionalFormatting sqref="G113">
    <cfRule type="cellIs" dxfId="1997" priority="810" operator="equal">
      <formula>"Complete w/defect"</formula>
    </cfRule>
    <cfRule type="cellIs" dxfId="1996" priority="811" operator="equal">
      <formula>"Failed"</formula>
    </cfRule>
    <cfRule type="cellIs" dxfId="1995" priority="812" operator="equal">
      <formula>"NA"</formula>
    </cfRule>
    <cfRule type="cellIs" dxfId="1994" priority="813" operator="equal">
      <formula>"Complete"</formula>
    </cfRule>
    <cfRule type="cellIs" dxfId="1993" priority="814" operator="equal">
      <formula>"In Progress"</formula>
    </cfRule>
    <cfRule type="cellIs" dxfId="1992" priority="815" operator="equal">
      <formula>"Not Started"</formula>
    </cfRule>
  </conditionalFormatting>
  <conditionalFormatting sqref="G110">
    <cfRule type="cellIs" dxfId="1991" priority="906" operator="equal">
      <formula>"Complete w/defect"</formula>
    </cfRule>
    <cfRule type="cellIs" dxfId="1990" priority="907" operator="equal">
      <formula>"Failed"</formula>
    </cfRule>
    <cfRule type="cellIs" dxfId="1989" priority="908" operator="equal">
      <formula>"NA"</formula>
    </cfRule>
    <cfRule type="cellIs" dxfId="1988" priority="909" operator="equal">
      <formula>"Complete"</formula>
    </cfRule>
    <cfRule type="cellIs" dxfId="1987" priority="910" operator="equal">
      <formula>"In Progress"</formula>
    </cfRule>
    <cfRule type="cellIs" dxfId="1986" priority="911" operator="equal">
      <formula>"Not Started"</formula>
    </cfRule>
  </conditionalFormatting>
  <conditionalFormatting sqref="C110">
    <cfRule type="cellIs" dxfId="1985" priority="905" operator="equal">
      <formula>"Prod"</formula>
    </cfRule>
  </conditionalFormatting>
  <conditionalFormatting sqref="C110">
    <cfRule type="cellIs" dxfId="1984" priority="904" operator="equal">
      <formula>"Prod"</formula>
    </cfRule>
  </conditionalFormatting>
  <conditionalFormatting sqref="G110">
    <cfRule type="cellIs" dxfId="1983" priority="898" operator="equal">
      <formula>"Complete w/defect"</formula>
    </cfRule>
    <cfRule type="cellIs" dxfId="1982" priority="899" operator="equal">
      <formula>"Failed"</formula>
    </cfRule>
    <cfRule type="cellIs" dxfId="1981" priority="900" operator="equal">
      <formula>"NA"</formula>
    </cfRule>
    <cfRule type="cellIs" dxfId="1980" priority="901" operator="equal">
      <formula>"Complete"</formula>
    </cfRule>
    <cfRule type="cellIs" dxfId="1979" priority="902" operator="equal">
      <formula>"In Progress"</formula>
    </cfRule>
    <cfRule type="cellIs" dxfId="1978" priority="903" operator="equal">
      <formula>"Not Started"</formula>
    </cfRule>
  </conditionalFormatting>
  <conditionalFormatting sqref="G110">
    <cfRule type="cellIs" dxfId="1977" priority="892" operator="equal">
      <formula>"Complete w/defect"</formula>
    </cfRule>
    <cfRule type="cellIs" dxfId="1976" priority="893" operator="equal">
      <formula>"Failed"</formula>
    </cfRule>
    <cfRule type="cellIs" dxfId="1975" priority="894" operator="equal">
      <formula>"NA"</formula>
    </cfRule>
    <cfRule type="cellIs" dxfId="1974" priority="895" operator="equal">
      <formula>"Complete"</formula>
    </cfRule>
    <cfRule type="cellIs" dxfId="1973" priority="896" operator="equal">
      <formula>"In Progress"</formula>
    </cfRule>
    <cfRule type="cellIs" dxfId="1972" priority="897" operator="equal">
      <formula>"Not Started"</formula>
    </cfRule>
  </conditionalFormatting>
  <conditionalFormatting sqref="G110">
    <cfRule type="cellIs" dxfId="1971" priority="886" operator="equal">
      <formula>"Complete w/defect"</formula>
    </cfRule>
    <cfRule type="cellIs" dxfId="1970" priority="887" operator="equal">
      <formula>"Failed"</formula>
    </cfRule>
    <cfRule type="cellIs" dxfId="1969" priority="888" operator="equal">
      <formula>"NA"</formula>
    </cfRule>
    <cfRule type="cellIs" dxfId="1968" priority="889" operator="equal">
      <formula>"Complete"</formula>
    </cfRule>
    <cfRule type="cellIs" dxfId="1967" priority="890" operator="equal">
      <formula>"In Progress"</formula>
    </cfRule>
    <cfRule type="cellIs" dxfId="1966" priority="891" operator="equal">
      <formula>"Not Started"</formula>
    </cfRule>
  </conditionalFormatting>
  <conditionalFormatting sqref="G110">
    <cfRule type="cellIs" dxfId="1965" priority="880" operator="equal">
      <formula>"Complete w/defect"</formula>
    </cfRule>
    <cfRule type="cellIs" dxfId="1964" priority="881" operator="equal">
      <formula>"Failed"</formula>
    </cfRule>
    <cfRule type="cellIs" dxfId="1963" priority="882" operator="equal">
      <formula>"NA"</formula>
    </cfRule>
    <cfRule type="cellIs" dxfId="1962" priority="883" operator="equal">
      <formula>"Complete"</formula>
    </cfRule>
    <cfRule type="cellIs" dxfId="1961" priority="884" operator="equal">
      <formula>"In Progress"</formula>
    </cfRule>
    <cfRule type="cellIs" dxfId="1960" priority="885" operator="equal">
      <formula>"Not Started"</formula>
    </cfRule>
  </conditionalFormatting>
  <conditionalFormatting sqref="G110">
    <cfRule type="cellIs" dxfId="1959" priority="874" operator="equal">
      <formula>"Complete w/defect"</formula>
    </cfRule>
    <cfRule type="cellIs" dxfId="1958" priority="875" operator="equal">
      <formula>"Failed"</formula>
    </cfRule>
    <cfRule type="cellIs" dxfId="1957" priority="876" operator="equal">
      <formula>"NA"</formula>
    </cfRule>
    <cfRule type="cellIs" dxfId="1956" priority="877" operator="equal">
      <formula>"Complete"</formula>
    </cfRule>
    <cfRule type="cellIs" dxfId="1955" priority="878" operator="equal">
      <formula>"In Progress"</formula>
    </cfRule>
    <cfRule type="cellIs" dxfId="1954" priority="879" operator="equal">
      <formula>"Not Started"</formula>
    </cfRule>
  </conditionalFormatting>
  <conditionalFormatting sqref="G110">
    <cfRule type="cellIs" dxfId="1953" priority="862" operator="equal">
      <formula>"Complete w/defect"</formula>
    </cfRule>
    <cfRule type="cellIs" dxfId="1952" priority="863" operator="equal">
      <formula>"Failed"</formula>
    </cfRule>
    <cfRule type="cellIs" dxfId="1951" priority="864" operator="equal">
      <formula>"NA"</formula>
    </cfRule>
    <cfRule type="cellIs" dxfId="1950" priority="865" operator="equal">
      <formula>"Complete"</formula>
    </cfRule>
    <cfRule type="cellIs" dxfId="1949" priority="866" operator="equal">
      <formula>"In Progress"</formula>
    </cfRule>
    <cfRule type="cellIs" dxfId="1948" priority="867" operator="equal">
      <formula>"Not Started"</formula>
    </cfRule>
  </conditionalFormatting>
  <conditionalFormatting sqref="G110">
    <cfRule type="cellIs" dxfId="1947" priority="868" operator="equal">
      <formula>"Complete w/defect"</formula>
    </cfRule>
    <cfRule type="cellIs" dxfId="1946" priority="869" operator="equal">
      <formula>"Failed"</formula>
    </cfRule>
    <cfRule type="cellIs" dxfId="1945" priority="870" operator="equal">
      <formula>"NA"</formula>
    </cfRule>
    <cfRule type="cellIs" dxfId="1944" priority="871" operator="equal">
      <formula>"Complete"</formula>
    </cfRule>
    <cfRule type="cellIs" dxfId="1943" priority="872" operator="equal">
      <formula>"In Progress"</formula>
    </cfRule>
    <cfRule type="cellIs" dxfId="1942" priority="873" operator="equal">
      <formula>"Not Started"</formula>
    </cfRule>
  </conditionalFormatting>
  <conditionalFormatting sqref="G113">
    <cfRule type="cellIs" dxfId="1941" priority="840" operator="equal">
      <formula>"Complete w/defect"</formula>
    </cfRule>
    <cfRule type="cellIs" dxfId="1940" priority="841" operator="equal">
      <formula>"Failed"</formula>
    </cfRule>
    <cfRule type="cellIs" dxfId="1939" priority="842" operator="equal">
      <formula>"NA"</formula>
    </cfRule>
    <cfRule type="cellIs" dxfId="1938" priority="843" operator="equal">
      <formula>"Complete"</formula>
    </cfRule>
    <cfRule type="cellIs" dxfId="1937" priority="844" operator="equal">
      <formula>"In Progress"</formula>
    </cfRule>
    <cfRule type="cellIs" dxfId="1936" priority="845" operator="equal">
      <formula>"Not Started"</formula>
    </cfRule>
  </conditionalFormatting>
  <conditionalFormatting sqref="G105">
    <cfRule type="cellIs" dxfId="1935" priority="793" operator="equal">
      <formula>"Complete w/defect"</formula>
    </cfRule>
    <cfRule type="cellIs" dxfId="1934" priority="794" operator="equal">
      <formula>"Failed"</formula>
    </cfRule>
    <cfRule type="cellIs" dxfId="1933" priority="795" operator="equal">
      <formula>"NA"</formula>
    </cfRule>
    <cfRule type="cellIs" dxfId="1932" priority="796" operator="equal">
      <formula>"Complete"</formula>
    </cfRule>
    <cfRule type="cellIs" dxfId="1931" priority="797" operator="equal">
      <formula>"In Progress"</formula>
    </cfRule>
    <cfRule type="cellIs" dxfId="1930" priority="798" operator="equal">
      <formula>"Not Started"</formula>
    </cfRule>
  </conditionalFormatting>
  <conditionalFormatting sqref="C115">
    <cfRule type="cellIs" dxfId="1929" priority="861" operator="equal">
      <formula>"Prod"</formula>
    </cfRule>
  </conditionalFormatting>
  <conditionalFormatting sqref="C115">
    <cfRule type="cellIs" dxfId="1928" priority="860" operator="equal">
      <formula>"Prod"</formula>
    </cfRule>
  </conditionalFormatting>
  <conditionalFormatting sqref="G113">
    <cfRule type="cellIs" dxfId="1927" priority="854" operator="equal">
      <formula>"Complete w/defect"</formula>
    </cfRule>
    <cfRule type="cellIs" dxfId="1926" priority="855" operator="equal">
      <formula>"Failed"</formula>
    </cfRule>
    <cfRule type="cellIs" dxfId="1925" priority="856" operator="equal">
      <formula>"NA"</formula>
    </cfRule>
    <cfRule type="cellIs" dxfId="1924" priority="857" operator="equal">
      <formula>"Complete"</formula>
    </cfRule>
    <cfRule type="cellIs" dxfId="1923" priority="858" operator="equal">
      <formula>"In Progress"</formula>
    </cfRule>
    <cfRule type="cellIs" dxfId="1922" priority="859" operator="equal">
      <formula>"Not Started"</formula>
    </cfRule>
  </conditionalFormatting>
  <conditionalFormatting sqref="C113">
    <cfRule type="cellIs" dxfId="1921" priority="853" operator="equal">
      <formula>"Prod"</formula>
    </cfRule>
  </conditionalFormatting>
  <conditionalFormatting sqref="C113">
    <cfRule type="cellIs" dxfId="1920" priority="852" operator="equal">
      <formula>"Prod"</formula>
    </cfRule>
  </conditionalFormatting>
  <conditionalFormatting sqref="G113">
    <cfRule type="cellIs" dxfId="1919" priority="846" operator="equal">
      <formula>"Complete w/defect"</formula>
    </cfRule>
    <cfRule type="cellIs" dxfId="1918" priority="847" operator="equal">
      <formula>"Failed"</formula>
    </cfRule>
    <cfRule type="cellIs" dxfId="1917" priority="848" operator="equal">
      <formula>"NA"</formula>
    </cfRule>
    <cfRule type="cellIs" dxfId="1916" priority="849" operator="equal">
      <formula>"Complete"</formula>
    </cfRule>
    <cfRule type="cellIs" dxfId="1915" priority="850" operator="equal">
      <formula>"In Progress"</formula>
    </cfRule>
    <cfRule type="cellIs" dxfId="1914" priority="851" operator="equal">
      <formula>"Not Started"</formula>
    </cfRule>
  </conditionalFormatting>
  <conditionalFormatting sqref="G113">
    <cfRule type="cellIs" dxfId="1913" priority="834" operator="equal">
      <formula>"Complete w/defect"</formula>
    </cfRule>
    <cfRule type="cellIs" dxfId="1912" priority="835" operator="equal">
      <formula>"Failed"</formula>
    </cfRule>
    <cfRule type="cellIs" dxfId="1911" priority="836" operator="equal">
      <formula>"NA"</formula>
    </cfRule>
    <cfRule type="cellIs" dxfId="1910" priority="837" operator="equal">
      <formula>"Complete"</formula>
    </cfRule>
    <cfRule type="cellIs" dxfId="1909" priority="838" operator="equal">
      <formula>"In Progress"</formula>
    </cfRule>
    <cfRule type="cellIs" dxfId="1908" priority="839" operator="equal">
      <formula>"Not Started"</formula>
    </cfRule>
  </conditionalFormatting>
  <conditionalFormatting sqref="G113">
    <cfRule type="cellIs" dxfId="1907" priority="828" operator="equal">
      <formula>"Complete w/defect"</formula>
    </cfRule>
    <cfRule type="cellIs" dxfId="1906" priority="829" operator="equal">
      <formula>"Failed"</formula>
    </cfRule>
    <cfRule type="cellIs" dxfId="1905" priority="830" operator="equal">
      <formula>"NA"</formula>
    </cfRule>
    <cfRule type="cellIs" dxfId="1904" priority="831" operator="equal">
      <formula>"Complete"</formula>
    </cfRule>
    <cfRule type="cellIs" dxfId="1903" priority="832" operator="equal">
      <formula>"In Progress"</formula>
    </cfRule>
    <cfRule type="cellIs" dxfId="1902" priority="833" operator="equal">
      <formula>"Not Started"</formula>
    </cfRule>
  </conditionalFormatting>
  <conditionalFormatting sqref="G113">
    <cfRule type="cellIs" dxfId="1901" priority="822" operator="equal">
      <formula>"Complete w/defect"</formula>
    </cfRule>
    <cfRule type="cellIs" dxfId="1900" priority="823" operator="equal">
      <formula>"Failed"</formula>
    </cfRule>
    <cfRule type="cellIs" dxfId="1899" priority="824" operator="equal">
      <formula>"NA"</formula>
    </cfRule>
    <cfRule type="cellIs" dxfId="1898" priority="825" operator="equal">
      <formula>"Complete"</formula>
    </cfRule>
    <cfRule type="cellIs" dxfId="1897" priority="826" operator="equal">
      <formula>"In Progress"</formula>
    </cfRule>
    <cfRule type="cellIs" dxfId="1896" priority="827" operator="equal">
      <formula>"Not Started"</formula>
    </cfRule>
  </conditionalFormatting>
  <conditionalFormatting sqref="G113">
    <cfRule type="cellIs" dxfId="1895" priority="816" operator="equal">
      <formula>"Complete w/defect"</formula>
    </cfRule>
    <cfRule type="cellIs" dxfId="1894" priority="817" operator="equal">
      <formula>"Failed"</formula>
    </cfRule>
    <cfRule type="cellIs" dxfId="1893" priority="818" operator="equal">
      <formula>"NA"</formula>
    </cfRule>
    <cfRule type="cellIs" dxfId="1892" priority="819" operator="equal">
      <formula>"Complete"</formula>
    </cfRule>
    <cfRule type="cellIs" dxfId="1891" priority="820" operator="equal">
      <formula>"In Progress"</formula>
    </cfRule>
    <cfRule type="cellIs" dxfId="1890" priority="821" operator="equal">
      <formula>"Not Started"</formula>
    </cfRule>
  </conditionalFormatting>
  <conditionalFormatting sqref="C105">
    <cfRule type="cellIs" dxfId="1889" priority="799" operator="equal">
      <formula>"Prod"</formula>
    </cfRule>
  </conditionalFormatting>
  <conditionalFormatting sqref="C106">
    <cfRule type="cellIs" dxfId="1888" priority="791" operator="equal">
      <formula>"Prod"</formula>
    </cfRule>
  </conditionalFormatting>
  <conditionalFormatting sqref="C114">
    <cfRule type="cellIs" dxfId="1887" priority="809" operator="equal">
      <formula>"Prod"</formula>
    </cfRule>
  </conditionalFormatting>
  <conditionalFormatting sqref="C114">
    <cfRule type="cellIs" dxfId="1886" priority="808" operator="equal">
      <formula>"Prod"</formula>
    </cfRule>
  </conditionalFormatting>
  <conditionalFormatting sqref="C156">
    <cfRule type="cellIs" dxfId="1885" priority="801" operator="equal">
      <formula>"Prod"</formula>
    </cfRule>
  </conditionalFormatting>
  <conditionalFormatting sqref="G156">
    <cfRule type="cellIs" dxfId="1884" priority="802" operator="equal">
      <formula>"Complete w/defect"</formula>
    </cfRule>
    <cfRule type="cellIs" dxfId="1883" priority="803" operator="equal">
      <formula>"Failed"</formula>
    </cfRule>
    <cfRule type="cellIs" dxfId="1882" priority="804" operator="equal">
      <formula>"NA"</formula>
    </cfRule>
    <cfRule type="cellIs" dxfId="1881" priority="805" operator="equal">
      <formula>"Complete"</formula>
    </cfRule>
    <cfRule type="cellIs" dxfId="1880" priority="806" operator="equal">
      <formula>"In Progress"</formula>
    </cfRule>
    <cfRule type="cellIs" dxfId="1879" priority="807" operator="equal">
      <formula>"Not Started"</formula>
    </cfRule>
  </conditionalFormatting>
  <conditionalFormatting sqref="G152">
    <cfRule type="cellIs" dxfId="1878" priority="783" operator="equal">
      <formula>"Complete w/defect"</formula>
    </cfRule>
    <cfRule type="cellIs" dxfId="1877" priority="784" operator="equal">
      <formula>"Failed"</formula>
    </cfRule>
    <cfRule type="cellIs" dxfId="1876" priority="785" operator="equal">
      <formula>"NA"</formula>
    </cfRule>
    <cfRule type="cellIs" dxfId="1875" priority="786" operator="equal">
      <formula>"Complete"</formula>
    </cfRule>
    <cfRule type="cellIs" dxfId="1874" priority="787" operator="equal">
      <formula>"In Progress"</formula>
    </cfRule>
    <cfRule type="cellIs" dxfId="1873" priority="788" operator="equal">
      <formula>"Not Started"</formula>
    </cfRule>
  </conditionalFormatting>
  <conditionalFormatting sqref="G152">
    <cfRule type="cellIs" dxfId="1872" priority="777" operator="equal">
      <formula>"Complete w/defect"</formula>
    </cfRule>
    <cfRule type="cellIs" dxfId="1871" priority="778" operator="equal">
      <formula>"Failed"</formula>
    </cfRule>
    <cfRule type="cellIs" dxfId="1870" priority="779" operator="equal">
      <formula>"NA"</formula>
    </cfRule>
    <cfRule type="cellIs" dxfId="1869" priority="780" operator="equal">
      <formula>"Complete"</formula>
    </cfRule>
    <cfRule type="cellIs" dxfId="1868" priority="781" operator="equal">
      <formula>"In Progress"</formula>
    </cfRule>
    <cfRule type="cellIs" dxfId="1867" priority="782" operator="equal">
      <formula>"Not Started"</formula>
    </cfRule>
  </conditionalFormatting>
  <conditionalFormatting sqref="C105">
    <cfRule type="cellIs" dxfId="1866" priority="800" operator="equal">
      <formula>"Prod"</formula>
    </cfRule>
  </conditionalFormatting>
  <conditionalFormatting sqref="C106">
    <cfRule type="cellIs" dxfId="1865" priority="792" operator="equal">
      <formula>"Prod"</formula>
    </cfRule>
  </conditionalFormatting>
  <conditionalFormatting sqref="C106">
    <cfRule type="cellIs" dxfId="1864" priority="790" operator="equal">
      <formula>"Prod"</formula>
    </cfRule>
  </conditionalFormatting>
  <conditionalFormatting sqref="G137">
    <cfRule type="cellIs" dxfId="1863" priority="771" operator="equal">
      <formula>"Complete w/defect"</formula>
    </cfRule>
    <cfRule type="cellIs" dxfId="1862" priority="772" operator="equal">
      <formula>"Failed"</formula>
    </cfRule>
    <cfRule type="cellIs" dxfId="1861" priority="773" operator="equal">
      <formula>"NA"</formula>
    </cfRule>
    <cfRule type="cellIs" dxfId="1860" priority="774" operator="equal">
      <formula>"Complete"</formula>
    </cfRule>
    <cfRule type="cellIs" dxfId="1859" priority="775" operator="equal">
      <formula>"In Progress"</formula>
    </cfRule>
    <cfRule type="cellIs" dxfId="1858" priority="776" operator="equal">
      <formula>"Not Started"</formula>
    </cfRule>
  </conditionalFormatting>
  <conditionalFormatting sqref="G137">
    <cfRule type="cellIs" dxfId="1857" priority="765" operator="equal">
      <formula>"Complete w/defect"</formula>
    </cfRule>
    <cfRule type="cellIs" dxfId="1856" priority="766" operator="equal">
      <formula>"Failed"</formula>
    </cfRule>
    <cfRule type="cellIs" dxfId="1855" priority="767" operator="equal">
      <formula>"NA"</formula>
    </cfRule>
    <cfRule type="cellIs" dxfId="1854" priority="768" operator="equal">
      <formula>"Complete"</formula>
    </cfRule>
    <cfRule type="cellIs" dxfId="1853" priority="769" operator="equal">
      <formula>"In Progress"</formula>
    </cfRule>
    <cfRule type="cellIs" dxfId="1852" priority="770" operator="equal">
      <formula>"Not Started"</formula>
    </cfRule>
  </conditionalFormatting>
  <conditionalFormatting sqref="C41:C42">
    <cfRule type="cellIs" dxfId="1851" priority="764" operator="equal">
      <formula>"Prod"</formula>
    </cfRule>
  </conditionalFormatting>
  <conditionalFormatting sqref="G218">
    <cfRule type="cellIs" dxfId="1850" priority="716" operator="equal">
      <formula>"Complete w/defect"</formula>
    </cfRule>
    <cfRule type="cellIs" dxfId="1849" priority="717" operator="equal">
      <formula>"Failed"</formula>
    </cfRule>
    <cfRule type="cellIs" dxfId="1848" priority="718" operator="equal">
      <formula>"NA"</formula>
    </cfRule>
    <cfRule type="cellIs" dxfId="1847" priority="719" operator="equal">
      <formula>"Complete"</formula>
    </cfRule>
    <cfRule type="cellIs" dxfId="1846" priority="720" operator="equal">
      <formula>"In Progress"</formula>
    </cfRule>
    <cfRule type="cellIs" dxfId="1845" priority="721" operator="equal">
      <formula>"Not Started"</formula>
    </cfRule>
  </conditionalFormatting>
  <conditionalFormatting sqref="G214">
    <cfRule type="cellIs" dxfId="1844" priority="758" operator="equal">
      <formula>"Complete w/defect"</formula>
    </cfRule>
    <cfRule type="cellIs" dxfId="1843" priority="759" operator="equal">
      <formula>"Failed"</formula>
    </cfRule>
    <cfRule type="cellIs" dxfId="1842" priority="760" operator="equal">
      <formula>"NA"</formula>
    </cfRule>
    <cfRule type="cellIs" dxfId="1841" priority="761" operator="equal">
      <formula>"Complete"</formula>
    </cfRule>
    <cfRule type="cellIs" dxfId="1840" priority="762" operator="equal">
      <formula>"In Progress"</formula>
    </cfRule>
    <cfRule type="cellIs" dxfId="1839" priority="763" operator="equal">
      <formula>"Not Started"</formula>
    </cfRule>
  </conditionalFormatting>
  <conditionalFormatting sqref="G214">
    <cfRule type="cellIs" dxfId="1838" priority="752" operator="equal">
      <formula>"Complete w/defect"</formula>
    </cfRule>
    <cfRule type="cellIs" dxfId="1837" priority="753" operator="equal">
      <formula>"Failed"</formula>
    </cfRule>
    <cfRule type="cellIs" dxfId="1836" priority="754" operator="equal">
      <formula>"NA"</formula>
    </cfRule>
    <cfRule type="cellIs" dxfId="1835" priority="755" operator="equal">
      <formula>"Complete"</formula>
    </cfRule>
    <cfRule type="cellIs" dxfId="1834" priority="756" operator="equal">
      <formula>"In Progress"</formula>
    </cfRule>
    <cfRule type="cellIs" dxfId="1833" priority="757" operator="equal">
      <formula>"Not Started"</formula>
    </cfRule>
  </conditionalFormatting>
  <conditionalFormatting sqref="G215">
    <cfRule type="cellIs" dxfId="1832" priority="746" operator="equal">
      <formula>"Complete w/defect"</formula>
    </cfRule>
    <cfRule type="cellIs" dxfId="1831" priority="747" operator="equal">
      <formula>"Failed"</formula>
    </cfRule>
    <cfRule type="cellIs" dxfId="1830" priority="748" operator="equal">
      <formula>"NA"</formula>
    </cfRule>
    <cfRule type="cellIs" dxfId="1829" priority="749" operator="equal">
      <formula>"Complete"</formula>
    </cfRule>
    <cfRule type="cellIs" dxfId="1828" priority="750" operator="equal">
      <formula>"In Progress"</formula>
    </cfRule>
    <cfRule type="cellIs" dxfId="1827" priority="751" operator="equal">
      <formula>"Not Started"</formula>
    </cfRule>
  </conditionalFormatting>
  <conditionalFormatting sqref="G215">
    <cfRule type="cellIs" dxfId="1826" priority="740" operator="equal">
      <formula>"Complete w/defect"</formula>
    </cfRule>
    <cfRule type="cellIs" dxfId="1825" priority="741" operator="equal">
      <formula>"Failed"</formula>
    </cfRule>
    <cfRule type="cellIs" dxfId="1824" priority="742" operator="equal">
      <formula>"NA"</formula>
    </cfRule>
    <cfRule type="cellIs" dxfId="1823" priority="743" operator="equal">
      <formula>"Complete"</formula>
    </cfRule>
    <cfRule type="cellIs" dxfId="1822" priority="744" operator="equal">
      <formula>"In Progress"</formula>
    </cfRule>
    <cfRule type="cellIs" dxfId="1821" priority="745" operator="equal">
      <formula>"Not Started"</formula>
    </cfRule>
  </conditionalFormatting>
  <conditionalFormatting sqref="G217">
    <cfRule type="cellIs" dxfId="1820" priority="734" operator="equal">
      <formula>"Complete w/defect"</formula>
    </cfRule>
    <cfRule type="cellIs" dxfId="1819" priority="735" operator="equal">
      <formula>"Failed"</formula>
    </cfRule>
    <cfRule type="cellIs" dxfId="1818" priority="736" operator="equal">
      <formula>"NA"</formula>
    </cfRule>
    <cfRule type="cellIs" dxfId="1817" priority="737" operator="equal">
      <formula>"Complete"</formula>
    </cfRule>
    <cfRule type="cellIs" dxfId="1816" priority="738" operator="equal">
      <formula>"In Progress"</formula>
    </cfRule>
    <cfRule type="cellIs" dxfId="1815" priority="739" operator="equal">
      <formula>"Not Started"</formula>
    </cfRule>
  </conditionalFormatting>
  <conditionalFormatting sqref="G217">
    <cfRule type="cellIs" dxfId="1814" priority="728" operator="equal">
      <formula>"Complete w/defect"</formula>
    </cfRule>
    <cfRule type="cellIs" dxfId="1813" priority="729" operator="equal">
      <formula>"Failed"</formula>
    </cfRule>
    <cfRule type="cellIs" dxfId="1812" priority="730" operator="equal">
      <formula>"NA"</formula>
    </cfRule>
    <cfRule type="cellIs" dxfId="1811" priority="731" operator="equal">
      <formula>"Complete"</formula>
    </cfRule>
    <cfRule type="cellIs" dxfId="1810" priority="732" operator="equal">
      <formula>"In Progress"</formula>
    </cfRule>
    <cfRule type="cellIs" dxfId="1809" priority="733" operator="equal">
      <formula>"Not Started"</formula>
    </cfRule>
  </conditionalFormatting>
  <conditionalFormatting sqref="G218">
    <cfRule type="cellIs" dxfId="1808" priority="722" operator="equal">
      <formula>"Complete w/defect"</formula>
    </cfRule>
    <cfRule type="cellIs" dxfId="1807" priority="723" operator="equal">
      <formula>"Failed"</formula>
    </cfRule>
    <cfRule type="cellIs" dxfId="1806" priority="724" operator="equal">
      <formula>"NA"</formula>
    </cfRule>
    <cfRule type="cellIs" dxfId="1805" priority="725" operator="equal">
      <formula>"Complete"</formula>
    </cfRule>
    <cfRule type="cellIs" dxfId="1804" priority="726" operator="equal">
      <formula>"In Progress"</formula>
    </cfRule>
    <cfRule type="cellIs" dxfId="1803" priority="727" operator="equal">
      <formula>"Not Started"</formula>
    </cfRule>
  </conditionalFormatting>
  <conditionalFormatting sqref="G21:G24">
    <cfRule type="cellIs" dxfId="1802" priority="710" operator="equal">
      <formula>"Complete w/defect"</formula>
    </cfRule>
    <cfRule type="cellIs" dxfId="1801" priority="711" operator="equal">
      <formula>"Failed"</formula>
    </cfRule>
    <cfRule type="cellIs" dxfId="1800" priority="712" operator="equal">
      <formula>"NA"</formula>
    </cfRule>
    <cfRule type="cellIs" dxfId="1799" priority="713" operator="equal">
      <formula>"Complete"</formula>
    </cfRule>
    <cfRule type="cellIs" dxfId="1798" priority="714" operator="equal">
      <formula>"In Progress"</formula>
    </cfRule>
    <cfRule type="cellIs" dxfId="1797" priority="715" operator="equal">
      <formula>"Not Started"</formula>
    </cfRule>
  </conditionalFormatting>
  <conditionalFormatting sqref="G54:G56">
    <cfRule type="cellIs" dxfId="1796" priority="704" operator="equal">
      <formula>"Complete w/defect"</formula>
    </cfRule>
    <cfRule type="cellIs" dxfId="1795" priority="705" operator="equal">
      <formula>"Failed"</formula>
    </cfRule>
    <cfRule type="cellIs" dxfId="1794" priority="706" operator="equal">
      <formula>"NA"</formula>
    </cfRule>
    <cfRule type="cellIs" dxfId="1793" priority="707" operator="equal">
      <formula>"Complete"</formula>
    </cfRule>
    <cfRule type="cellIs" dxfId="1792" priority="708" operator="equal">
      <formula>"In Progress"</formula>
    </cfRule>
    <cfRule type="cellIs" dxfId="1791" priority="709" operator="equal">
      <formula>"Not Started"</formula>
    </cfRule>
  </conditionalFormatting>
  <conditionalFormatting sqref="G67">
    <cfRule type="cellIs" dxfId="1790" priority="698" operator="equal">
      <formula>"Complete w/defect"</formula>
    </cfRule>
    <cfRule type="cellIs" dxfId="1789" priority="699" operator="equal">
      <formula>"Failed"</formula>
    </cfRule>
    <cfRule type="cellIs" dxfId="1788" priority="700" operator="equal">
      <formula>"NA"</formula>
    </cfRule>
    <cfRule type="cellIs" dxfId="1787" priority="701" operator="equal">
      <formula>"Complete"</formula>
    </cfRule>
    <cfRule type="cellIs" dxfId="1786" priority="702" operator="equal">
      <formula>"In Progress"</formula>
    </cfRule>
    <cfRule type="cellIs" dxfId="1785" priority="703" operator="equal">
      <formula>"Not Started"</formula>
    </cfRule>
  </conditionalFormatting>
  <conditionalFormatting sqref="G102:G103">
    <cfRule type="cellIs" dxfId="1784" priority="692" operator="equal">
      <formula>"Complete w/defect"</formula>
    </cfRule>
    <cfRule type="cellIs" dxfId="1783" priority="693" operator="equal">
      <formula>"Failed"</formula>
    </cfRule>
    <cfRule type="cellIs" dxfId="1782" priority="694" operator="equal">
      <formula>"NA"</formula>
    </cfRule>
    <cfRule type="cellIs" dxfId="1781" priority="695" operator="equal">
      <formula>"Complete"</formula>
    </cfRule>
    <cfRule type="cellIs" dxfId="1780" priority="696" operator="equal">
      <formula>"In Progress"</formula>
    </cfRule>
    <cfRule type="cellIs" dxfId="1779" priority="697" operator="equal">
      <formula>"Not Started"</formula>
    </cfRule>
  </conditionalFormatting>
  <conditionalFormatting sqref="G106">
    <cfRule type="cellIs" dxfId="1778" priority="686" operator="equal">
      <formula>"Complete w/defect"</formula>
    </cfRule>
    <cfRule type="cellIs" dxfId="1777" priority="687" operator="equal">
      <formula>"Failed"</formula>
    </cfRule>
    <cfRule type="cellIs" dxfId="1776" priority="688" operator="equal">
      <formula>"NA"</formula>
    </cfRule>
    <cfRule type="cellIs" dxfId="1775" priority="689" operator="equal">
      <formula>"Complete"</formula>
    </cfRule>
    <cfRule type="cellIs" dxfId="1774" priority="690" operator="equal">
      <formula>"In Progress"</formula>
    </cfRule>
    <cfRule type="cellIs" dxfId="1773" priority="691" operator="equal">
      <formula>"Not Started"</formula>
    </cfRule>
  </conditionalFormatting>
  <conditionalFormatting sqref="G177:G183">
    <cfRule type="cellIs" dxfId="1772" priority="680" operator="equal">
      <formula>"Complete w/defect"</formula>
    </cfRule>
    <cfRule type="cellIs" dxfId="1771" priority="681" operator="equal">
      <formula>"Failed"</formula>
    </cfRule>
    <cfRule type="cellIs" dxfId="1770" priority="682" operator="equal">
      <formula>"NA"</formula>
    </cfRule>
    <cfRule type="cellIs" dxfId="1769" priority="683" operator="equal">
      <formula>"Complete"</formula>
    </cfRule>
    <cfRule type="cellIs" dxfId="1768" priority="684" operator="equal">
      <formula>"In Progress"</formula>
    </cfRule>
    <cfRule type="cellIs" dxfId="1767" priority="685" operator="equal">
      <formula>"Not Started"</formula>
    </cfRule>
  </conditionalFormatting>
  <conditionalFormatting sqref="G205">
    <cfRule type="cellIs" dxfId="1766" priority="674" operator="equal">
      <formula>"Complete w/defect"</formula>
    </cfRule>
    <cfRule type="cellIs" dxfId="1765" priority="675" operator="equal">
      <formula>"Failed"</formula>
    </cfRule>
    <cfRule type="cellIs" dxfId="1764" priority="676" operator="equal">
      <formula>"NA"</formula>
    </cfRule>
    <cfRule type="cellIs" dxfId="1763" priority="677" operator="equal">
      <formula>"Complete"</formula>
    </cfRule>
    <cfRule type="cellIs" dxfId="1762" priority="678" operator="equal">
      <formula>"In Progress"</formula>
    </cfRule>
    <cfRule type="cellIs" dxfId="1761" priority="679" operator="equal">
      <formula>"Not Started"</formula>
    </cfRule>
  </conditionalFormatting>
  <conditionalFormatting sqref="G206">
    <cfRule type="cellIs" dxfId="1760" priority="668" operator="equal">
      <formula>"Complete w/defect"</formula>
    </cfRule>
    <cfRule type="cellIs" dxfId="1759" priority="669" operator="equal">
      <formula>"Failed"</formula>
    </cfRule>
    <cfRule type="cellIs" dxfId="1758" priority="670" operator="equal">
      <formula>"NA"</formula>
    </cfRule>
    <cfRule type="cellIs" dxfId="1757" priority="671" operator="equal">
      <formula>"Complete"</formula>
    </cfRule>
    <cfRule type="cellIs" dxfId="1756" priority="672" operator="equal">
      <formula>"In Progress"</formula>
    </cfRule>
    <cfRule type="cellIs" dxfId="1755" priority="673" operator="equal">
      <formula>"Not Started"</formula>
    </cfRule>
  </conditionalFormatting>
  <conditionalFormatting sqref="G208">
    <cfRule type="cellIs" dxfId="1754" priority="662" operator="equal">
      <formula>"Complete w/defect"</formula>
    </cfRule>
    <cfRule type="cellIs" dxfId="1753" priority="663" operator="equal">
      <formula>"Failed"</formula>
    </cfRule>
    <cfRule type="cellIs" dxfId="1752" priority="664" operator="equal">
      <formula>"NA"</formula>
    </cfRule>
    <cfRule type="cellIs" dxfId="1751" priority="665" operator="equal">
      <formula>"Complete"</formula>
    </cfRule>
    <cfRule type="cellIs" dxfId="1750" priority="666" operator="equal">
      <formula>"In Progress"</formula>
    </cfRule>
    <cfRule type="cellIs" dxfId="1749" priority="667" operator="equal">
      <formula>"Not Started"</formula>
    </cfRule>
  </conditionalFormatting>
  <conditionalFormatting sqref="G209">
    <cfRule type="cellIs" dxfId="1748" priority="656" operator="equal">
      <formula>"Complete w/defect"</formula>
    </cfRule>
    <cfRule type="cellIs" dxfId="1747" priority="657" operator="equal">
      <formula>"Failed"</formula>
    </cfRule>
    <cfRule type="cellIs" dxfId="1746" priority="658" operator="equal">
      <formula>"NA"</formula>
    </cfRule>
    <cfRule type="cellIs" dxfId="1745" priority="659" operator="equal">
      <formula>"Complete"</formula>
    </cfRule>
    <cfRule type="cellIs" dxfId="1744" priority="660" operator="equal">
      <formula>"In Progress"</formula>
    </cfRule>
    <cfRule type="cellIs" dxfId="1743" priority="661" operator="equal">
      <formula>"Not Started"</formula>
    </cfRule>
  </conditionalFormatting>
  <conditionalFormatting sqref="G211">
    <cfRule type="cellIs" dxfId="1742" priority="650" operator="equal">
      <formula>"Complete w/defect"</formula>
    </cfRule>
    <cfRule type="cellIs" dxfId="1741" priority="651" operator="equal">
      <formula>"Failed"</formula>
    </cfRule>
    <cfRule type="cellIs" dxfId="1740" priority="652" operator="equal">
      <formula>"NA"</formula>
    </cfRule>
    <cfRule type="cellIs" dxfId="1739" priority="653" operator="equal">
      <formula>"Complete"</formula>
    </cfRule>
    <cfRule type="cellIs" dxfId="1738" priority="654" operator="equal">
      <formula>"In Progress"</formula>
    </cfRule>
    <cfRule type="cellIs" dxfId="1737" priority="655" operator="equal">
      <formula>"Not Started"</formula>
    </cfRule>
  </conditionalFormatting>
  <conditionalFormatting sqref="G212">
    <cfRule type="cellIs" dxfId="1736" priority="644" operator="equal">
      <formula>"Complete w/defect"</formula>
    </cfRule>
    <cfRule type="cellIs" dxfId="1735" priority="645" operator="equal">
      <formula>"Failed"</formula>
    </cfRule>
    <cfRule type="cellIs" dxfId="1734" priority="646" operator="equal">
      <formula>"NA"</formula>
    </cfRule>
    <cfRule type="cellIs" dxfId="1733" priority="647" operator="equal">
      <formula>"Complete"</formula>
    </cfRule>
    <cfRule type="cellIs" dxfId="1732" priority="648" operator="equal">
      <formula>"In Progress"</formula>
    </cfRule>
    <cfRule type="cellIs" dxfId="1731" priority="649" operator="equal">
      <formula>"Not Started"</formula>
    </cfRule>
  </conditionalFormatting>
  <conditionalFormatting sqref="G133">
    <cfRule type="cellIs" dxfId="1730" priority="638" operator="equal">
      <formula>"Complete w/defect"</formula>
    </cfRule>
    <cfRule type="cellIs" dxfId="1729" priority="639" operator="equal">
      <formula>"Failed"</formula>
    </cfRule>
    <cfRule type="cellIs" dxfId="1728" priority="640" operator="equal">
      <formula>"NA"</formula>
    </cfRule>
    <cfRule type="cellIs" dxfId="1727" priority="641" operator="equal">
      <formula>"Complete"</formula>
    </cfRule>
    <cfRule type="cellIs" dxfId="1726" priority="642" operator="equal">
      <formula>"In Progress"</formula>
    </cfRule>
    <cfRule type="cellIs" dxfId="1725" priority="643" operator="equal">
      <formula>"Not Started"</formula>
    </cfRule>
  </conditionalFormatting>
  <conditionalFormatting sqref="G11">
    <cfRule type="cellIs" dxfId="1724" priority="632" operator="equal">
      <formula>"Complete w/defect"</formula>
    </cfRule>
    <cfRule type="cellIs" dxfId="1723" priority="633" operator="equal">
      <formula>"Failed"</formula>
    </cfRule>
    <cfRule type="cellIs" dxfId="1722" priority="634" operator="equal">
      <formula>"NA"</formula>
    </cfRule>
    <cfRule type="cellIs" dxfId="1721" priority="635" operator="equal">
      <formula>"Complete"</formula>
    </cfRule>
    <cfRule type="cellIs" dxfId="1720" priority="636" operator="equal">
      <formula>"In Progress"</formula>
    </cfRule>
    <cfRule type="cellIs" dxfId="1719" priority="637" operator="equal">
      <formula>"Not Started"</formula>
    </cfRule>
  </conditionalFormatting>
  <conditionalFormatting sqref="G26">
    <cfRule type="cellIs" dxfId="1718" priority="626" operator="equal">
      <formula>"Complete w/defect"</formula>
    </cfRule>
    <cfRule type="cellIs" dxfId="1717" priority="627" operator="equal">
      <formula>"Failed"</formula>
    </cfRule>
    <cfRule type="cellIs" dxfId="1716" priority="628" operator="equal">
      <formula>"NA"</formula>
    </cfRule>
    <cfRule type="cellIs" dxfId="1715" priority="629" operator="equal">
      <formula>"Complete"</formula>
    </cfRule>
    <cfRule type="cellIs" dxfId="1714" priority="630" operator="equal">
      <formula>"In Progress"</formula>
    </cfRule>
    <cfRule type="cellIs" dxfId="1713" priority="631" operator="equal">
      <formula>"Not Started"</formula>
    </cfRule>
  </conditionalFormatting>
  <conditionalFormatting sqref="G92">
    <cfRule type="cellIs" dxfId="1712" priority="620" operator="equal">
      <formula>"Complete w/defect"</formula>
    </cfRule>
    <cfRule type="cellIs" dxfId="1711" priority="621" operator="equal">
      <formula>"Failed"</formula>
    </cfRule>
    <cfRule type="cellIs" dxfId="1710" priority="622" operator="equal">
      <formula>"NA"</formula>
    </cfRule>
    <cfRule type="cellIs" dxfId="1709" priority="623" operator="equal">
      <formula>"Complete"</formula>
    </cfRule>
    <cfRule type="cellIs" dxfId="1708" priority="624" operator="equal">
      <formula>"In Progress"</formula>
    </cfRule>
    <cfRule type="cellIs" dxfId="1707" priority="625" operator="equal">
      <formula>"Not Started"</formula>
    </cfRule>
  </conditionalFormatting>
  <conditionalFormatting sqref="G119">
    <cfRule type="cellIs" dxfId="1706" priority="568" operator="equal">
      <formula>"Complete w/defect"</formula>
    </cfRule>
    <cfRule type="cellIs" dxfId="1705" priority="569" operator="equal">
      <formula>"Failed"</formula>
    </cfRule>
    <cfRule type="cellIs" dxfId="1704" priority="570" operator="equal">
      <formula>"NA"</formula>
    </cfRule>
    <cfRule type="cellIs" dxfId="1703" priority="571" operator="equal">
      <formula>"Complete"</formula>
    </cfRule>
    <cfRule type="cellIs" dxfId="1702" priority="572" operator="equal">
      <formula>"In Progress"</formula>
    </cfRule>
    <cfRule type="cellIs" dxfId="1701" priority="573" operator="equal">
      <formula>"Not Started"</formula>
    </cfRule>
  </conditionalFormatting>
  <conditionalFormatting sqref="G119">
    <cfRule type="cellIs" dxfId="1700" priority="598" operator="equal">
      <formula>"Complete w/defect"</formula>
    </cfRule>
    <cfRule type="cellIs" dxfId="1699" priority="599" operator="equal">
      <formula>"Failed"</formula>
    </cfRule>
    <cfRule type="cellIs" dxfId="1698" priority="600" operator="equal">
      <formula>"NA"</formula>
    </cfRule>
    <cfRule type="cellIs" dxfId="1697" priority="601" operator="equal">
      <formula>"Complete"</formula>
    </cfRule>
    <cfRule type="cellIs" dxfId="1696" priority="602" operator="equal">
      <formula>"In Progress"</formula>
    </cfRule>
    <cfRule type="cellIs" dxfId="1695" priority="603" operator="equal">
      <formula>"Not Started"</formula>
    </cfRule>
  </conditionalFormatting>
  <conditionalFormatting sqref="C121">
    <cfRule type="cellIs" dxfId="1694" priority="619" operator="equal">
      <formula>"Prod"</formula>
    </cfRule>
  </conditionalFormatting>
  <conditionalFormatting sqref="C121">
    <cfRule type="cellIs" dxfId="1693" priority="618" operator="equal">
      <formula>"Prod"</formula>
    </cfRule>
  </conditionalFormatting>
  <conditionalFormatting sqref="G119">
    <cfRule type="cellIs" dxfId="1692" priority="612" operator="equal">
      <formula>"Complete w/defect"</formula>
    </cfRule>
    <cfRule type="cellIs" dxfId="1691" priority="613" operator="equal">
      <formula>"Failed"</formula>
    </cfRule>
    <cfRule type="cellIs" dxfId="1690" priority="614" operator="equal">
      <formula>"NA"</formula>
    </cfRule>
    <cfRule type="cellIs" dxfId="1689" priority="615" operator="equal">
      <formula>"Complete"</formula>
    </cfRule>
    <cfRule type="cellIs" dxfId="1688" priority="616" operator="equal">
      <formula>"In Progress"</formula>
    </cfRule>
    <cfRule type="cellIs" dxfId="1687" priority="617" operator="equal">
      <formula>"Not Started"</formula>
    </cfRule>
  </conditionalFormatting>
  <conditionalFormatting sqref="C119">
    <cfRule type="cellIs" dxfId="1686" priority="611" operator="equal">
      <formula>"Prod"</formula>
    </cfRule>
  </conditionalFormatting>
  <conditionalFormatting sqref="C119">
    <cfRule type="cellIs" dxfId="1685" priority="610" operator="equal">
      <formula>"Prod"</formula>
    </cfRule>
  </conditionalFormatting>
  <conditionalFormatting sqref="G119">
    <cfRule type="cellIs" dxfId="1684" priority="604" operator="equal">
      <formula>"Complete w/defect"</formula>
    </cfRule>
    <cfRule type="cellIs" dxfId="1683" priority="605" operator="equal">
      <formula>"Failed"</formula>
    </cfRule>
    <cfRule type="cellIs" dxfId="1682" priority="606" operator="equal">
      <formula>"NA"</formula>
    </cfRule>
    <cfRule type="cellIs" dxfId="1681" priority="607" operator="equal">
      <formula>"Complete"</formula>
    </cfRule>
    <cfRule type="cellIs" dxfId="1680" priority="608" operator="equal">
      <formula>"In Progress"</formula>
    </cfRule>
    <cfRule type="cellIs" dxfId="1679" priority="609" operator="equal">
      <formula>"Not Started"</formula>
    </cfRule>
  </conditionalFormatting>
  <conditionalFormatting sqref="G119">
    <cfRule type="cellIs" dxfId="1678" priority="592" operator="equal">
      <formula>"Complete w/defect"</formula>
    </cfRule>
    <cfRule type="cellIs" dxfId="1677" priority="593" operator="equal">
      <formula>"Failed"</formula>
    </cfRule>
    <cfRule type="cellIs" dxfId="1676" priority="594" operator="equal">
      <formula>"NA"</formula>
    </cfRule>
    <cfRule type="cellIs" dxfId="1675" priority="595" operator="equal">
      <formula>"Complete"</formula>
    </cfRule>
    <cfRule type="cellIs" dxfId="1674" priority="596" operator="equal">
      <formula>"In Progress"</formula>
    </cfRule>
    <cfRule type="cellIs" dxfId="1673" priority="597" operator="equal">
      <formula>"Not Started"</formula>
    </cfRule>
  </conditionalFormatting>
  <conditionalFormatting sqref="G119">
    <cfRule type="cellIs" dxfId="1672" priority="586" operator="equal">
      <formula>"Complete w/defect"</formula>
    </cfRule>
    <cfRule type="cellIs" dxfId="1671" priority="587" operator="equal">
      <formula>"Failed"</formula>
    </cfRule>
    <cfRule type="cellIs" dxfId="1670" priority="588" operator="equal">
      <formula>"NA"</formula>
    </cfRule>
    <cfRule type="cellIs" dxfId="1669" priority="589" operator="equal">
      <formula>"Complete"</formula>
    </cfRule>
    <cfRule type="cellIs" dxfId="1668" priority="590" operator="equal">
      <formula>"In Progress"</formula>
    </cfRule>
    <cfRule type="cellIs" dxfId="1667" priority="591" operator="equal">
      <formula>"Not Started"</formula>
    </cfRule>
  </conditionalFormatting>
  <conditionalFormatting sqref="G119">
    <cfRule type="cellIs" dxfId="1666" priority="580" operator="equal">
      <formula>"Complete w/defect"</formula>
    </cfRule>
    <cfRule type="cellIs" dxfId="1665" priority="581" operator="equal">
      <formula>"Failed"</formula>
    </cfRule>
    <cfRule type="cellIs" dxfId="1664" priority="582" operator="equal">
      <formula>"NA"</formula>
    </cfRule>
    <cfRule type="cellIs" dxfId="1663" priority="583" operator="equal">
      <formula>"Complete"</formula>
    </cfRule>
    <cfRule type="cellIs" dxfId="1662" priority="584" operator="equal">
      <formula>"In Progress"</formula>
    </cfRule>
    <cfRule type="cellIs" dxfId="1661" priority="585" operator="equal">
      <formula>"Not Started"</formula>
    </cfRule>
  </conditionalFormatting>
  <conditionalFormatting sqref="G119">
    <cfRule type="cellIs" dxfId="1660" priority="574" operator="equal">
      <formula>"Complete w/defect"</formula>
    </cfRule>
    <cfRule type="cellIs" dxfId="1659" priority="575" operator="equal">
      <formula>"Failed"</formula>
    </cfRule>
    <cfRule type="cellIs" dxfId="1658" priority="576" operator="equal">
      <formula>"NA"</formula>
    </cfRule>
    <cfRule type="cellIs" dxfId="1657" priority="577" operator="equal">
      <formula>"Complete"</formula>
    </cfRule>
    <cfRule type="cellIs" dxfId="1656" priority="578" operator="equal">
      <formula>"In Progress"</formula>
    </cfRule>
    <cfRule type="cellIs" dxfId="1655" priority="579" operator="equal">
      <formula>"Not Started"</formula>
    </cfRule>
  </conditionalFormatting>
  <conditionalFormatting sqref="C120">
    <cfRule type="cellIs" dxfId="1654" priority="567" operator="equal">
      <formula>"Prod"</formula>
    </cfRule>
  </conditionalFormatting>
  <conditionalFormatting sqref="C120">
    <cfRule type="cellIs" dxfId="1653" priority="566" operator="equal">
      <formula>"Prod"</formula>
    </cfRule>
  </conditionalFormatting>
  <conditionalFormatting sqref="G116">
    <cfRule type="cellIs" dxfId="1652" priority="550" operator="equal">
      <formula>"Complete w/defect"</formula>
    </cfRule>
    <cfRule type="cellIs" dxfId="1651" priority="551" operator="equal">
      <formula>"Failed"</formula>
    </cfRule>
    <cfRule type="cellIs" dxfId="1650" priority="552" operator="equal">
      <formula>"NA"</formula>
    </cfRule>
    <cfRule type="cellIs" dxfId="1649" priority="553" operator="equal">
      <formula>"Complete"</formula>
    </cfRule>
    <cfRule type="cellIs" dxfId="1648" priority="554" operator="equal">
      <formula>"In Progress"</formula>
    </cfRule>
    <cfRule type="cellIs" dxfId="1647" priority="555" operator="equal">
      <formula>"Not Started"</formula>
    </cfRule>
  </conditionalFormatting>
  <conditionalFormatting sqref="G116">
    <cfRule type="cellIs" dxfId="1646" priority="514" operator="equal">
      <formula>"Complete w/defect"</formula>
    </cfRule>
    <cfRule type="cellIs" dxfId="1645" priority="515" operator="equal">
      <formula>"Failed"</formula>
    </cfRule>
    <cfRule type="cellIs" dxfId="1644" priority="516" operator="equal">
      <formula>"NA"</formula>
    </cfRule>
    <cfRule type="cellIs" dxfId="1643" priority="517" operator="equal">
      <formula>"Complete"</formula>
    </cfRule>
    <cfRule type="cellIs" dxfId="1642" priority="518" operator="equal">
      <formula>"In Progress"</formula>
    </cfRule>
    <cfRule type="cellIs" dxfId="1641" priority="519" operator="equal">
      <formula>"Not Started"</formula>
    </cfRule>
  </conditionalFormatting>
  <conditionalFormatting sqref="G116">
    <cfRule type="cellIs" dxfId="1640" priority="544" operator="equal">
      <formula>"Complete w/defect"</formula>
    </cfRule>
    <cfRule type="cellIs" dxfId="1639" priority="545" operator="equal">
      <formula>"Failed"</formula>
    </cfRule>
    <cfRule type="cellIs" dxfId="1638" priority="546" operator="equal">
      <formula>"NA"</formula>
    </cfRule>
    <cfRule type="cellIs" dxfId="1637" priority="547" operator="equal">
      <formula>"Complete"</formula>
    </cfRule>
    <cfRule type="cellIs" dxfId="1636" priority="548" operator="equal">
      <formula>"In Progress"</formula>
    </cfRule>
    <cfRule type="cellIs" dxfId="1635" priority="549" operator="equal">
      <formula>"Not Started"</formula>
    </cfRule>
  </conditionalFormatting>
  <conditionalFormatting sqref="C118">
    <cfRule type="cellIs" dxfId="1634" priority="565" operator="equal">
      <formula>"Prod"</formula>
    </cfRule>
  </conditionalFormatting>
  <conditionalFormatting sqref="C118">
    <cfRule type="cellIs" dxfId="1633" priority="564" operator="equal">
      <formula>"Prod"</formula>
    </cfRule>
  </conditionalFormatting>
  <conditionalFormatting sqref="G116">
    <cfRule type="cellIs" dxfId="1632" priority="558" operator="equal">
      <formula>"Complete w/defect"</formula>
    </cfRule>
    <cfRule type="cellIs" dxfId="1631" priority="559" operator="equal">
      <formula>"Failed"</formula>
    </cfRule>
    <cfRule type="cellIs" dxfId="1630" priority="560" operator="equal">
      <formula>"NA"</formula>
    </cfRule>
    <cfRule type="cellIs" dxfId="1629" priority="561" operator="equal">
      <formula>"Complete"</formula>
    </cfRule>
    <cfRule type="cellIs" dxfId="1628" priority="562" operator="equal">
      <formula>"In Progress"</formula>
    </cfRule>
    <cfRule type="cellIs" dxfId="1627" priority="563" operator="equal">
      <formula>"Not Started"</formula>
    </cfRule>
  </conditionalFormatting>
  <conditionalFormatting sqref="C116">
    <cfRule type="cellIs" dxfId="1626" priority="557" operator="equal">
      <formula>"Prod"</formula>
    </cfRule>
  </conditionalFormatting>
  <conditionalFormatting sqref="C116">
    <cfRule type="cellIs" dxfId="1625" priority="556" operator="equal">
      <formula>"Prod"</formula>
    </cfRule>
  </conditionalFormatting>
  <conditionalFormatting sqref="G116">
    <cfRule type="cellIs" dxfId="1624" priority="538" operator="equal">
      <formula>"Complete w/defect"</formula>
    </cfRule>
    <cfRule type="cellIs" dxfId="1623" priority="539" operator="equal">
      <formula>"Failed"</formula>
    </cfRule>
    <cfRule type="cellIs" dxfId="1622" priority="540" operator="equal">
      <formula>"NA"</formula>
    </cfRule>
    <cfRule type="cellIs" dxfId="1621" priority="541" operator="equal">
      <formula>"Complete"</formula>
    </cfRule>
    <cfRule type="cellIs" dxfId="1620" priority="542" operator="equal">
      <formula>"In Progress"</formula>
    </cfRule>
    <cfRule type="cellIs" dxfId="1619" priority="543" operator="equal">
      <formula>"Not Started"</formula>
    </cfRule>
  </conditionalFormatting>
  <conditionalFormatting sqref="G116">
    <cfRule type="cellIs" dxfId="1618" priority="532" operator="equal">
      <formula>"Complete w/defect"</formula>
    </cfRule>
    <cfRule type="cellIs" dxfId="1617" priority="533" operator="equal">
      <formula>"Failed"</formula>
    </cfRule>
    <cfRule type="cellIs" dxfId="1616" priority="534" operator="equal">
      <formula>"NA"</formula>
    </cfRule>
    <cfRule type="cellIs" dxfId="1615" priority="535" operator="equal">
      <formula>"Complete"</formula>
    </cfRule>
    <cfRule type="cellIs" dxfId="1614" priority="536" operator="equal">
      <formula>"In Progress"</formula>
    </cfRule>
    <cfRule type="cellIs" dxfId="1613" priority="537" operator="equal">
      <formula>"Not Started"</formula>
    </cfRule>
  </conditionalFormatting>
  <conditionalFormatting sqref="G116">
    <cfRule type="cellIs" dxfId="1612" priority="526" operator="equal">
      <formula>"Complete w/defect"</formula>
    </cfRule>
    <cfRule type="cellIs" dxfId="1611" priority="527" operator="equal">
      <formula>"Failed"</formula>
    </cfRule>
    <cfRule type="cellIs" dxfId="1610" priority="528" operator="equal">
      <formula>"NA"</formula>
    </cfRule>
    <cfRule type="cellIs" dxfId="1609" priority="529" operator="equal">
      <formula>"Complete"</formula>
    </cfRule>
    <cfRule type="cellIs" dxfId="1608" priority="530" operator="equal">
      <formula>"In Progress"</formula>
    </cfRule>
    <cfRule type="cellIs" dxfId="1607" priority="531" operator="equal">
      <formula>"Not Started"</formula>
    </cfRule>
  </conditionalFormatting>
  <conditionalFormatting sqref="G116">
    <cfRule type="cellIs" dxfId="1606" priority="520" operator="equal">
      <formula>"Complete w/defect"</formula>
    </cfRule>
    <cfRule type="cellIs" dxfId="1605" priority="521" operator="equal">
      <formula>"Failed"</formula>
    </cfRule>
    <cfRule type="cellIs" dxfId="1604" priority="522" operator="equal">
      <formula>"NA"</formula>
    </cfRule>
    <cfRule type="cellIs" dxfId="1603" priority="523" operator="equal">
      <formula>"Complete"</formula>
    </cfRule>
    <cfRule type="cellIs" dxfId="1602" priority="524" operator="equal">
      <formula>"In Progress"</formula>
    </cfRule>
    <cfRule type="cellIs" dxfId="1601" priority="525" operator="equal">
      <formula>"Not Started"</formula>
    </cfRule>
  </conditionalFormatting>
  <conditionalFormatting sqref="C117">
    <cfRule type="cellIs" dxfId="1600" priority="513" operator="equal">
      <formula>"Prod"</formula>
    </cfRule>
  </conditionalFormatting>
  <conditionalFormatting sqref="C117">
    <cfRule type="cellIs" dxfId="1599" priority="512" operator="equal">
      <formula>"Prod"</formula>
    </cfRule>
  </conditionalFormatting>
  <conditionalFormatting sqref="G137">
    <cfRule type="cellIs" dxfId="1598" priority="494" operator="equal">
      <formula>"Complete w/defect"</formula>
    </cfRule>
    <cfRule type="cellIs" dxfId="1597" priority="495" operator="equal">
      <formula>"Failed"</formula>
    </cfRule>
    <cfRule type="cellIs" dxfId="1596" priority="496" operator="equal">
      <formula>"NA"</formula>
    </cfRule>
    <cfRule type="cellIs" dxfId="1595" priority="497" operator="equal">
      <formula>"Complete"</formula>
    </cfRule>
    <cfRule type="cellIs" dxfId="1594" priority="498" operator="equal">
      <formula>"In Progress"</formula>
    </cfRule>
    <cfRule type="cellIs" dxfId="1593" priority="499" operator="equal">
      <formula>"Not Started"</formula>
    </cfRule>
  </conditionalFormatting>
  <conditionalFormatting sqref="G52">
    <cfRule type="cellIs" dxfId="1592" priority="506" operator="equal">
      <formula>"Complete w/defect"</formula>
    </cfRule>
    <cfRule type="cellIs" dxfId="1591" priority="507" operator="equal">
      <formula>"Failed"</formula>
    </cfRule>
    <cfRule type="cellIs" dxfId="1590" priority="508" operator="equal">
      <formula>"NA"</formula>
    </cfRule>
    <cfRule type="cellIs" dxfId="1589" priority="509" operator="equal">
      <formula>"Complete"</formula>
    </cfRule>
    <cfRule type="cellIs" dxfId="1588" priority="510" operator="equal">
      <formula>"In Progress"</formula>
    </cfRule>
    <cfRule type="cellIs" dxfId="1587" priority="511" operator="equal">
      <formula>"Not Started"</formula>
    </cfRule>
  </conditionalFormatting>
  <conditionalFormatting sqref="G53">
    <cfRule type="cellIs" dxfId="1586" priority="500" operator="equal">
      <formula>"Complete w/defect"</formula>
    </cfRule>
    <cfRule type="cellIs" dxfId="1585" priority="501" operator="equal">
      <formula>"Failed"</formula>
    </cfRule>
    <cfRule type="cellIs" dxfId="1584" priority="502" operator="equal">
      <formula>"NA"</formula>
    </cfRule>
    <cfRule type="cellIs" dxfId="1583" priority="503" operator="equal">
      <formula>"Complete"</formula>
    </cfRule>
    <cfRule type="cellIs" dxfId="1582" priority="504" operator="equal">
      <formula>"In Progress"</formula>
    </cfRule>
    <cfRule type="cellIs" dxfId="1581" priority="505" operator="equal">
      <formula>"Not Started"</formula>
    </cfRule>
  </conditionalFormatting>
  <conditionalFormatting sqref="C63">
    <cfRule type="cellIs" dxfId="1580" priority="493" operator="equal">
      <formula>"Prod"</formula>
    </cfRule>
  </conditionalFormatting>
  <conditionalFormatting sqref="C148">
    <cfRule type="cellIs" dxfId="1579" priority="492" operator="equal">
      <formula>"Prod"</formula>
    </cfRule>
  </conditionalFormatting>
  <conditionalFormatting sqref="G38:G43">
    <cfRule type="cellIs" dxfId="1578" priority="486" operator="equal">
      <formula>"Complete w/defect"</formula>
    </cfRule>
    <cfRule type="cellIs" dxfId="1577" priority="487" operator="equal">
      <formula>"Failed"</formula>
    </cfRule>
    <cfRule type="cellIs" dxfId="1576" priority="488" operator="equal">
      <formula>"NA"</formula>
    </cfRule>
    <cfRule type="cellIs" dxfId="1575" priority="489" operator="equal">
      <formula>"Complete"</formula>
    </cfRule>
    <cfRule type="cellIs" dxfId="1574" priority="490" operator="equal">
      <formula>"In Progress"</formula>
    </cfRule>
    <cfRule type="cellIs" dxfId="1573" priority="491" operator="equal">
      <formula>"Not Started"</formula>
    </cfRule>
  </conditionalFormatting>
  <conditionalFormatting sqref="G45:G47">
    <cfRule type="cellIs" dxfId="1572" priority="480" operator="equal">
      <formula>"Complete w/defect"</formula>
    </cfRule>
    <cfRule type="cellIs" dxfId="1571" priority="481" operator="equal">
      <formula>"Failed"</formula>
    </cfRule>
    <cfRule type="cellIs" dxfId="1570" priority="482" operator="equal">
      <formula>"NA"</formula>
    </cfRule>
    <cfRule type="cellIs" dxfId="1569" priority="483" operator="equal">
      <formula>"Complete"</formula>
    </cfRule>
    <cfRule type="cellIs" dxfId="1568" priority="484" operator="equal">
      <formula>"In Progress"</formula>
    </cfRule>
    <cfRule type="cellIs" dxfId="1567" priority="485" operator="equal">
      <formula>"Not Started"</formula>
    </cfRule>
  </conditionalFormatting>
  <conditionalFormatting sqref="G48">
    <cfRule type="cellIs" dxfId="1566" priority="474" operator="equal">
      <formula>"Complete w/defect"</formula>
    </cfRule>
    <cfRule type="cellIs" dxfId="1565" priority="475" operator="equal">
      <formula>"Failed"</formula>
    </cfRule>
    <cfRule type="cellIs" dxfId="1564" priority="476" operator="equal">
      <formula>"NA"</formula>
    </cfRule>
    <cfRule type="cellIs" dxfId="1563" priority="477" operator="equal">
      <formula>"Complete"</formula>
    </cfRule>
    <cfRule type="cellIs" dxfId="1562" priority="478" operator="equal">
      <formula>"In Progress"</formula>
    </cfRule>
    <cfRule type="cellIs" dxfId="1561" priority="479" operator="equal">
      <formula>"Not Started"</formula>
    </cfRule>
  </conditionalFormatting>
  <conditionalFormatting sqref="G50">
    <cfRule type="cellIs" dxfId="1560" priority="468" operator="equal">
      <formula>"Complete w/defect"</formula>
    </cfRule>
    <cfRule type="cellIs" dxfId="1559" priority="469" operator="equal">
      <formula>"Failed"</formula>
    </cfRule>
    <cfRule type="cellIs" dxfId="1558" priority="470" operator="equal">
      <formula>"NA"</formula>
    </cfRule>
    <cfRule type="cellIs" dxfId="1557" priority="471" operator="equal">
      <formula>"Complete"</formula>
    </cfRule>
    <cfRule type="cellIs" dxfId="1556" priority="472" operator="equal">
      <formula>"In Progress"</formula>
    </cfRule>
    <cfRule type="cellIs" dxfId="1555" priority="473" operator="equal">
      <formula>"Not Started"</formula>
    </cfRule>
  </conditionalFormatting>
  <conditionalFormatting sqref="G58">
    <cfRule type="cellIs" dxfId="1554" priority="456" operator="equal">
      <formula>"Complete w/defect"</formula>
    </cfRule>
    <cfRule type="cellIs" dxfId="1553" priority="457" operator="equal">
      <formula>"Failed"</formula>
    </cfRule>
    <cfRule type="cellIs" dxfId="1552" priority="458" operator="equal">
      <formula>"NA"</formula>
    </cfRule>
    <cfRule type="cellIs" dxfId="1551" priority="459" operator="equal">
      <formula>"Complete"</formula>
    </cfRule>
    <cfRule type="cellIs" dxfId="1550" priority="460" operator="equal">
      <formula>"In Progress"</formula>
    </cfRule>
    <cfRule type="cellIs" dxfId="1549" priority="461" operator="equal">
      <formula>"Not Started"</formula>
    </cfRule>
  </conditionalFormatting>
  <conditionalFormatting sqref="G51">
    <cfRule type="cellIs" dxfId="1548" priority="462" operator="equal">
      <formula>"Complete w/defect"</formula>
    </cfRule>
    <cfRule type="cellIs" dxfId="1547" priority="463" operator="equal">
      <formula>"Failed"</formula>
    </cfRule>
    <cfRule type="cellIs" dxfId="1546" priority="464" operator="equal">
      <formula>"NA"</formula>
    </cfRule>
    <cfRule type="cellIs" dxfId="1545" priority="465" operator="equal">
      <formula>"Complete"</formula>
    </cfRule>
    <cfRule type="cellIs" dxfId="1544" priority="466" operator="equal">
      <formula>"In Progress"</formula>
    </cfRule>
    <cfRule type="cellIs" dxfId="1543" priority="467" operator="equal">
      <formula>"Not Started"</formula>
    </cfRule>
  </conditionalFormatting>
  <conditionalFormatting sqref="G60">
    <cfRule type="cellIs" dxfId="1542" priority="450" operator="equal">
      <formula>"Complete w/defect"</formula>
    </cfRule>
    <cfRule type="cellIs" dxfId="1541" priority="451" operator="equal">
      <formula>"Failed"</formula>
    </cfRule>
    <cfRule type="cellIs" dxfId="1540" priority="452" operator="equal">
      <formula>"NA"</formula>
    </cfRule>
    <cfRule type="cellIs" dxfId="1539" priority="453" operator="equal">
      <formula>"Complete"</formula>
    </cfRule>
    <cfRule type="cellIs" dxfId="1538" priority="454" operator="equal">
      <formula>"In Progress"</formula>
    </cfRule>
    <cfRule type="cellIs" dxfId="1537" priority="455" operator="equal">
      <formula>"Not Started"</formula>
    </cfRule>
  </conditionalFormatting>
  <conditionalFormatting sqref="G61:G65">
    <cfRule type="cellIs" dxfId="1536" priority="444" operator="equal">
      <formula>"Complete w/defect"</formula>
    </cfRule>
    <cfRule type="cellIs" dxfId="1535" priority="445" operator="equal">
      <formula>"Failed"</formula>
    </cfRule>
    <cfRule type="cellIs" dxfId="1534" priority="446" operator="equal">
      <formula>"NA"</formula>
    </cfRule>
    <cfRule type="cellIs" dxfId="1533" priority="447" operator="equal">
      <formula>"Complete"</formula>
    </cfRule>
    <cfRule type="cellIs" dxfId="1532" priority="448" operator="equal">
      <formula>"In Progress"</formula>
    </cfRule>
    <cfRule type="cellIs" dxfId="1531" priority="449" operator="equal">
      <formula>"Not Started"</formula>
    </cfRule>
  </conditionalFormatting>
  <conditionalFormatting sqref="G71:G80">
    <cfRule type="cellIs" dxfId="1530" priority="432" operator="equal">
      <formula>"Complete w/defect"</formula>
    </cfRule>
    <cfRule type="cellIs" dxfId="1529" priority="433" operator="equal">
      <formula>"Failed"</formula>
    </cfRule>
    <cfRule type="cellIs" dxfId="1528" priority="434" operator="equal">
      <formula>"NA"</formula>
    </cfRule>
    <cfRule type="cellIs" dxfId="1527" priority="435" operator="equal">
      <formula>"Complete"</formula>
    </cfRule>
    <cfRule type="cellIs" dxfId="1526" priority="436" operator="equal">
      <formula>"In Progress"</formula>
    </cfRule>
    <cfRule type="cellIs" dxfId="1525" priority="437" operator="equal">
      <formula>"Not Started"</formula>
    </cfRule>
  </conditionalFormatting>
  <conditionalFormatting sqref="G69">
    <cfRule type="cellIs" dxfId="1524" priority="438" operator="equal">
      <formula>"Complete w/defect"</formula>
    </cfRule>
    <cfRule type="cellIs" dxfId="1523" priority="439" operator="equal">
      <formula>"Failed"</formula>
    </cfRule>
    <cfRule type="cellIs" dxfId="1522" priority="440" operator="equal">
      <formula>"NA"</formula>
    </cfRule>
    <cfRule type="cellIs" dxfId="1521" priority="441" operator="equal">
      <formula>"Complete"</formula>
    </cfRule>
    <cfRule type="cellIs" dxfId="1520" priority="442" operator="equal">
      <formula>"In Progress"</formula>
    </cfRule>
    <cfRule type="cellIs" dxfId="1519" priority="443" operator="equal">
      <formula>"Not Started"</formula>
    </cfRule>
  </conditionalFormatting>
  <conditionalFormatting sqref="G89">
    <cfRule type="cellIs" dxfId="1518" priority="426" operator="equal">
      <formula>"Complete w/defect"</formula>
    </cfRule>
    <cfRule type="cellIs" dxfId="1517" priority="427" operator="equal">
      <formula>"Failed"</formula>
    </cfRule>
    <cfRule type="cellIs" dxfId="1516" priority="428" operator="equal">
      <formula>"NA"</formula>
    </cfRule>
    <cfRule type="cellIs" dxfId="1515" priority="429" operator="equal">
      <formula>"Complete"</formula>
    </cfRule>
    <cfRule type="cellIs" dxfId="1514" priority="430" operator="equal">
      <formula>"In Progress"</formula>
    </cfRule>
    <cfRule type="cellIs" dxfId="1513" priority="431" operator="equal">
      <formula>"Not Started"</formula>
    </cfRule>
  </conditionalFormatting>
  <conditionalFormatting sqref="G104">
    <cfRule type="cellIs" dxfId="1512" priority="414" operator="equal">
      <formula>"Complete w/defect"</formula>
    </cfRule>
    <cfRule type="cellIs" dxfId="1511" priority="415" operator="equal">
      <formula>"Failed"</formula>
    </cfRule>
    <cfRule type="cellIs" dxfId="1510" priority="416" operator="equal">
      <formula>"NA"</formula>
    </cfRule>
    <cfRule type="cellIs" dxfId="1509" priority="417" operator="equal">
      <formula>"Complete"</formula>
    </cfRule>
    <cfRule type="cellIs" dxfId="1508" priority="418" operator="equal">
      <formula>"In Progress"</formula>
    </cfRule>
    <cfRule type="cellIs" dxfId="1507" priority="419" operator="equal">
      <formula>"Not Started"</formula>
    </cfRule>
  </conditionalFormatting>
  <conditionalFormatting sqref="G108">
    <cfRule type="cellIs" dxfId="1506" priority="408" operator="equal">
      <formula>"Complete w/defect"</formula>
    </cfRule>
    <cfRule type="cellIs" dxfId="1505" priority="409" operator="equal">
      <formula>"Failed"</formula>
    </cfRule>
    <cfRule type="cellIs" dxfId="1504" priority="410" operator="equal">
      <formula>"NA"</formula>
    </cfRule>
    <cfRule type="cellIs" dxfId="1503" priority="411" operator="equal">
      <formula>"Complete"</formula>
    </cfRule>
    <cfRule type="cellIs" dxfId="1502" priority="412" operator="equal">
      <formula>"In Progress"</formula>
    </cfRule>
    <cfRule type="cellIs" dxfId="1501" priority="413" operator="equal">
      <formula>"Not Started"</formula>
    </cfRule>
  </conditionalFormatting>
  <conditionalFormatting sqref="G114:G115">
    <cfRule type="cellIs" dxfId="1500" priority="402" operator="equal">
      <formula>"Complete w/defect"</formula>
    </cfRule>
    <cfRule type="cellIs" dxfId="1499" priority="403" operator="equal">
      <formula>"Failed"</formula>
    </cfRule>
    <cfRule type="cellIs" dxfId="1498" priority="404" operator="equal">
      <formula>"NA"</formula>
    </cfRule>
    <cfRule type="cellIs" dxfId="1497" priority="405" operator="equal">
      <formula>"Complete"</formula>
    </cfRule>
    <cfRule type="cellIs" dxfId="1496" priority="406" operator="equal">
      <formula>"In Progress"</formula>
    </cfRule>
    <cfRule type="cellIs" dxfId="1495" priority="407" operator="equal">
      <formula>"Not Started"</formula>
    </cfRule>
  </conditionalFormatting>
  <conditionalFormatting sqref="G117:G118">
    <cfRule type="cellIs" dxfId="1494" priority="396" operator="equal">
      <formula>"Complete w/defect"</formula>
    </cfRule>
    <cfRule type="cellIs" dxfId="1493" priority="397" operator="equal">
      <formula>"Failed"</formula>
    </cfRule>
    <cfRule type="cellIs" dxfId="1492" priority="398" operator="equal">
      <formula>"NA"</formula>
    </cfRule>
    <cfRule type="cellIs" dxfId="1491" priority="399" operator="equal">
      <formula>"Complete"</formula>
    </cfRule>
    <cfRule type="cellIs" dxfId="1490" priority="400" operator="equal">
      <formula>"In Progress"</formula>
    </cfRule>
    <cfRule type="cellIs" dxfId="1489" priority="401" operator="equal">
      <formula>"Not Started"</formula>
    </cfRule>
  </conditionalFormatting>
  <conditionalFormatting sqref="G120:G121">
    <cfRule type="cellIs" dxfId="1488" priority="390" operator="equal">
      <formula>"Complete w/defect"</formula>
    </cfRule>
    <cfRule type="cellIs" dxfId="1487" priority="391" operator="equal">
      <formula>"Failed"</formula>
    </cfRule>
    <cfRule type="cellIs" dxfId="1486" priority="392" operator="equal">
      <formula>"NA"</formula>
    </cfRule>
    <cfRule type="cellIs" dxfId="1485" priority="393" operator="equal">
      <formula>"Complete"</formula>
    </cfRule>
    <cfRule type="cellIs" dxfId="1484" priority="394" operator="equal">
      <formula>"In Progress"</formula>
    </cfRule>
    <cfRule type="cellIs" dxfId="1483" priority="395" operator="equal">
      <formula>"Not Started"</formula>
    </cfRule>
  </conditionalFormatting>
  <conditionalFormatting sqref="G134">
    <cfRule type="cellIs" dxfId="1482" priority="384" operator="equal">
      <formula>"Complete w/defect"</formula>
    </cfRule>
    <cfRule type="cellIs" dxfId="1481" priority="385" operator="equal">
      <formula>"Failed"</formula>
    </cfRule>
    <cfRule type="cellIs" dxfId="1480" priority="386" operator="equal">
      <formula>"NA"</formula>
    </cfRule>
    <cfRule type="cellIs" dxfId="1479" priority="387" operator="equal">
      <formula>"Complete"</formula>
    </cfRule>
    <cfRule type="cellIs" dxfId="1478" priority="388" operator="equal">
      <formula>"In Progress"</formula>
    </cfRule>
    <cfRule type="cellIs" dxfId="1477" priority="389" operator="equal">
      <formula>"Not Started"</formula>
    </cfRule>
  </conditionalFormatting>
  <conditionalFormatting sqref="G136">
    <cfRule type="cellIs" dxfId="1476" priority="378" operator="equal">
      <formula>"Complete w/defect"</formula>
    </cfRule>
    <cfRule type="cellIs" dxfId="1475" priority="379" operator="equal">
      <formula>"Failed"</formula>
    </cfRule>
    <cfRule type="cellIs" dxfId="1474" priority="380" operator="equal">
      <formula>"NA"</formula>
    </cfRule>
    <cfRule type="cellIs" dxfId="1473" priority="381" operator="equal">
      <formula>"Complete"</formula>
    </cfRule>
    <cfRule type="cellIs" dxfId="1472" priority="382" operator="equal">
      <formula>"In Progress"</formula>
    </cfRule>
    <cfRule type="cellIs" dxfId="1471" priority="383" operator="equal">
      <formula>"Not Started"</formula>
    </cfRule>
  </conditionalFormatting>
  <conditionalFormatting sqref="G139">
    <cfRule type="cellIs" dxfId="1470" priority="372" operator="equal">
      <formula>"Complete w/defect"</formula>
    </cfRule>
    <cfRule type="cellIs" dxfId="1469" priority="373" operator="equal">
      <formula>"Failed"</formula>
    </cfRule>
    <cfRule type="cellIs" dxfId="1468" priority="374" operator="equal">
      <formula>"NA"</formula>
    </cfRule>
    <cfRule type="cellIs" dxfId="1467" priority="375" operator="equal">
      <formula>"Complete"</formula>
    </cfRule>
    <cfRule type="cellIs" dxfId="1466" priority="376" operator="equal">
      <formula>"In Progress"</formula>
    </cfRule>
    <cfRule type="cellIs" dxfId="1465" priority="377" operator="equal">
      <formula>"Not Started"</formula>
    </cfRule>
  </conditionalFormatting>
  <conditionalFormatting sqref="G144">
    <cfRule type="cellIs" dxfId="1464" priority="366" operator="equal">
      <formula>"Complete w/defect"</formula>
    </cfRule>
    <cfRule type="cellIs" dxfId="1463" priority="367" operator="equal">
      <formula>"Failed"</formula>
    </cfRule>
    <cfRule type="cellIs" dxfId="1462" priority="368" operator="equal">
      <formula>"NA"</formula>
    </cfRule>
    <cfRule type="cellIs" dxfId="1461" priority="369" operator="equal">
      <formula>"Complete"</formula>
    </cfRule>
    <cfRule type="cellIs" dxfId="1460" priority="370" operator="equal">
      <formula>"In Progress"</formula>
    </cfRule>
    <cfRule type="cellIs" dxfId="1459" priority="371" operator="equal">
      <formula>"Not Started"</formula>
    </cfRule>
  </conditionalFormatting>
  <conditionalFormatting sqref="G154">
    <cfRule type="cellIs" dxfId="1458" priority="360" operator="equal">
      <formula>"Complete w/defect"</formula>
    </cfRule>
    <cfRule type="cellIs" dxfId="1457" priority="361" operator="equal">
      <formula>"Failed"</formula>
    </cfRule>
    <cfRule type="cellIs" dxfId="1456" priority="362" operator="equal">
      <formula>"NA"</formula>
    </cfRule>
    <cfRule type="cellIs" dxfId="1455" priority="363" operator="equal">
      <formula>"Complete"</formula>
    </cfRule>
    <cfRule type="cellIs" dxfId="1454" priority="364" operator="equal">
      <formula>"In Progress"</formula>
    </cfRule>
    <cfRule type="cellIs" dxfId="1453" priority="365" operator="equal">
      <formula>"Not Started"</formula>
    </cfRule>
  </conditionalFormatting>
  <conditionalFormatting sqref="G155">
    <cfRule type="cellIs" dxfId="1452" priority="354" operator="equal">
      <formula>"Complete w/defect"</formula>
    </cfRule>
    <cfRule type="cellIs" dxfId="1451" priority="355" operator="equal">
      <formula>"Failed"</formula>
    </cfRule>
    <cfRule type="cellIs" dxfId="1450" priority="356" operator="equal">
      <formula>"NA"</formula>
    </cfRule>
    <cfRule type="cellIs" dxfId="1449" priority="357" operator="equal">
      <formula>"Complete"</formula>
    </cfRule>
    <cfRule type="cellIs" dxfId="1448" priority="358" operator="equal">
      <formula>"In Progress"</formula>
    </cfRule>
    <cfRule type="cellIs" dxfId="1447" priority="359" operator="equal">
      <formula>"Not Started"</formula>
    </cfRule>
  </conditionalFormatting>
  <conditionalFormatting sqref="G166:G170">
    <cfRule type="cellIs" dxfId="1446" priority="348" operator="equal">
      <formula>"Complete w/defect"</formula>
    </cfRule>
    <cfRule type="cellIs" dxfId="1445" priority="349" operator="equal">
      <formula>"Failed"</formula>
    </cfRule>
    <cfRule type="cellIs" dxfId="1444" priority="350" operator="equal">
      <formula>"NA"</formula>
    </cfRule>
    <cfRule type="cellIs" dxfId="1443" priority="351" operator="equal">
      <formula>"Complete"</formula>
    </cfRule>
    <cfRule type="cellIs" dxfId="1442" priority="352" operator="equal">
      <formula>"In Progress"</formula>
    </cfRule>
    <cfRule type="cellIs" dxfId="1441" priority="353" operator="equal">
      <formula>"Not Started"</formula>
    </cfRule>
  </conditionalFormatting>
  <conditionalFormatting sqref="C27:C28">
    <cfRule type="cellIs" dxfId="1440" priority="347" operator="equal">
      <formula>"Prod"</formula>
    </cfRule>
  </conditionalFormatting>
  <conditionalFormatting sqref="G27">
    <cfRule type="cellIs" dxfId="1439" priority="341" operator="equal">
      <formula>"Complete w/defect"</formula>
    </cfRule>
    <cfRule type="cellIs" dxfId="1438" priority="342" operator="equal">
      <formula>"Failed"</formula>
    </cfRule>
    <cfRule type="cellIs" dxfId="1437" priority="343" operator="equal">
      <formula>"NA"</formula>
    </cfRule>
    <cfRule type="cellIs" dxfId="1436" priority="344" operator="equal">
      <formula>"Complete"</formula>
    </cfRule>
    <cfRule type="cellIs" dxfId="1435" priority="345" operator="equal">
      <formula>"In Progress"</formula>
    </cfRule>
    <cfRule type="cellIs" dxfId="1434" priority="346" operator="equal">
      <formula>"Not Started"</formula>
    </cfRule>
  </conditionalFormatting>
  <conditionalFormatting sqref="G28">
    <cfRule type="cellIs" dxfId="1433" priority="335" operator="equal">
      <formula>"Complete w/defect"</formula>
    </cfRule>
    <cfRule type="cellIs" dxfId="1432" priority="336" operator="equal">
      <formula>"Failed"</formula>
    </cfRule>
    <cfRule type="cellIs" dxfId="1431" priority="337" operator="equal">
      <formula>"NA"</formula>
    </cfRule>
    <cfRule type="cellIs" dxfId="1430" priority="338" operator="equal">
      <formula>"Complete"</formula>
    </cfRule>
    <cfRule type="cellIs" dxfId="1429" priority="339" operator="equal">
      <formula>"In Progress"</formula>
    </cfRule>
    <cfRule type="cellIs" dxfId="1428" priority="340" operator="equal">
      <formula>"Not Started"</formula>
    </cfRule>
  </conditionalFormatting>
  <conditionalFormatting sqref="G82:G88">
    <cfRule type="cellIs" dxfId="1427" priority="329" operator="equal">
      <formula>"Complete w/defect"</formula>
    </cfRule>
    <cfRule type="cellIs" dxfId="1426" priority="330" operator="equal">
      <formula>"Failed"</formula>
    </cfRule>
    <cfRule type="cellIs" dxfId="1425" priority="331" operator="equal">
      <formula>"NA"</formula>
    </cfRule>
    <cfRule type="cellIs" dxfId="1424" priority="332" operator="equal">
      <formula>"Complete"</formula>
    </cfRule>
    <cfRule type="cellIs" dxfId="1423" priority="333" operator="equal">
      <formula>"In Progress"</formula>
    </cfRule>
    <cfRule type="cellIs" dxfId="1422" priority="334" operator="equal">
      <formula>"Not Started"</formula>
    </cfRule>
  </conditionalFormatting>
  <conditionalFormatting sqref="G90">
    <cfRule type="cellIs" dxfId="1421" priority="323" operator="equal">
      <formula>"Complete w/defect"</formula>
    </cfRule>
    <cfRule type="cellIs" dxfId="1420" priority="324" operator="equal">
      <formula>"Failed"</formula>
    </cfRule>
    <cfRule type="cellIs" dxfId="1419" priority="325" operator="equal">
      <formula>"NA"</formula>
    </cfRule>
    <cfRule type="cellIs" dxfId="1418" priority="326" operator="equal">
      <formula>"Complete"</formula>
    </cfRule>
    <cfRule type="cellIs" dxfId="1417" priority="327" operator="equal">
      <formula>"In Progress"</formula>
    </cfRule>
    <cfRule type="cellIs" dxfId="1416" priority="328" operator="equal">
      <formula>"Not Started"</formula>
    </cfRule>
  </conditionalFormatting>
  <conditionalFormatting sqref="G91">
    <cfRule type="cellIs" dxfId="1415" priority="317" operator="equal">
      <formula>"Complete w/defect"</formula>
    </cfRule>
    <cfRule type="cellIs" dxfId="1414" priority="318" operator="equal">
      <formula>"Failed"</formula>
    </cfRule>
    <cfRule type="cellIs" dxfId="1413" priority="319" operator="equal">
      <formula>"NA"</formula>
    </cfRule>
    <cfRule type="cellIs" dxfId="1412" priority="320" operator="equal">
      <formula>"Complete"</formula>
    </cfRule>
    <cfRule type="cellIs" dxfId="1411" priority="321" operator="equal">
      <formula>"In Progress"</formula>
    </cfRule>
    <cfRule type="cellIs" dxfId="1410" priority="322" operator="equal">
      <formula>"Not Started"</formula>
    </cfRule>
  </conditionalFormatting>
  <conditionalFormatting sqref="G141">
    <cfRule type="cellIs" dxfId="1409" priority="311" operator="equal">
      <formula>"Complete w/defect"</formula>
    </cfRule>
    <cfRule type="cellIs" dxfId="1408" priority="312" operator="equal">
      <formula>"Failed"</formula>
    </cfRule>
    <cfRule type="cellIs" dxfId="1407" priority="313" operator="equal">
      <formula>"NA"</formula>
    </cfRule>
    <cfRule type="cellIs" dxfId="1406" priority="314" operator="equal">
      <formula>"Complete"</formula>
    </cfRule>
    <cfRule type="cellIs" dxfId="1405" priority="315" operator="equal">
      <formula>"In Progress"</formula>
    </cfRule>
    <cfRule type="cellIs" dxfId="1404" priority="316" operator="equal">
      <formula>"Not Started"</formula>
    </cfRule>
  </conditionalFormatting>
  <conditionalFormatting sqref="G142">
    <cfRule type="cellIs" dxfId="1403" priority="305" operator="equal">
      <formula>"Complete w/defect"</formula>
    </cfRule>
    <cfRule type="cellIs" dxfId="1402" priority="306" operator="equal">
      <formula>"Failed"</formula>
    </cfRule>
    <cfRule type="cellIs" dxfId="1401" priority="307" operator="equal">
      <formula>"NA"</formula>
    </cfRule>
    <cfRule type="cellIs" dxfId="1400" priority="308" operator="equal">
      <formula>"Complete"</formula>
    </cfRule>
    <cfRule type="cellIs" dxfId="1399" priority="309" operator="equal">
      <formula>"In Progress"</formula>
    </cfRule>
    <cfRule type="cellIs" dxfId="1398" priority="310" operator="equal">
      <formula>"Not Started"</formula>
    </cfRule>
  </conditionalFormatting>
  <conditionalFormatting sqref="G146">
    <cfRule type="cellIs" dxfId="1397" priority="299" operator="equal">
      <formula>"Complete w/defect"</formula>
    </cfRule>
    <cfRule type="cellIs" dxfId="1396" priority="300" operator="equal">
      <formula>"Failed"</formula>
    </cfRule>
    <cfRule type="cellIs" dxfId="1395" priority="301" operator="equal">
      <formula>"NA"</formula>
    </cfRule>
    <cfRule type="cellIs" dxfId="1394" priority="302" operator="equal">
      <formula>"Complete"</formula>
    </cfRule>
    <cfRule type="cellIs" dxfId="1393" priority="303" operator="equal">
      <formula>"In Progress"</formula>
    </cfRule>
    <cfRule type="cellIs" dxfId="1392" priority="304" operator="equal">
      <formula>"Not Started"</formula>
    </cfRule>
  </conditionalFormatting>
  <conditionalFormatting sqref="G145">
    <cfRule type="cellIs" dxfId="1391" priority="293" operator="equal">
      <formula>"Complete w/defect"</formula>
    </cfRule>
    <cfRule type="cellIs" dxfId="1390" priority="294" operator="equal">
      <formula>"Failed"</formula>
    </cfRule>
    <cfRule type="cellIs" dxfId="1389" priority="295" operator="equal">
      <formula>"NA"</formula>
    </cfRule>
    <cfRule type="cellIs" dxfId="1388" priority="296" operator="equal">
      <formula>"Complete"</formula>
    </cfRule>
    <cfRule type="cellIs" dxfId="1387" priority="297" operator="equal">
      <formula>"In Progress"</formula>
    </cfRule>
    <cfRule type="cellIs" dxfId="1386" priority="298" operator="equal">
      <formula>"Not Started"</formula>
    </cfRule>
  </conditionalFormatting>
  <conditionalFormatting sqref="G147">
    <cfRule type="cellIs" dxfId="1385" priority="287" operator="equal">
      <formula>"Complete w/defect"</formula>
    </cfRule>
    <cfRule type="cellIs" dxfId="1384" priority="288" operator="equal">
      <formula>"Failed"</formula>
    </cfRule>
    <cfRule type="cellIs" dxfId="1383" priority="289" operator="equal">
      <formula>"NA"</formula>
    </cfRule>
    <cfRule type="cellIs" dxfId="1382" priority="290" operator="equal">
      <formula>"Complete"</formula>
    </cfRule>
    <cfRule type="cellIs" dxfId="1381" priority="291" operator="equal">
      <formula>"In Progress"</formula>
    </cfRule>
    <cfRule type="cellIs" dxfId="1380" priority="292" operator="equal">
      <formula>"Not Started"</formula>
    </cfRule>
  </conditionalFormatting>
  <conditionalFormatting sqref="G148">
    <cfRule type="cellIs" dxfId="1379" priority="281" operator="equal">
      <formula>"Complete w/defect"</formula>
    </cfRule>
    <cfRule type="cellIs" dxfId="1378" priority="282" operator="equal">
      <formula>"Failed"</formula>
    </cfRule>
    <cfRule type="cellIs" dxfId="1377" priority="283" operator="equal">
      <formula>"NA"</formula>
    </cfRule>
    <cfRule type="cellIs" dxfId="1376" priority="284" operator="equal">
      <formula>"Complete"</formula>
    </cfRule>
    <cfRule type="cellIs" dxfId="1375" priority="285" operator="equal">
      <formula>"In Progress"</formula>
    </cfRule>
    <cfRule type="cellIs" dxfId="1374" priority="286" operator="equal">
      <formula>"Not Started"</formula>
    </cfRule>
  </conditionalFormatting>
  <conditionalFormatting sqref="G149">
    <cfRule type="cellIs" dxfId="1373" priority="275" operator="equal">
      <formula>"Complete w/defect"</formula>
    </cfRule>
    <cfRule type="cellIs" dxfId="1372" priority="276" operator="equal">
      <formula>"Failed"</formula>
    </cfRule>
    <cfRule type="cellIs" dxfId="1371" priority="277" operator="equal">
      <formula>"NA"</formula>
    </cfRule>
    <cfRule type="cellIs" dxfId="1370" priority="278" operator="equal">
      <formula>"Complete"</formula>
    </cfRule>
    <cfRule type="cellIs" dxfId="1369" priority="279" operator="equal">
      <formula>"In Progress"</formula>
    </cfRule>
    <cfRule type="cellIs" dxfId="1368" priority="280" operator="equal">
      <formula>"Not Started"</formula>
    </cfRule>
  </conditionalFormatting>
  <conditionalFormatting sqref="G150">
    <cfRule type="cellIs" dxfId="1367" priority="269" operator="equal">
      <formula>"Complete w/defect"</formula>
    </cfRule>
    <cfRule type="cellIs" dxfId="1366" priority="270" operator="equal">
      <formula>"Failed"</formula>
    </cfRule>
    <cfRule type="cellIs" dxfId="1365" priority="271" operator="equal">
      <formula>"NA"</formula>
    </cfRule>
    <cfRule type="cellIs" dxfId="1364" priority="272" operator="equal">
      <formula>"Complete"</formula>
    </cfRule>
    <cfRule type="cellIs" dxfId="1363" priority="273" operator="equal">
      <formula>"In Progress"</formula>
    </cfRule>
    <cfRule type="cellIs" dxfId="1362" priority="274" operator="equal">
      <formula>"Not Started"</formula>
    </cfRule>
  </conditionalFormatting>
  <conditionalFormatting sqref="G158:G162">
    <cfRule type="cellIs" dxfId="1361" priority="263" operator="equal">
      <formula>"Complete w/defect"</formula>
    </cfRule>
    <cfRule type="cellIs" dxfId="1360" priority="264" operator="equal">
      <formula>"Failed"</formula>
    </cfRule>
    <cfRule type="cellIs" dxfId="1359" priority="265" operator="equal">
      <formula>"NA"</formula>
    </cfRule>
    <cfRule type="cellIs" dxfId="1358" priority="266" operator="equal">
      <formula>"Complete"</formula>
    </cfRule>
    <cfRule type="cellIs" dxfId="1357" priority="267" operator="equal">
      <formula>"In Progress"</formula>
    </cfRule>
    <cfRule type="cellIs" dxfId="1356" priority="268" operator="equal">
      <formula>"Not Started"</formula>
    </cfRule>
  </conditionalFormatting>
  <conditionalFormatting sqref="G164">
    <cfRule type="cellIs" dxfId="1355" priority="257" operator="equal">
      <formula>"Complete w/defect"</formula>
    </cfRule>
    <cfRule type="cellIs" dxfId="1354" priority="258" operator="equal">
      <formula>"Failed"</formula>
    </cfRule>
    <cfRule type="cellIs" dxfId="1353" priority="259" operator="equal">
      <formula>"NA"</formula>
    </cfRule>
    <cfRule type="cellIs" dxfId="1352" priority="260" operator="equal">
      <formula>"Complete"</formula>
    </cfRule>
    <cfRule type="cellIs" dxfId="1351" priority="261" operator="equal">
      <formula>"In Progress"</formula>
    </cfRule>
    <cfRule type="cellIs" dxfId="1350" priority="262" operator="equal">
      <formula>"Not Started"</formula>
    </cfRule>
  </conditionalFormatting>
  <conditionalFormatting sqref="G185">
    <cfRule type="cellIs" dxfId="1349" priority="251" operator="equal">
      <formula>"Complete w/defect"</formula>
    </cfRule>
    <cfRule type="cellIs" dxfId="1348" priority="252" operator="equal">
      <formula>"Failed"</formula>
    </cfRule>
    <cfRule type="cellIs" dxfId="1347" priority="253" operator="equal">
      <formula>"NA"</formula>
    </cfRule>
    <cfRule type="cellIs" dxfId="1346" priority="254" operator="equal">
      <formula>"Complete"</formula>
    </cfRule>
    <cfRule type="cellIs" dxfId="1345" priority="255" operator="equal">
      <formula>"In Progress"</formula>
    </cfRule>
    <cfRule type="cellIs" dxfId="1344" priority="256" operator="equal">
      <formula>"Not Started"</formula>
    </cfRule>
  </conditionalFormatting>
  <conditionalFormatting sqref="G186">
    <cfRule type="cellIs" dxfId="1343" priority="245" operator="equal">
      <formula>"Complete w/defect"</formula>
    </cfRule>
    <cfRule type="cellIs" dxfId="1342" priority="246" operator="equal">
      <formula>"Failed"</formula>
    </cfRule>
    <cfRule type="cellIs" dxfId="1341" priority="247" operator="equal">
      <formula>"NA"</formula>
    </cfRule>
    <cfRule type="cellIs" dxfId="1340" priority="248" operator="equal">
      <formula>"Complete"</formula>
    </cfRule>
    <cfRule type="cellIs" dxfId="1339" priority="249" operator="equal">
      <formula>"In Progress"</formula>
    </cfRule>
    <cfRule type="cellIs" dxfId="1338" priority="250" operator="equal">
      <formula>"Not Started"</formula>
    </cfRule>
  </conditionalFormatting>
  <conditionalFormatting sqref="G188">
    <cfRule type="cellIs" dxfId="1337" priority="239" operator="equal">
      <formula>"Complete w/defect"</formula>
    </cfRule>
    <cfRule type="cellIs" dxfId="1336" priority="240" operator="equal">
      <formula>"Failed"</formula>
    </cfRule>
    <cfRule type="cellIs" dxfId="1335" priority="241" operator="equal">
      <formula>"NA"</formula>
    </cfRule>
    <cfRule type="cellIs" dxfId="1334" priority="242" operator="equal">
      <formula>"Complete"</formula>
    </cfRule>
    <cfRule type="cellIs" dxfId="1333" priority="243" operator="equal">
      <formula>"In Progress"</formula>
    </cfRule>
    <cfRule type="cellIs" dxfId="1332" priority="244" operator="equal">
      <formula>"Not Started"</formula>
    </cfRule>
  </conditionalFormatting>
  <conditionalFormatting sqref="G190">
    <cfRule type="cellIs" dxfId="1331" priority="233" operator="equal">
      <formula>"Complete w/defect"</formula>
    </cfRule>
    <cfRule type="cellIs" dxfId="1330" priority="234" operator="equal">
      <formula>"Failed"</formula>
    </cfRule>
    <cfRule type="cellIs" dxfId="1329" priority="235" operator="equal">
      <formula>"NA"</formula>
    </cfRule>
    <cfRule type="cellIs" dxfId="1328" priority="236" operator="equal">
      <formula>"Complete"</formula>
    </cfRule>
    <cfRule type="cellIs" dxfId="1327" priority="237" operator="equal">
      <formula>"In Progress"</formula>
    </cfRule>
    <cfRule type="cellIs" dxfId="1326" priority="238" operator="equal">
      <formula>"Not Started"</formula>
    </cfRule>
  </conditionalFormatting>
  <conditionalFormatting sqref="G191">
    <cfRule type="cellIs" dxfId="1325" priority="227" operator="equal">
      <formula>"Complete w/defect"</formula>
    </cfRule>
    <cfRule type="cellIs" dxfId="1324" priority="228" operator="equal">
      <formula>"Failed"</formula>
    </cfRule>
    <cfRule type="cellIs" dxfId="1323" priority="229" operator="equal">
      <formula>"NA"</formula>
    </cfRule>
    <cfRule type="cellIs" dxfId="1322" priority="230" operator="equal">
      <formula>"Complete"</formula>
    </cfRule>
    <cfRule type="cellIs" dxfId="1321" priority="231" operator="equal">
      <formula>"In Progress"</formula>
    </cfRule>
    <cfRule type="cellIs" dxfId="1320" priority="232" operator="equal">
      <formula>"Not Started"</formula>
    </cfRule>
  </conditionalFormatting>
  <conditionalFormatting sqref="G193">
    <cfRule type="cellIs" dxfId="1319" priority="221" operator="equal">
      <formula>"Complete w/defect"</formula>
    </cfRule>
    <cfRule type="cellIs" dxfId="1318" priority="222" operator="equal">
      <formula>"Failed"</formula>
    </cfRule>
    <cfRule type="cellIs" dxfId="1317" priority="223" operator="equal">
      <formula>"NA"</formula>
    </cfRule>
    <cfRule type="cellIs" dxfId="1316" priority="224" operator="equal">
      <formula>"Complete"</formula>
    </cfRule>
    <cfRule type="cellIs" dxfId="1315" priority="225" operator="equal">
      <formula>"In Progress"</formula>
    </cfRule>
    <cfRule type="cellIs" dxfId="1314" priority="226" operator="equal">
      <formula>"Not Started"</formula>
    </cfRule>
  </conditionalFormatting>
  <conditionalFormatting sqref="G194">
    <cfRule type="cellIs" dxfId="1313" priority="215" operator="equal">
      <formula>"Complete w/defect"</formula>
    </cfRule>
    <cfRule type="cellIs" dxfId="1312" priority="216" operator="equal">
      <formula>"Failed"</formula>
    </cfRule>
    <cfRule type="cellIs" dxfId="1311" priority="217" operator="equal">
      <formula>"NA"</formula>
    </cfRule>
    <cfRule type="cellIs" dxfId="1310" priority="218" operator="equal">
      <formula>"Complete"</formula>
    </cfRule>
    <cfRule type="cellIs" dxfId="1309" priority="219" operator="equal">
      <formula>"In Progress"</formula>
    </cfRule>
    <cfRule type="cellIs" dxfId="1308" priority="220" operator="equal">
      <formula>"Not Started"</formula>
    </cfRule>
  </conditionalFormatting>
  <conditionalFormatting sqref="G196">
    <cfRule type="cellIs" dxfId="1307" priority="209" operator="equal">
      <formula>"Complete w/defect"</formula>
    </cfRule>
    <cfRule type="cellIs" dxfId="1306" priority="210" operator="equal">
      <formula>"Failed"</formula>
    </cfRule>
    <cfRule type="cellIs" dxfId="1305" priority="211" operator="equal">
      <formula>"NA"</formula>
    </cfRule>
    <cfRule type="cellIs" dxfId="1304" priority="212" operator="equal">
      <formula>"Complete"</formula>
    </cfRule>
    <cfRule type="cellIs" dxfId="1303" priority="213" operator="equal">
      <formula>"In Progress"</formula>
    </cfRule>
    <cfRule type="cellIs" dxfId="1302" priority="214" operator="equal">
      <formula>"Not Started"</formula>
    </cfRule>
  </conditionalFormatting>
  <conditionalFormatting sqref="G197">
    <cfRule type="cellIs" dxfId="1301" priority="203" operator="equal">
      <formula>"Complete w/defect"</formula>
    </cfRule>
    <cfRule type="cellIs" dxfId="1300" priority="204" operator="equal">
      <formula>"Failed"</formula>
    </cfRule>
    <cfRule type="cellIs" dxfId="1299" priority="205" operator="equal">
      <formula>"NA"</formula>
    </cfRule>
    <cfRule type="cellIs" dxfId="1298" priority="206" operator="equal">
      <formula>"Complete"</formula>
    </cfRule>
    <cfRule type="cellIs" dxfId="1297" priority="207" operator="equal">
      <formula>"In Progress"</formula>
    </cfRule>
    <cfRule type="cellIs" dxfId="1296" priority="208" operator="equal">
      <formula>"Not Started"</formula>
    </cfRule>
  </conditionalFormatting>
  <conditionalFormatting sqref="G199">
    <cfRule type="cellIs" dxfId="1295" priority="197" operator="equal">
      <formula>"Complete w/defect"</formula>
    </cfRule>
    <cfRule type="cellIs" dxfId="1294" priority="198" operator="equal">
      <formula>"Failed"</formula>
    </cfRule>
    <cfRule type="cellIs" dxfId="1293" priority="199" operator="equal">
      <formula>"NA"</formula>
    </cfRule>
    <cfRule type="cellIs" dxfId="1292" priority="200" operator="equal">
      <formula>"Complete"</formula>
    </cfRule>
    <cfRule type="cellIs" dxfId="1291" priority="201" operator="equal">
      <formula>"In Progress"</formula>
    </cfRule>
    <cfRule type="cellIs" dxfId="1290" priority="202" operator="equal">
      <formula>"Not Started"</formula>
    </cfRule>
  </conditionalFormatting>
  <conditionalFormatting sqref="G202">
    <cfRule type="cellIs" dxfId="1289" priority="191" operator="equal">
      <formula>"Complete w/defect"</formula>
    </cfRule>
    <cfRule type="cellIs" dxfId="1288" priority="192" operator="equal">
      <formula>"Failed"</formula>
    </cfRule>
    <cfRule type="cellIs" dxfId="1287" priority="193" operator="equal">
      <formula>"NA"</formula>
    </cfRule>
    <cfRule type="cellIs" dxfId="1286" priority="194" operator="equal">
      <formula>"Complete"</formula>
    </cfRule>
    <cfRule type="cellIs" dxfId="1285" priority="195" operator="equal">
      <formula>"In Progress"</formula>
    </cfRule>
    <cfRule type="cellIs" dxfId="1284" priority="196" operator="equal">
      <formula>"Not Started"</formula>
    </cfRule>
  </conditionalFormatting>
  <conditionalFormatting sqref="G203">
    <cfRule type="cellIs" dxfId="1283" priority="185" operator="equal">
      <formula>"Complete w/defect"</formula>
    </cfRule>
    <cfRule type="cellIs" dxfId="1282" priority="186" operator="equal">
      <formula>"Failed"</formula>
    </cfRule>
    <cfRule type="cellIs" dxfId="1281" priority="187" operator="equal">
      <formula>"NA"</formula>
    </cfRule>
    <cfRule type="cellIs" dxfId="1280" priority="188" operator="equal">
      <formula>"Complete"</formula>
    </cfRule>
    <cfRule type="cellIs" dxfId="1279" priority="189" operator="equal">
      <formula>"In Progress"</formula>
    </cfRule>
    <cfRule type="cellIs" dxfId="1278" priority="190" operator="equal">
      <formula>"Not Started"</formula>
    </cfRule>
  </conditionalFormatting>
  <conditionalFormatting sqref="G175">
    <cfRule type="cellIs" dxfId="1277" priority="179" operator="equal">
      <formula>"Complete w/defect"</formula>
    </cfRule>
    <cfRule type="cellIs" dxfId="1276" priority="180" operator="equal">
      <formula>"Failed"</formula>
    </cfRule>
    <cfRule type="cellIs" dxfId="1275" priority="181" operator="equal">
      <formula>"NA"</formula>
    </cfRule>
    <cfRule type="cellIs" dxfId="1274" priority="182" operator="equal">
      <formula>"Complete"</formula>
    </cfRule>
    <cfRule type="cellIs" dxfId="1273" priority="183" operator="equal">
      <formula>"In Progress"</formula>
    </cfRule>
    <cfRule type="cellIs" dxfId="1272" priority="184" operator="equal">
      <formula>"Not Started"</formula>
    </cfRule>
  </conditionalFormatting>
  <conditionalFormatting sqref="G176">
    <cfRule type="cellIs" dxfId="1271" priority="173" operator="equal">
      <formula>"Complete w/defect"</formula>
    </cfRule>
    <cfRule type="cellIs" dxfId="1270" priority="174" operator="equal">
      <formula>"Failed"</formula>
    </cfRule>
    <cfRule type="cellIs" dxfId="1269" priority="175" operator="equal">
      <formula>"NA"</formula>
    </cfRule>
    <cfRule type="cellIs" dxfId="1268" priority="176" operator="equal">
      <formula>"Complete"</formula>
    </cfRule>
    <cfRule type="cellIs" dxfId="1267" priority="177" operator="equal">
      <formula>"In Progress"</formula>
    </cfRule>
    <cfRule type="cellIs" dxfId="1266" priority="178" operator="equal">
      <formula>"Not Started"</formula>
    </cfRule>
  </conditionalFormatting>
  <conditionalFormatting sqref="G172">
    <cfRule type="cellIs" dxfId="1265" priority="167" operator="equal">
      <formula>"Complete w/defect"</formula>
    </cfRule>
    <cfRule type="cellIs" dxfId="1264" priority="168" operator="equal">
      <formula>"Failed"</formula>
    </cfRule>
    <cfRule type="cellIs" dxfId="1263" priority="169" operator="equal">
      <formula>"NA"</formula>
    </cfRule>
    <cfRule type="cellIs" dxfId="1262" priority="170" operator="equal">
      <formula>"Complete"</formula>
    </cfRule>
    <cfRule type="cellIs" dxfId="1261" priority="171" operator="equal">
      <formula>"In Progress"</formula>
    </cfRule>
    <cfRule type="cellIs" dxfId="1260" priority="172" operator="equal">
      <formula>"Not Started"</formula>
    </cfRule>
  </conditionalFormatting>
  <conditionalFormatting sqref="G173">
    <cfRule type="cellIs" dxfId="1259" priority="161" operator="equal">
      <formula>"Complete w/defect"</formula>
    </cfRule>
    <cfRule type="cellIs" dxfId="1258" priority="162" operator="equal">
      <formula>"Failed"</formula>
    </cfRule>
    <cfRule type="cellIs" dxfId="1257" priority="163" operator="equal">
      <formula>"NA"</formula>
    </cfRule>
    <cfRule type="cellIs" dxfId="1256" priority="164" operator="equal">
      <formula>"Complete"</formula>
    </cfRule>
    <cfRule type="cellIs" dxfId="1255" priority="165" operator="equal">
      <formula>"In Progress"</formula>
    </cfRule>
    <cfRule type="cellIs" dxfId="1254" priority="166" operator="equal">
      <formula>"Not Started"</formula>
    </cfRule>
  </conditionalFormatting>
  <conditionalFormatting sqref="G122">
    <cfRule type="cellIs" dxfId="1253" priority="109" operator="equal">
      <formula>"Complete w/defect"</formula>
    </cfRule>
    <cfRule type="cellIs" dxfId="1252" priority="110" operator="equal">
      <formula>"Failed"</formula>
    </cfRule>
    <cfRule type="cellIs" dxfId="1251" priority="111" operator="equal">
      <formula>"NA"</formula>
    </cfRule>
    <cfRule type="cellIs" dxfId="1250" priority="112" operator="equal">
      <formula>"Complete"</formula>
    </cfRule>
    <cfRule type="cellIs" dxfId="1249" priority="113" operator="equal">
      <formula>"In Progress"</formula>
    </cfRule>
    <cfRule type="cellIs" dxfId="1248" priority="114" operator="equal">
      <formula>"Not Started"</formula>
    </cfRule>
  </conditionalFormatting>
  <conditionalFormatting sqref="G122">
    <cfRule type="cellIs" dxfId="1247" priority="139" operator="equal">
      <formula>"Complete w/defect"</formula>
    </cfRule>
    <cfRule type="cellIs" dxfId="1246" priority="140" operator="equal">
      <formula>"Failed"</formula>
    </cfRule>
    <cfRule type="cellIs" dxfId="1245" priority="141" operator="equal">
      <formula>"NA"</formula>
    </cfRule>
    <cfRule type="cellIs" dxfId="1244" priority="142" operator="equal">
      <formula>"Complete"</formula>
    </cfRule>
    <cfRule type="cellIs" dxfId="1243" priority="143" operator="equal">
      <formula>"In Progress"</formula>
    </cfRule>
    <cfRule type="cellIs" dxfId="1242" priority="144" operator="equal">
      <formula>"Not Started"</formula>
    </cfRule>
  </conditionalFormatting>
  <conditionalFormatting sqref="C129">
    <cfRule type="cellIs" dxfId="1241" priority="160" operator="equal">
      <formula>"Prod"</formula>
    </cfRule>
  </conditionalFormatting>
  <conditionalFormatting sqref="C129">
    <cfRule type="cellIs" dxfId="1240" priority="159" operator="equal">
      <formula>"Prod"</formula>
    </cfRule>
  </conditionalFormatting>
  <conditionalFormatting sqref="G122">
    <cfRule type="cellIs" dxfId="1239" priority="153" operator="equal">
      <formula>"Complete w/defect"</formula>
    </cfRule>
    <cfRule type="cellIs" dxfId="1238" priority="154" operator="equal">
      <formula>"Failed"</formula>
    </cfRule>
    <cfRule type="cellIs" dxfId="1237" priority="155" operator="equal">
      <formula>"NA"</formula>
    </cfRule>
    <cfRule type="cellIs" dxfId="1236" priority="156" operator="equal">
      <formula>"Complete"</formula>
    </cfRule>
    <cfRule type="cellIs" dxfId="1235" priority="157" operator="equal">
      <formula>"In Progress"</formula>
    </cfRule>
    <cfRule type="cellIs" dxfId="1234" priority="158" operator="equal">
      <formula>"Not Started"</formula>
    </cfRule>
  </conditionalFormatting>
  <conditionalFormatting sqref="C122:C123 C126:C127">
    <cfRule type="cellIs" dxfId="1233" priority="152" operator="equal">
      <formula>"Prod"</formula>
    </cfRule>
  </conditionalFormatting>
  <conditionalFormatting sqref="C122:C123 C126:C127">
    <cfRule type="cellIs" dxfId="1232" priority="151" operator="equal">
      <formula>"Prod"</formula>
    </cfRule>
  </conditionalFormatting>
  <conditionalFormatting sqref="G122">
    <cfRule type="cellIs" dxfId="1231" priority="145" operator="equal">
      <formula>"Complete w/defect"</formula>
    </cfRule>
    <cfRule type="cellIs" dxfId="1230" priority="146" operator="equal">
      <formula>"Failed"</formula>
    </cfRule>
    <cfRule type="cellIs" dxfId="1229" priority="147" operator="equal">
      <formula>"NA"</formula>
    </cfRule>
    <cfRule type="cellIs" dxfId="1228" priority="148" operator="equal">
      <formula>"Complete"</formula>
    </cfRule>
    <cfRule type="cellIs" dxfId="1227" priority="149" operator="equal">
      <formula>"In Progress"</formula>
    </cfRule>
    <cfRule type="cellIs" dxfId="1226" priority="150" operator="equal">
      <formula>"Not Started"</formula>
    </cfRule>
  </conditionalFormatting>
  <conditionalFormatting sqref="G122">
    <cfRule type="cellIs" dxfId="1225" priority="133" operator="equal">
      <formula>"Complete w/defect"</formula>
    </cfRule>
    <cfRule type="cellIs" dxfId="1224" priority="134" operator="equal">
      <formula>"Failed"</formula>
    </cfRule>
    <cfRule type="cellIs" dxfId="1223" priority="135" operator="equal">
      <formula>"NA"</formula>
    </cfRule>
    <cfRule type="cellIs" dxfId="1222" priority="136" operator="equal">
      <formula>"Complete"</formula>
    </cfRule>
    <cfRule type="cellIs" dxfId="1221" priority="137" operator="equal">
      <formula>"In Progress"</formula>
    </cfRule>
    <cfRule type="cellIs" dxfId="1220" priority="138" operator="equal">
      <formula>"Not Started"</formula>
    </cfRule>
  </conditionalFormatting>
  <conditionalFormatting sqref="G122">
    <cfRule type="cellIs" dxfId="1219" priority="127" operator="equal">
      <formula>"Complete w/defect"</formula>
    </cfRule>
    <cfRule type="cellIs" dxfId="1218" priority="128" operator="equal">
      <formula>"Failed"</formula>
    </cfRule>
    <cfRule type="cellIs" dxfId="1217" priority="129" operator="equal">
      <formula>"NA"</formula>
    </cfRule>
    <cfRule type="cellIs" dxfId="1216" priority="130" operator="equal">
      <formula>"Complete"</formula>
    </cfRule>
    <cfRule type="cellIs" dxfId="1215" priority="131" operator="equal">
      <formula>"In Progress"</formula>
    </cfRule>
    <cfRule type="cellIs" dxfId="1214" priority="132" operator="equal">
      <formula>"Not Started"</formula>
    </cfRule>
  </conditionalFormatting>
  <conditionalFormatting sqref="G122">
    <cfRule type="cellIs" dxfId="1213" priority="121" operator="equal">
      <formula>"Complete w/defect"</formula>
    </cfRule>
    <cfRule type="cellIs" dxfId="1212" priority="122" operator="equal">
      <formula>"Failed"</formula>
    </cfRule>
    <cfRule type="cellIs" dxfId="1211" priority="123" operator="equal">
      <formula>"NA"</formula>
    </cfRule>
    <cfRule type="cellIs" dxfId="1210" priority="124" operator="equal">
      <formula>"Complete"</formula>
    </cfRule>
    <cfRule type="cellIs" dxfId="1209" priority="125" operator="equal">
      <formula>"In Progress"</formula>
    </cfRule>
    <cfRule type="cellIs" dxfId="1208" priority="126" operator="equal">
      <formula>"Not Started"</formula>
    </cfRule>
  </conditionalFormatting>
  <conditionalFormatting sqref="G122">
    <cfRule type="cellIs" dxfId="1207" priority="115" operator="equal">
      <formula>"Complete w/defect"</formula>
    </cfRule>
    <cfRule type="cellIs" dxfId="1206" priority="116" operator="equal">
      <formula>"Failed"</formula>
    </cfRule>
    <cfRule type="cellIs" dxfId="1205" priority="117" operator="equal">
      <formula>"NA"</formula>
    </cfRule>
    <cfRule type="cellIs" dxfId="1204" priority="118" operator="equal">
      <formula>"Complete"</formula>
    </cfRule>
    <cfRule type="cellIs" dxfId="1203" priority="119" operator="equal">
      <formula>"In Progress"</formula>
    </cfRule>
    <cfRule type="cellIs" dxfId="1202" priority="120" operator="equal">
      <formula>"Not Started"</formula>
    </cfRule>
  </conditionalFormatting>
  <conditionalFormatting sqref="C128">
    <cfRule type="cellIs" dxfId="1201" priority="108" operator="equal">
      <formula>"Prod"</formula>
    </cfRule>
  </conditionalFormatting>
  <conditionalFormatting sqref="C128">
    <cfRule type="cellIs" dxfId="1200" priority="107" operator="equal">
      <formula>"Prod"</formula>
    </cfRule>
  </conditionalFormatting>
  <conditionalFormatting sqref="G128:G129">
    <cfRule type="cellIs" dxfId="1199" priority="101" operator="equal">
      <formula>"Complete w/defect"</formula>
    </cfRule>
    <cfRule type="cellIs" dxfId="1198" priority="102" operator="equal">
      <formula>"Failed"</formula>
    </cfRule>
    <cfRule type="cellIs" dxfId="1197" priority="103" operator="equal">
      <formula>"NA"</formula>
    </cfRule>
    <cfRule type="cellIs" dxfId="1196" priority="104" operator="equal">
      <formula>"Complete"</formula>
    </cfRule>
    <cfRule type="cellIs" dxfId="1195" priority="105" operator="equal">
      <formula>"In Progress"</formula>
    </cfRule>
    <cfRule type="cellIs" dxfId="1194" priority="106" operator="equal">
      <formula>"Not Started"</formula>
    </cfRule>
  </conditionalFormatting>
  <conditionalFormatting sqref="G123">
    <cfRule type="cellIs" dxfId="1193" priority="95" operator="equal">
      <formula>"Complete w/defect"</formula>
    </cfRule>
    <cfRule type="cellIs" dxfId="1192" priority="96" operator="equal">
      <formula>"Failed"</formula>
    </cfRule>
    <cfRule type="cellIs" dxfId="1191" priority="97" operator="equal">
      <formula>"NA"</formula>
    </cfRule>
    <cfRule type="cellIs" dxfId="1190" priority="98" operator="equal">
      <formula>"Complete"</formula>
    </cfRule>
    <cfRule type="cellIs" dxfId="1189" priority="99" operator="equal">
      <formula>"In Progress"</formula>
    </cfRule>
    <cfRule type="cellIs" dxfId="1188" priority="100" operator="equal">
      <formula>"Not Started"</formula>
    </cfRule>
  </conditionalFormatting>
  <conditionalFormatting sqref="G126:G127">
    <cfRule type="cellIs" dxfId="1187" priority="89" operator="equal">
      <formula>"Complete w/defect"</formula>
    </cfRule>
    <cfRule type="cellIs" dxfId="1186" priority="90" operator="equal">
      <formula>"Failed"</formula>
    </cfRule>
    <cfRule type="cellIs" dxfId="1185" priority="91" operator="equal">
      <formula>"NA"</formula>
    </cfRule>
    <cfRule type="cellIs" dxfId="1184" priority="92" operator="equal">
      <formula>"Complete"</formula>
    </cfRule>
    <cfRule type="cellIs" dxfId="1183" priority="93" operator="equal">
      <formula>"In Progress"</formula>
    </cfRule>
    <cfRule type="cellIs" dxfId="1182" priority="94" operator="equal">
      <formula>"Not Started"</formula>
    </cfRule>
  </conditionalFormatting>
  <conditionalFormatting sqref="G130">
    <cfRule type="cellIs" dxfId="1181" priority="37" operator="equal">
      <formula>"Complete w/defect"</formula>
    </cfRule>
    <cfRule type="cellIs" dxfId="1180" priority="38" operator="equal">
      <formula>"Failed"</formula>
    </cfRule>
    <cfRule type="cellIs" dxfId="1179" priority="39" operator="equal">
      <formula>"NA"</formula>
    </cfRule>
    <cfRule type="cellIs" dxfId="1178" priority="40" operator="equal">
      <formula>"Complete"</formula>
    </cfRule>
    <cfRule type="cellIs" dxfId="1177" priority="41" operator="equal">
      <formula>"In Progress"</formula>
    </cfRule>
    <cfRule type="cellIs" dxfId="1176" priority="42" operator="equal">
      <formula>"Not Started"</formula>
    </cfRule>
  </conditionalFormatting>
  <conditionalFormatting sqref="G130">
    <cfRule type="cellIs" dxfId="1175" priority="67" operator="equal">
      <formula>"Complete w/defect"</formula>
    </cfRule>
    <cfRule type="cellIs" dxfId="1174" priority="68" operator="equal">
      <formula>"Failed"</formula>
    </cfRule>
    <cfRule type="cellIs" dxfId="1173" priority="69" operator="equal">
      <formula>"NA"</formula>
    </cfRule>
    <cfRule type="cellIs" dxfId="1172" priority="70" operator="equal">
      <formula>"Complete"</formula>
    </cfRule>
    <cfRule type="cellIs" dxfId="1171" priority="71" operator="equal">
      <formula>"In Progress"</formula>
    </cfRule>
    <cfRule type="cellIs" dxfId="1170" priority="72" operator="equal">
      <formula>"Not Started"</formula>
    </cfRule>
  </conditionalFormatting>
  <conditionalFormatting sqref="C132">
    <cfRule type="cellIs" dxfId="1169" priority="88" operator="equal">
      <formula>"Prod"</formula>
    </cfRule>
  </conditionalFormatting>
  <conditionalFormatting sqref="C132">
    <cfRule type="cellIs" dxfId="1168" priority="87" operator="equal">
      <formula>"Prod"</formula>
    </cfRule>
  </conditionalFormatting>
  <conditionalFormatting sqref="G130">
    <cfRule type="cellIs" dxfId="1167" priority="81" operator="equal">
      <formula>"Complete w/defect"</formula>
    </cfRule>
    <cfRule type="cellIs" dxfId="1166" priority="82" operator="equal">
      <formula>"Failed"</formula>
    </cfRule>
    <cfRule type="cellIs" dxfId="1165" priority="83" operator="equal">
      <formula>"NA"</formula>
    </cfRule>
    <cfRule type="cellIs" dxfId="1164" priority="84" operator="equal">
      <formula>"Complete"</formula>
    </cfRule>
    <cfRule type="cellIs" dxfId="1163" priority="85" operator="equal">
      <formula>"In Progress"</formula>
    </cfRule>
    <cfRule type="cellIs" dxfId="1162" priority="86" operator="equal">
      <formula>"Not Started"</formula>
    </cfRule>
  </conditionalFormatting>
  <conditionalFormatting sqref="C130">
    <cfRule type="cellIs" dxfId="1161" priority="80" operator="equal">
      <formula>"Prod"</formula>
    </cfRule>
  </conditionalFormatting>
  <conditionalFormatting sqref="C130">
    <cfRule type="cellIs" dxfId="1160" priority="79" operator="equal">
      <formula>"Prod"</formula>
    </cfRule>
  </conditionalFormatting>
  <conditionalFormatting sqref="G130">
    <cfRule type="cellIs" dxfId="1159" priority="73" operator="equal">
      <formula>"Complete w/defect"</formula>
    </cfRule>
    <cfRule type="cellIs" dxfId="1158" priority="74" operator="equal">
      <formula>"Failed"</formula>
    </cfRule>
    <cfRule type="cellIs" dxfId="1157" priority="75" operator="equal">
      <formula>"NA"</formula>
    </cfRule>
    <cfRule type="cellIs" dxfId="1156" priority="76" operator="equal">
      <formula>"Complete"</formula>
    </cfRule>
    <cfRule type="cellIs" dxfId="1155" priority="77" operator="equal">
      <formula>"In Progress"</formula>
    </cfRule>
    <cfRule type="cellIs" dxfId="1154" priority="78" operator="equal">
      <formula>"Not Started"</formula>
    </cfRule>
  </conditionalFormatting>
  <conditionalFormatting sqref="G130">
    <cfRule type="cellIs" dxfId="1153" priority="61" operator="equal">
      <formula>"Complete w/defect"</formula>
    </cfRule>
    <cfRule type="cellIs" dxfId="1152" priority="62" operator="equal">
      <formula>"Failed"</formula>
    </cfRule>
    <cfRule type="cellIs" dxfId="1151" priority="63" operator="equal">
      <formula>"NA"</formula>
    </cfRule>
    <cfRule type="cellIs" dxfId="1150" priority="64" operator="equal">
      <formula>"Complete"</formula>
    </cfRule>
    <cfRule type="cellIs" dxfId="1149" priority="65" operator="equal">
      <formula>"In Progress"</formula>
    </cfRule>
    <cfRule type="cellIs" dxfId="1148" priority="66" operator="equal">
      <formula>"Not Started"</formula>
    </cfRule>
  </conditionalFormatting>
  <conditionalFormatting sqref="G130">
    <cfRule type="cellIs" dxfId="1147" priority="55" operator="equal">
      <formula>"Complete w/defect"</formula>
    </cfRule>
    <cfRule type="cellIs" dxfId="1146" priority="56" operator="equal">
      <formula>"Failed"</formula>
    </cfRule>
    <cfRule type="cellIs" dxfId="1145" priority="57" operator="equal">
      <formula>"NA"</formula>
    </cfRule>
    <cfRule type="cellIs" dxfId="1144" priority="58" operator="equal">
      <formula>"Complete"</formula>
    </cfRule>
    <cfRule type="cellIs" dxfId="1143" priority="59" operator="equal">
      <formula>"In Progress"</formula>
    </cfRule>
    <cfRule type="cellIs" dxfId="1142" priority="60" operator="equal">
      <formula>"Not Started"</formula>
    </cfRule>
  </conditionalFormatting>
  <conditionalFormatting sqref="G130">
    <cfRule type="cellIs" dxfId="1141" priority="49" operator="equal">
      <formula>"Complete w/defect"</formula>
    </cfRule>
    <cfRule type="cellIs" dxfId="1140" priority="50" operator="equal">
      <formula>"Failed"</formula>
    </cfRule>
    <cfRule type="cellIs" dxfId="1139" priority="51" operator="equal">
      <formula>"NA"</formula>
    </cfRule>
    <cfRule type="cellIs" dxfId="1138" priority="52" operator="equal">
      <formula>"Complete"</formula>
    </cfRule>
    <cfRule type="cellIs" dxfId="1137" priority="53" operator="equal">
      <formula>"In Progress"</formula>
    </cfRule>
    <cfRule type="cellIs" dxfId="1136" priority="54" operator="equal">
      <formula>"Not Started"</formula>
    </cfRule>
  </conditionalFormatting>
  <conditionalFormatting sqref="G130">
    <cfRule type="cellIs" dxfId="1135" priority="43" operator="equal">
      <formula>"Complete w/defect"</formula>
    </cfRule>
    <cfRule type="cellIs" dxfId="1134" priority="44" operator="equal">
      <formula>"Failed"</formula>
    </cfRule>
    <cfRule type="cellIs" dxfId="1133" priority="45" operator="equal">
      <formula>"NA"</formula>
    </cfRule>
    <cfRule type="cellIs" dxfId="1132" priority="46" operator="equal">
      <formula>"Complete"</formula>
    </cfRule>
    <cfRule type="cellIs" dxfId="1131" priority="47" operator="equal">
      <formula>"In Progress"</formula>
    </cfRule>
    <cfRule type="cellIs" dxfId="1130" priority="48" operator="equal">
      <formula>"Not Started"</formula>
    </cfRule>
  </conditionalFormatting>
  <conditionalFormatting sqref="C131">
    <cfRule type="cellIs" dxfId="1129" priority="36" operator="equal">
      <formula>"Prod"</formula>
    </cfRule>
  </conditionalFormatting>
  <conditionalFormatting sqref="C131">
    <cfRule type="cellIs" dxfId="1128" priority="35" operator="equal">
      <formula>"Prod"</formula>
    </cfRule>
  </conditionalFormatting>
  <conditionalFormatting sqref="G131:G132">
    <cfRule type="cellIs" dxfId="1127" priority="29" operator="equal">
      <formula>"Complete w/defect"</formula>
    </cfRule>
    <cfRule type="cellIs" dxfId="1126" priority="30" operator="equal">
      <formula>"Failed"</formula>
    </cfRule>
    <cfRule type="cellIs" dxfId="1125" priority="31" operator="equal">
      <formula>"NA"</formula>
    </cfRule>
    <cfRule type="cellIs" dxfId="1124" priority="32" operator="equal">
      <formula>"Complete"</formula>
    </cfRule>
    <cfRule type="cellIs" dxfId="1123" priority="33" operator="equal">
      <formula>"In Progress"</formula>
    </cfRule>
    <cfRule type="cellIs" dxfId="1122" priority="34" operator="equal">
      <formula>"Not Started"</formula>
    </cfRule>
  </conditionalFormatting>
  <conditionalFormatting sqref="G124:G125">
    <cfRule type="cellIs" dxfId="1121" priority="9" operator="equal">
      <formula>"Complete w/defect"</formula>
    </cfRule>
    <cfRule type="cellIs" dxfId="1120" priority="10" operator="equal">
      <formula>"Failed"</formula>
    </cfRule>
    <cfRule type="cellIs" dxfId="1119" priority="11" operator="equal">
      <formula>"NA"</formula>
    </cfRule>
    <cfRule type="cellIs" dxfId="1118" priority="12" operator="equal">
      <formula>"Complete"</formula>
    </cfRule>
    <cfRule type="cellIs" dxfId="1117" priority="13" operator="equal">
      <formula>"In Progress"</formula>
    </cfRule>
    <cfRule type="cellIs" dxfId="1116" priority="14" operator="equal">
      <formula>"Not Started"</formula>
    </cfRule>
  </conditionalFormatting>
  <conditionalFormatting sqref="C124:C125">
    <cfRule type="cellIs" dxfId="1115" priority="16" operator="equal">
      <formula>"Prod"</formula>
    </cfRule>
  </conditionalFormatting>
  <conditionalFormatting sqref="C124:C125">
    <cfRule type="cellIs" dxfId="1114" priority="15" operator="equal">
      <formula>"Prod"</formula>
    </cfRule>
  </conditionalFormatting>
  <dataValidations count="2">
    <dataValidation type="list" errorStyle="warning" allowBlank="1" showInputMessage="1" showErrorMessage="1" sqref="G198 G81 G70 G94 G44 G163 G49 G151:G153 G59 G36:G37 G68 G113 G140 G143 G157 G165 G171 G174 G184 G187 G189 G192 G195 G201 G204 G207 G210 G213:G218 G116 G119 G137:G138 G109:G110 G122 G130" xr:uid="{58DD52DF-B7DD-4312-AF17-980FA2A969D5}">
      <formula1>"Not Started, In Progress, Complete, Failed, Complete w/defect, NA"</formula1>
    </dataValidation>
    <dataValidation type="list" allowBlank="1" showInputMessage="1" showErrorMessage="1" sqref="G2 G200:G201" xr:uid="{DE5C7A3A-9865-4E5C-9FCC-C5949D00A3DC}">
      <formula1>"Not Started, In Progress, Complete, NA, Failed"</formula1>
    </dataValidation>
  </dataValidations>
  <hyperlinks>
    <hyperlink ref="E46" r:id="rId1" xr:uid="{7F92CA73-97BC-4FA2-8378-5D7A9461EDF8}"/>
    <hyperlink ref="F100" r:id="rId2" xr:uid="{FAF80381-0A8A-457F-B139-1DC71F6E31CB}"/>
    <hyperlink ref="E155" r:id="rId3" xr:uid="{867CCFA8-11D7-4228-853C-C4EB788C225F}"/>
    <hyperlink ref="F172" r:id="rId4" xr:uid="{71587078-0CB7-4773-AF85-10C6BC1ED3E7}"/>
    <hyperlink ref="F202" r:id="rId5" xr:uid="{20693409-BA17-4743-A094-245F46F5C084}"/>
    <hyperlink ref="E186" r:id="rId6" xr:uid="{B04F41D0-4CE3-4BEE-8F2B-E7CD1D0A722E}"/>
    <hyperlink ref="F196" r:id="rId7" xr:uid="{C3D1FEDD-44DE-419B-99B1-FFF2EC7F7A25}"/>
    <hyperlink ref="F205" r:id="rId8" xr:uid="{7F7B5D31-5F74-4767-AD19-32B41C9B2E68}"/>
    <hyperlink ref="F208" r:id="rId9" xr:uid="{7F288B17-7779-4F3D-A049-171FF8E9D96E}"/>
    <hyperlink ref="F211" r:id="rId10" xr:uid="{531C9995-8EAA-4A07-B042-2ECDC20FA699}"/>
    <hyperlink ref="F214" r:id="rId11" xr:uid="{C7724265-8211-498F-AFE3-A1D3C247AC43}"/>
    <hyperlink ref="F217" r:id="rId12" xr:uid="{03843140-8513-438D-969D-2D4E80D34E5A}"/>
    <hyperlink ref="F14" r:id="rId13" display="../../../Forms/AllItems.aspx?RootFolder=%2Fsites%2Fppma%2FNERC%20CIP%20Cyber%20Asset%20Lifecycle%20Management%2FProject%20Documents%2FDeploy%2FDataFeed%20Netcool%2DRemedy%20Ticket%20Info&amp;FolderCTID=0x012000BB92A01E101E98439B05BACD3593EBDF&amp;View=%7B1C040FAB%2D858C%2D4CF4%2D96DF%2D2F21882F7611%7D" xr:uid="{15070DF5-DA01-40BD-AB43-922BB6EC15CD}"/>
    <hyperlink ref="F38" r:id="rId14" xr:uid="{D899CF7F-7A40-4539-8D31-22260376B879}"/>
    <hyperlink ref="F67" r:id="rId15" xr:uid="{23D49C15-A87E-4F23-8F92-697927248062}"/>
    <hyperlink ref="E169" r:id="rId16" xr:uid="{F5884AE7-430E-400B-ACE0-995E61B36D29}"/>
    <hyperlink ref="D159" r:id="rId17" display="R26 Scope Awareness Table.pptx" xr:uid="{AE68A5CA-99A2-4C76-846A-AB451F5EF6B4}"/>
    <hyperlink ref="F98" r:id="rId18" xr:uid="{9976889F-530D-432D-866F-F350E59588F5}"/>
    <hyperlink ref="F21" r:id="rId19"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xr:uid="{CDA76CCC-24FD-46FD-B0C3-DB304BF27FDE}"/>
    <hyperlink ref="F23" r:id="rId20"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xr:uid="{242A7B11-02A8-4240-8278-83120593AF4C}"/>
    <hyperlink ref="F57" r:id="rId21" location="/Shared%20Documents/Forms/AllItems.aspx?RootFolder=%2Fsites%2FIT%5FBESCSI%5FNCTP%2FShared%20Documents%2FCALM%20R25&amp;View=%7B927C634B-2C57-4C82-B13B-0EDC629D2D56%7D&amp;InitialTabId=Ribbon%2ELibrary&amp;VisibilityContext=WSSTabPersistence" tooltip="https://coaction.duke-energy.com/sites/it_bescsi_nctp/_layouts/15/start.aspx#/shared%20documents/forms/allitems.aspx?rootfolder=%2fsites%2fit%5fbescsi%5fnctp%2fshared%20documents%2fcalm%20r25&amp;view=%7b927c634b-2c57-4c82-b13b-0edc629d2d56%7d&amp;initialtabid=ri" display="https://coaction.duke-energy.com/sites/IT_BESCSI_NCTP/_layouts/15/start.aspx - /Shared%20Documents/Forms/AllItems.aspx?RootFolder=%2Fsites%2FIT%5FBESCSI%5FNCTP%2FShared%20Documents%2FCALM%20R25&amp;View=%7B927C634B-2C57-4C82-B13B-0EDC629D2D56%7D&amp;InitialTabId=Ribbon%2ELibrary&amp;VisibilityContext=WSSTabPersistence" xr:uid="{46747A05-E927-4EA2-9C9D-93B6DC521B69}"/>
    <hyperlink ref="E139" r:id="rId22" display="https://team.duke-energy.com/sites/ppma/NERC CIP Cyber Asset Lifecycle Management/Deployment/Release 25/CALM R25 Health Checks.xlsx" xr:uid="{1BCA3D84-7C0F-448C-BBB1-189573726679}"/>
  </hyperlinks>
  <pageMargins left="0.7" right="0.7" top="0.75" bottom="0.75" header="0.3" footer="0.3"/>
  <pageSetup orientation="portrait" horizontalDpi="200" verticalDpi="200" r:id="rId2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1055B-ED6F-4616-B338-4810E970399A}">
  <dimension ref="A1:T208"/>
  <sheetViews>
    <sheetView zoomScale="80" zoomScaleNormal="80" workbookViewId="0">
      <selection sqref="A1:XFD1048576"/>
    </sheetView>
  </sheetViews>
  <sheetFormatPr defaultColWidth="9.44140625" defaultRowHeight="14.4" x14ac:dyDescent="0.3"/>
  <cols>
    <col min="1" max="1" width="5.33203125" style="26" customWidth="1"/>
    <col min="2" max="2" width="5.44140625" style="26" customWidth="1"/>
    <col min="3" max="3" width="5.6640625" style="5" customWidth="1"/>
    <col min="4" max="4" width="70.44140625" style="21" customWidth="1"/>
    <col min="5" max="5" width="47.44140625" style="22" customWidth="1"/>
    <col min="6" max="6" width="38.6640625" style="22" customWidth="1"/>
    <col min="7" max="7" width="14.44140625" style="22" customWidth="1"/>
    <col min="8" max="8" width="22.44140625" style="22" bestFit="1" customWidth="1"/>
    <col min="9" max="9" width="14.6640625" style="22" customWidth="1"/>
    <col min="10" max="10" width="4.88671875" style="5" customWidth="1"/>
    <col min="11" max="11" width="8" style="5" bestFit="1" customWidth="1"/>
    <col min="12" max="12" width="10.5546875" style="5" customWidth="1"/>
    <col min="13" max="14" width="9.5546875" style="26" customWidth="1"/>
    <col min="15" max="15" width="57.5546875" style="22" bestFit="1" customWidth="1"/>
    <col min="16" max="16" width="10" style="5" customWidth="1"/>
    <col min="17" max="17" width="10.5546875" style="5" customWidth="1"/>
    <col min="18" max="18" width="9.44140625" style="5"/>
    <col min="19" max="19" width="13" style="5" customWidth="1"/>
    <col min="20" max="20" width="11.5546875" style="5" bestFit="1" customWidth="1"/>
    <col min="21" max="16384" width="9.44140625" style="5"/>
  </cols>
  <sheetData>
    <row r="1" spans="1:15" ht="46.95" customHeight="1" thickBot="1" x14ac:dyDescent="0.35">
      <c r="A1" s="1" t="s">
        <v>0</v>
      </c>
      <c r="B1" s="1" t="s">
        <v>1</v>
      </c>
      <c r="C1" s="2" t="s">
        <v>2</v>
      </c>
      <c r="D1" s="2" t="s">
        <v>3</v>
      </c>
      <c r="E1" s="3" t="s">
        <v>4</v>
      </c>
      <c r="F1" s="3" t="s">
        <v>5</v>
      </c>
      <c r="G1" s="3" t="s">
        <v>6</v>
      </c>
      <c r="H1" s="3" t="s">
        <v>7</v>
      </c>
      <c r="I1" s="3" t="s">
        <v>8</v>
      </c>
      <c r="J1" s="3" t="s">
        <v>9</v>
      </c>
      <c r="K1" s="3" t="s">
        <v>10</v>
      </c>
      <c r="L1" s="3" t="s">
        <v>11</v>
      </c>
      <c r="M1" s="1" t="s">
        <v>12</v>
      </c>
      <c r="N1" s="1" t="s">
        <v>13</v>
      </c>
      <c r="O1" s="4"/>
    </row>
    <row r="2" spans="1:15" s="12" customFormat="1" ht="24" thickBot="1" x14ac:dyDescent="0.35">
      <c r="A2" s="6">
        <v>1</v>
      </c>
      <c r="B2" s="7"/>
      <c r="C2" s="8" t="s">
        <v>14</v>
      </c>
      <c r="D2" s="9"/>
      <c r="E2" s="9"/>
      <c r="F2" s="9"/>
      <c r="G2" s="9"/>
      <c r="H2" s="9"/>
      <c r="I2" s="9"/>
      <c r="J2" s="8"/>
      <c r="K2" s="10">
        <v>44637</v>
      </c>
      <c r="L2" s="8"/>
      <c r="M2" s="11"/>
      <c r="N2" s="11"/>
      <c r="O2" s="9"/>
    </row>
    <row r="3" spans="1:15" s="15" customFormat="1" x14ac:dyDescent="0.3">
      <c r="A3" s="13">
        <v>1.1000000000000001</v>
      </c>
      <c r="B3" s="14"/>
      <c r="D3" s="16" t="s">
        <v>15</v>
      </c>
      <c r="E3" s="17"/>
      <c r="F3" s="17"/>
      <c r="G3" s="17"/>
      <c r="H3" s="17"/>
      <c r="I3" s="17"/>
      <c r="M3" s="18"/>
      <c r="N3" s="18"/>
      <c r="O3" s="17"/>
    </row>
    <row r="4" spans="1:15" ht="115.2" x14ac:dyDescent="0.3">
      <c r="A4" s="19" t="e">
        <f>#REF!</f>
        <v>#REF!</v>
      </c>
      <c r="B4" s="20" t="e">
        <f>#REF!+1</f>
        <v>#REF!</v>
      </c>
      <c r="C4" s="5" t="s">
        <v>29</v>
      </c>
      <c r="D4" s="21" t="s">
        <v>20</v>
      </c>
      <c r="E4" s="22" t="s">
        <v>21</v>
      </c>
      <c r="G4" s="22" t="s">
        <v>271</v>
      </c>
      <c r="H4" s="22" t="s">
        <v>18</v>
      </c>
      <c r="I4" s="22" t="s">
        <v>141</v>
      </c>
      <c r="K4" s="23">
        <f t="shared" ref="K4:K18" si="0">K$2-7</f>
        <v>44630</v>
      </c>
    </row>
    <row r="5" spans="1:15" ht="28.8" x14ac:dyDescent="0.3">
      <c r="A5" s="19" t="e">
        <f t="shared" ref="A5:A35" si="1">A4</f>
        <v>#REF!</v>
      </c>
      <c r="B5" s="20" t="e">
        <f>B4+1</f>
        <v>#REF!</v>
      </c>
      <c r="C5" s="5" t="s">
        <v>16</v>
      </c>
      <c r="D5" s="22" t="s">
        <v>22</v>
      </c>
      <c r="E5" s="27" t="s">
        <v>23</v>
      </c>
      <c r="F5" s="22" t="s">
        <v>353</v>
      </c>
      <c r="G5" s="22" t="s">
        <v>271</v>
      </c>
      <c r="H5" s="22" t="s">
        <v>24</v>
      </c>
      <c r="I5" s="22" t="s">
        <v>290</v>
      </c>
      <c r="J5" s="22"/>
      <c r="K5" s="23">
        <f t="shared" si="0"/>
        <v>44630</v>
      </c>
      <c r="M5" s="28"/>
      <c r="N5" s="28"/>
      <c r="O5" s="129"/>
    </row>
    <row r="6" spans="1:15" s="15" customFormat="1" x14ac:dyDescent="0.3">
      <c r="A6" s="13" t="e">
        <f>A5+0.1</f>
        <v>#REF!</v>
      </c>
      <c r="B6" s="14"/>
      <c r="D6" s="16" t="s">
        <v>25</v>
      </c>
      <c r="E6" s="17"/>
      <c r="F6" s="17"/>
      <c r="G6" s="17"/>
      <c r="H6" s="17"/>
      <c r="I6" s="17"/>
      <c r="M6" s="18"/>
      <c r="N6" s="18"/>
      <c r="O6" s="118"/>
    </row>
    <row r="7" spans="1:15" x14ac:dyDescent="0.3">
      <c r="A7" s="19" t="e">
        <f t="shared" si="1"/>
        <v>#REF!</v>
      </c>
      <c r="B7" s="20">
        <v>1</v>
      </c>
      <c r="C7" s="5" t="s">
        <v>16</v>
      </c>
      <c r="D7" s="21" t="s">
        <v>26</v>
      </c>
      <c r="E7" s="22" t="s">
        <v>399</v>
      </c>
      <c r="G7" s="22" t="s">
        <v>271</v>
      </c>
      <c r="H7" s="22" t="s">
        <v>27</v>
      </c>
      <c r="I7" s="22" t="s">
        <v>28</v>
      </c>
      <c r="J7" s="22"/>
      <c r="K7" s="23">
        <f t="shared" si="0"/>
        <v>44630</v>
      </c>
      <c r="M7" s="28"/>
      <c r="N7" s="28"/>
      <c r="O7" s="41"/>
    </row>
    <row r="8" spans="1:15" ht="115.2" x14ac:dyDescent="0.3">
      <c r="A8" s="19" t="e">
        <f t="shared" si="1"/>
        <v>#REF!</v>
      </c>
      <c r="B8" s="20">
        <f>B7+1</f>
        <v>2</v>
      </c>
      <c r="C8" s="5" t="s">
        <v>29</v>
      </c>
      <c r="D8" s="21" t="s">
        <v>30</v>
      </c>
      <c r="E8" s="22" t="s">
        <v>398</v>
      </c>
      <c r="F8" s="22" t="s">
        <v>31</v>
      </c>
      <c r="G8" s="22" t="s">
        <v>271</v>
      </c>
      <c r="H8" s="22" t="s">
        <v>27</v>
      </c>
      <c r="I8" s="22" t="s">
        <v>28</v>
      </c>
      <c r="J8" s="22"/>
      <c r="K8" s="23">
        <f t="shared" si="0"/>
        <v>44630</v>
      </c>
      <c r="M8" s="28"/>
      <c r="N8" s="28"/>
      <c r="O8" s="41"/>
    </row>
    <row r="9" spans="1:15" ht="28.8" x14ac:dyDescent="0.3">
      <c r="A9" s="19" t="e">
        <f t="shared" si="1"/>
        <v>#REF!</v>
      </c>
      <c r="B9" s="20">
        <f>B8+1</f>
        <v>3</v>
      </c>
      <c r="C9" s="5" t="s">
        <v>29</v>
      </c>
      <c r="D9" s="21" t="s">
        <v>343</v>
      </c>
      <c r="F9" s="22" t="s">
        <v>32</v>
      </c>
      <c r="G9" s="22" t="s">
        <v>271</v>
      </c>
      <c r="H9" s="22" t="s">
        <v>27</v>
      </c>
      <c r="I9" s="22" t="s">
        <v>28</v>
      </c>
      <c r="J9" s="22"/>
      <c r="K9" s="23">
        <f t="shared" si="0"/>
        <v>44630</v>
      </c>
      <c r="M9" s="28"/>
      <c r="N9" s="28"/>
      <c r="O9" s="41"/>
    </row>
    <row r="10" spans="1:15" s="15" customFormat="1" x14ac:dyDescent="0.3">
      <c r="A10" s="13" t="e">
        <f>A9+0.1</f>
        <v>#REF!</v>
      </c>
      <c r="B10" s="14"/>
      <c r="D10" s="16" t="s">
        <v>33</v>
      </c>
      <c r="E10" s="17"/>
      <c r="F10" s="17"/>
      <c r="G10" s="17"/>
      <c r="H10" s="17"/>
      <c r="I10" s="17"/>
      <c r="M10" s="18"/>
      <c r="N10" s="18"/>
      <c r="O10" s="118"/>
    </row>
    <row r="11" spans="1:15" ht="43.2" x14ac:dyDescent="0.3">
      <c r="A11" s="19" t="e">
        <f t="shared" si="1"/>
        <v>#REF!</v>
      </c>
      <c r="B11" s="20">
        <v>1</v>
      </c>
      <c r="C11" s="5" t="s">
        <v>29</v>
      </c>
      <c r="D11" s="21" t="s">
        <v>34</v>
      </c>
      <c r="E11" s="22" t="s">
        <v>35</v>
      </c>
      <c r="G11" s="22" t="s">
        <v>271</v>
      </c>
      <c r="H11" s="22" t="s">
        <v>36</v>
      </c>
      <c r="I11" s="22" t="s">
        <v>288</v>
      </c>
      <c r="J11" s="22"/>
      <c r="K11" s="23">
        <f t="shared" si="0"/>
        <v>44630</v>
      </c>
      <c r="M11" s="25"/>
      <c r="N11" s="25"/>
      <c r="O11" s="41"/>
    </row>
    <row r="12" spans="1:15" ht="43.2" x14ac:dyDescent="0.3">
      <c r="A12" s="19" t="e">
        <f t="shared" si="1"/>
        <v>#REF!</v>
      </c>
      <c r="B12" s="20">
        <f>B11+1</f>
        <v>2</v>
      </c>
      <c r="C12" s="5" t="s">
        <v>29</v>
      </c>
      <c r="D12" s="21" t="s">
        <v>37</v>
      </c>
      <c r="E12" s="22" t="s">
        <v>38</v>
      </c>
      <c r="G12" s="22" t="s">
        <v>271</v>
      </c>
      <c r="H12" s="22" t="s">
        <v>36</v>
      </c>
      <c r="I12" s="22" t="s">
        <v>288</v>
      </c>
      <c r="J12" s="22"/>
      <c r="K12" s="23">
        <f t="shared" si="0"/>
        <v>44630</v>
      </c>
      <c r="M12" s="25"/>
      <c r="N12" s="25"/>
      <c r="O12" s="41"/>
    </row>
    <row r="13" spans="1:15" ht="100.8" x14ac:dyDescent="0.3">
      <c r="A13" s="19" t="e">
        <f t="shared" si="1"/>
        <v>#REF!</v>
      </c>
      <c r="B13" s="20">
        <f t="shared" ref="B13:B35" si="2">B12+1</f>
        <v>3</v>
      </c>
      <c r="C13" s="5" t="s">
        <v>29</v>
      </c>
      <c r="D13" s="22" t="s">
        <v>39</v>
      </c>
      <c r="E13" s="22" t="s">
        <v>419</v>
      </c>
      <c r="F13" s="29" t="s">
        <v>431</v>
      </c>
      <c r="G13" s="22" t="s">
        <v>17</v>
      </c>
      <c r="H13" s="22" t="s">
        <v>36</v>
      </c>
      <c r="I13" s="22" t="s">
        <v>288</v>
      </c>
      <c r="J13" s="22"/>
      <c r="K13" s="23">
        <f t="shared" si="0"/>
        <v>44630</v>
      </c>
      <c r="L13" s="28"/>
      <c r="M13" s="28"/>
      <c r="N13" s="28"/>
      <c r="O13" s="41"/>
    </row>
    <row r="14" spans="1:15" ht="91.2" customHeight="1" x14ac:dyDescent="0.3">
      <c r="A14" s="19" t="e">
        <f t="shared" si="1"/>
        <v>#REF!</v>
      </c>
      <c r="B14" s="20">
        <f t="shared" si="2"/>
        <v>4</v>
      </c>
      <c r="C14" s="5" t="s">
        <v>16</v>
      </c>
      <c r="D14" s="21" t="s">
        <v>40</v>
      </c>
      <c r="F14" s="30" t="s">
        <v>41</v>
      </c>
      <c r="G14" s="22" t="s">
        <v>271</v>
      </c>
      <c r="H14" s="22" t="s">
        <v>42</v>
      </c>
      <c r="I14" s="22" t="s">
        <v>363</v>
      </c>
      <c r="J14" s="22"/>
      <c r="K14" s="23">
        <f t="shared" si="0"/>
        <v>44630</v>
      </c>
      <c r="M14" s="28"/>
      <c r="N14" s="28"/>
      <c r="O14" s="41"/>
    </row>
    <row r="15" spans="1:15" x14ac:dyDescent="0.3">
      <c r="A15" s="19" t="e">
        <f t="shared" si="1"/>
        <v>#REF!</v>
      </c>
      <c r="B15" s="20">
        <f t="shared" si="2"/>
        <v>5</v>
      </c>
      <c r="C15" s="5" t="s">
        <v>29</v>
      </c>
      <c r="D15" s="21" t="s">
        <v>43</v>
      </c>
      <c r="E15" s="22" t="s">
        <v>44</v>
      </c>
      <c r="F15" s="22" t="s">
        <v>351</v>
      </c>
      <c r="G15" s="22" t="s">
        <v>271</v>
      </c>
      <c r="H15" s="22" t="s">
        <v>45</v>
      </c>
      <c r="I15" s="22" t="s">
        <v>286</v>
      </c>
      <c r="J15" s="22"/>
      <c r="K15" s="23">
        <f t="shared" si="0"/>
        <v>44630</v>
      </c>
      <c r="M15" s="28"/>
      <c r="N15" s="28"/>
      <c r="O15" s="41"/>
    </row>
    <row r="16" spans="1:15" x14ac:dyDescent="0.3">
      <c r="A16" s="19" t="e">
        <f t="shared" si="1"/>
        <v>#REF!</v>
      </c>
      <c r="B16" s="20">
        <f t="shared" si="2"/>
        <v>6</v>
      </c>
      <c r="C16" s="5" t="s">
        <v>29</v>
      </c>
      <c r="D16" s="21" t="s">
        <v>46</v>
      </c>
      <c r="G16" s="22" t="s">
        <v>271</v>
      </c>
      <c r="H16" s="22" t="s">
        <v>47</v>
      </c>
      <c r="I16" s="22" t="s">
        <v>261</v>
      </c>
      <c r="J16" s="22"/>
      <c r="K16" s="23">
        <f t="shared" si="0"/>
        <v>44630</v>
      </c>
      <c r="M16" s="28"/>
      <c r="N16" s="28"/>
      <c r="O16" s="41"/>
    </row>
    <row r="17" spans="1:15" ht="43.2" x14ac:dyDescent="0.3">
      <c r="A17" s="19" t="e">
        <f t="shared" si="1"/>
        <v>#REF!</v>
      </c>
      <c r="B17" s="20">
        <f t="shared" si="2"/>
        <v>7</v>
      </c>
      <c r="C17" s="5" t="s">
        <v>29</v>
      </c>
      <c r="D17" s="21" t="s">
        <v>48</v>
      </c>
      <c r="E17" s="22" t="s">
        <v>49</v>
      </c>
      <c r="F17" s="22" t="s">
        <v>50</v>
      </c>
      <c r="G17" s="22" t="s">
        <v>271</v>
      </c>
      <c r="H17" s="22" t="s">
        <v>45</v>
      </c>
      <c r="I17" s="22" t="s">
        <v>286</v>
      </c>
      <c r="J17" s="22"/>
      <c r="K17" s="23">
        <f t="shared" si="0"/>
        <v>44630</v>
      </c>
      <c r="M17" s="28"/>
      <c r="N17" s="28"/>
      <c r="O17" s="41"/>
    </row>
    <row r="18" spans="1:15" ht="72" x14ac:dyDescent="0.3">
      <c r="A18" s="19" t="e">
        <f t="shared" si="1"/>
        <v>#REF!</v>
      </c>
      <c r="B18" s="20">
        <f t="shared" si="2"/>
        <v>8</v>
      </c>
      <c r="C18" s="5" t="s">
        <v>29</v>
      </c>
      <c r="D18" s="22" t="s">
        <v>51</v>
      </c>
      <c r="E18" s="27" t="s">
        <v>394</v>
      </c>
      <c r="F18" s="22" t="s">
        <v>368</v>
      </c>
      <c r="G18" s="22" t="s">
        <v>271</v>
      </c>
      <c r="H18" s="22" t="s">
        <v>45</v>
      </c>
      <c r="I18" s="22" t="s">
        <v>286</v>
      </c>
      <c r="J18" s="22"/>
      <c r="K18" s="23">
        <f t="shared" si="0"/>
        <v>44630</v>
      </c>
      <c r="M18" s="28"/>
      <c r="N18" s="28"/>
      <c r="O18" s="128"/>
    </row>
    <row r="19" spans="1:15" s="175" customFormat="1" ht="72" x14ac:dyDescent="0.3">
      <c r="A19" s="173" t="e">
        <f>A18</f>
        <v>#REF!</v>
      </c>
      <c r="B19" s="174">
        <f>B18+1</f>
        <v>9</v>
      </c>
      <c r="C19" s="175" t="s">
        <v>29</v>
      </c>
      <c r="D19" s="114" t="s">
        <v>52</v>
      </c>
      <c r="E19" s="176" t="s">
        <v>53</v>
      </c>
      <c r="F19" s="177" t="s">
        <v>432</v>
      </c>
      <c r="G19" s="114" t="s">
        <v>17</v>
      </c>
      <c r="H19" s="114" t="s">
        <v>287</v>
      </c>
      <c r="I19" s="114" t="s">
        <v>288</v>
      </c>
      <c r="J19" s="114"/>
      <c r="K19" s="139">
        <f>K$2-7</f>
        <v>44630</v>
      </c>
      <c r="M19" s="161"/>
      <c r="N19" s="161"/>
      <c r="O19" s="178"/>
    </row>
    <row r="20" spans="1:15" s="15" customFormat="1" x14ac:dyDescent="0.3">
      <c r="A20" s="13" t="e">
        <f>A19+0.1</f>
        <v>#REF!</v>
      </c>
      <c r="B20" s="14"/>
      <c r="D20" s="37" t="s">
        <v>55</v>
      </c>
      <c r="E20" s="17"/>
      <c r="F20" s="17"/>
      <c r="G20" s="17"/>
      <c r="H20" s="17"/>
      <c r="I20" s="17"/>
      <c r="M20" s="18"/>
      <c r="N20" s="18"/>
      <c r="O20" s="17"/>
    </row>
    <row r="21" spans="1:15" ht="40.200000000000003" customHeight="1" x14ac:dyDescent="0.3">
      <c r="A21" s="19" t="e">
        <f t="shared" si="1"/>
        <v>#REF!</v>
      </c>
      <c r="B21" s="20">
        <f t="shared" si="2"/>
        <v>1</v>
      </c>
      <c r="C21" s="5" t="s">
        <v>16</v>
      </c>
      <c r="D21" s="22" t="s">
        <v>344</v>
      </c>
      <c r="E21" s="5"/>
      <c r="F21" s="113" t="s">
        <v>366</v>
      </c>
      <c r="G21" s="22" t="s">
        <v>17</v>
      </c>
      <c r="H21" s="22" t="s">
        <v>56</v>
      </c>
      <c r="I21" s="22" t="s">
        <v>19</v>
      </c>
      <c r="J21" s="22"/>
      <c r="K21" s="23">
        <f t="shared" ref="K21:K24" si="3">K$2-7</f>
        <v>44630</v>
      </c>
      <c r="L21" s="28"/>
      <c r="M21" s="28"/>
      <c r="N21" s="28"/>
      <c r="O21" s="38"/>
    </row>
    <row r="22" spans="1:15" ht="100.8" x14ac:dyDescent="0.3">
      <c r="A22" s="19" t="e">
        <f t="shared" si="1"/>
        <v>#REF!</v>
      </c>
      <c r="B22" s="20">
        <f t="shared" si="2"/>
        <v>2</v>
      </c>
      <c r="C22" s="5" t="s">
        <v>16</v>
      </c>
      <c r="D22" s="21" t="s">
        <v>57</v>
      </c>
      <c r="E22" s="22" t="s">
        <v>58</v>
      </c>
      <c r="G22" s="22" t="s">
        <v>17</v>
      </c>
      <c r="H22" s="22" t="s">
        <v>59</v>
      </c>
      <c r="I22" s="22" t="s">
        <v>19</v>
      </c>
      <c r="J22" s="22"/>
      <c r="K22" s="23">
        <f t="shared" si="3"/>
        <v>44630</v>
      </c>
      <c r="M22" s="28"/>
      <c r="N22" s="28"/>
    </row>
    <row r="23" spans="1:15" ht="43.2" x14ac:dyDescent="0.3">
      <c r="A23" s="19" t="e">
        <f t="shared" si="1"/>
        <v>#REF!</v>
      </c>
      <c r="B23" s="20">
        <f t="shared" si="2"/>
        <v>3</v>
      </c>
      <c r="C23" s="5" t="s">
        <v>16</v>
      </c>
      <c r="D23" s="21" t="s">
        <v>60</v>
      </c>
      <c r="E23" s="22" t="s">
        <v>61</v>
      </c>
      <c r="F23" s="113" t="s">
        <v>366</v>
      </c>
      <c r="G23" s="22" t="s">
        <v>17</v>
      </c>
      <c r="H23" s="114" t="s">
        <v>18</v>
      </c>
      <c r="I23" s="22" t="s">
        <v>19</v>
      </c>
      <c r="J23" s="22"/>
      <c r="K23" s="23">
        <f t="shared" si="3"/>
        <v>44630</v>
      </c>
      <c r="M23" s="28"/>
      <c r="N23" s="28"/>
    </row>
    <row r="24" spans="1:15" ht="71.400000000000006" customHeight="1" x14ac:dyDescent="0.3">
      <c r="A24" s="19" t="e">
        <f>A23</f>
        <v>#REF!</v>
      </c>
      <c r="B24" s="20">
        <f>B23+1</f>
        <v>4</v>
      </c>
      <c r="C24" s="5" t="s">
        <v>16</v>
      </c>
      <c r="D24" s="21" t="s">
        <v>62</v>
      </c>
      <c r="G24" s="22" t="s">
        <v>17</v>
      </c>
      <c r="H24" s="22" t="s">
        <v>289</v>
      </c>
      <c r="I24" s="22" t="s">
        <v>364</v>
      </c>
      <c r="K24" s="23">
        <f t="shared" si="3"/>
        <v>44630</v>
      </c>
    </row>
    <row r="25" spans="1:15" s="15" customFormat="1" x14ac:dyDescent="0.3">
      <c r="A25" s="13" t="e">
        <f>A24+0.1</f>
        <v>#REF!</v>
      </c>
      <c r="B25" s="14"/>
      <c r="D25" s="16" t="s">
        <v>63</v>
      </c>
      <c r="E25" s="17"/>
      <c r="F25" s="17"/>
      <c r="G25" s="17"/>
      <c r="H25" s="17"/>
      <c r="I25" s="17"/>
      <c r="M25" s="18"/>
      <c r="N25" s="18"/>
      <c r="O25" s="17"/>
    </row>
    <row r="26" spans="1:15" ht="122.4" customHeight="1" x14ac:dyDescent="0.3">
      <c r="A26" s="19" t="e">
        <f>A25</f>
        <v>#REF!</v>
      </c>
      <c r="B26" s="20">
        <v>1</v>
      </c>
      <c r="C26" s="5" t="s">
        <v>29</v>
      </c>
      <c r="D26" s="112" t="s">
        <v>402</v>
      </c>
      <c r="E26" s="109" t="s">
        <v>400</v>
      </c>
      <c r="F26" s="160"/>
      <c r="G26" s="22" t="s">
        <v>271</v>
      </c>
      <c r="H26" s="22" t="s">
        <v>291</v>
      </c>
      <c r="I26" s="22" t="s">
        <v>354</v>
      </c>
      <c r="J26" s="22"/>
      <c r="K26" s="23">
        <f>K$2</f>
        <v>44637</v>
      </c>
      <c r="L26" s="28"/>
      <c r="M26" s="28"/>
      <c r="N26" s="28"/>
      <c r="O26" s="130"/>
    </row>
    <row r="27" spans="1:15" s="15" customFormat="1" x14ac:dyDescent="0.3">
      <c r="A27" s="13" t="e">
        <f>A26+0.1</f>
        <v>#REF!</v>
      </c>
      <c r="B27" s="14"/>
      <c r="D27" s="16" t="s">
        <v>401</v>
      </c>
      <c r="E27" s="17"/>
      <c r="F27" s="17"/>
      <c r="G27" s="17"/>
      <c r="H27" s="17"/>
      <c r="I27" s="17"/>
      <c r="M27" s="18"/>
      <c r="N27" s="18"/>
      <c r="O27" s="17"/>
    </row>
    <row r="28" spans="1:15" ht="122.4" customHeight="1" x14ac:dyDescent="0.3">
      <c r="A28" s="19" t="e">
        <f>A27</f>
        <v>#REF!</v>
      </c>
      <c r="B28" s="20">
        <v>1</v>
      </c>
      <c r="C28" s="5" t="s">
        <v>29</v>
      </c>
      <c r="D28" s="112" t="s">
        <v>403</v>
      </c>
      <c r="E28" s="109" t="s">
        <v>404</v>
      </c>
      <c r="F28" s="29" t="s">
        <v>431</v>
      </c>
      <c r="G28" s="22" t="s">
        <v>17</v>
      </c>
      <c r="H28" s="22" t="s">
        <v>291</v>
      </c>
      <c r="I28" s="22" t="s">
        <v>405</v>
      </c>
      <c r="J28" s="22"/>
      <c r="K28" s="23">
        <f>K$2</f>
        <v>44637</v>
      </c>
      <c r="L28" s="28"/>
      <c r="M28" s="28"/>
      <c r="N28" s="28"/>
      <c r="O28" s="130"/>
    </row>
    <row r="29" spans="1:15" s="15" customFormat="1" x14ac:dyDescent="0.3">
      <c r="A29" s="13" t="e">
        <f>A26+0.1</f>
        <v>#REF!</v>
      </c>
      <c r="B29" s="14"/>
      <c r="D29" s="16" t="s">
        <v>65</v>
      </c>
      <c r="E29" s="17"/>
      <c r="F29" s="17"/>
      <c r="G29" s="17"/>
      <c r="H29" s="17"/>
      <c r="I29" s="17"/>
      <c r="M29" s="18"/>
      <c r="N29" s="18"/>
      <c r="O29" s="17"/>
    </row>
    <row r="30" spans="1:15" x14ac:dyDescent="0.3">
      <c r="A30" s="19" t="e">
        <f t="shared" si="1"/>
        <v>#REF!</v>
      </c>
      <c r="B30" s="20">
        <f t="shared" si="2"/>
        <v>1</v>
      </c>
      <c r="C30" s="5" t="s">
        <v>16</v>
      </c>
      <c r="D30" s="21" t="s">
        <v>66</v>
      </c>
      <c r="E30" t="s">
        <v>423</v>
      </c>
      <c r="G30" s="22" t="s">
        <v>17</v>
      </c>
      <c r="H30" s="22" t="s">
        <v>56</v>
      </c>
      <c r="I30" s="22" t="s">
        <v>19</v>
      </c>
      <c r="J30" s="22"/>
      <c r="K30" s="23">
        <f>K$2</f>
        <v>44637</v>
      </c>
      <c r="L30" s="24">
        <v>0.35416666666666669</v>
      </c>
      <c r="M30" s="28"/>
      <c r="N30" s="28"/>
    </row>
    <row r="31" spans="1:15" ht="43.2" x14ac:dyDescent="0.3">
      <c r="A31" s="19" t="e">
        <f t="shared" si="1"/>
        <v>#REF!</v>
      </c>
      <c r="B31" s="20">
        <f t="shared" si="2"/>
        <v>2</v>
      </c>
      <c r="C31" s="5" t="s">
        <v>16</v>
      </c>
      <c r="D31" s="21" t="s">
        <v>67</v>
      </c>
      <c r="E31" s="22" t="s">
        <v>68</v>
      </c>
      <c r="F31" s="22" t="s">
        <v>69</v>
      </c>
      <c r="G31" s="22" t="s">
        <v>17</v>
      </c>
      <c r="H31" s="22" t="s">
        <v>70</v>
      </c>
      <c r="I31" s="22" t="s">
        <v>332</v>
      </c>
      <c r="J31" s="22"/>
      <c r="K31" s="23">
        <f t="shared" ref="K31:K35" si="4">K$2</f>
        <v>44637</v>
      </c>
      <c r="M31" s="28"/>
      <c r="N31" s="28"/>
    </row>
    <row r="32" spans="1:15" x14ac:dyDescent="0.3">
      <c r="A32" s="19" t="e">
        <f>A31</f>
        <v>#REF!</v>
      </c>
      <c r="B32" s="20">
        <f>B31+1</f>
        <v>3</v>
      </c>
      <c r="C32" s="5" t="s">
        <v>16</v>
      </c>
      <c r="D32" s="21" t="s">
        <v>71</v>
      </c>
      <c r="E32" s="22" t="s">
        <v>72</v>
      </c>
      <c r="G32" s="22" t="s">
        <v>17</v>
      </c>
      <c r="H32" s="22" t="s">
        <v>70</v>
      </c>
      <c r="I32" s="22" t="s">
        <v>332</v>
      </c>
      <c r="K32" s="23">
        <f t="shared" si="4"/>
        <v>44637</v>
      </c>
      <c r="M32" s="53"/>
      <c r="N32" s="53"/>
    </row>
    <row r="33" spans="1:15" ht="43.2" x14ac:dyDescent="0.3">
      <c r="A33" s="19" t="e">
        <f>A32</f>
        <v>#REF!</v>
      </c>
      <c r="B33" s="20">
        <f>B32+1</f>
        <v>4</v>
      </c>
      <c r="C33" s="5" t="s">
        <v>16</v>
      </c>
      <c r="D33" s="21" t="s">
        <v>73</v>
      </c>
      <c r="E33" s="22" t="s">
        <v>433</v>
      </c>
      <c r="F33" s="22" t="s">
        <v>74</v>
      </c>
      <c r="G33" s="22" t="s">
        <v>17</v>
      </c>
      <c r="H33" s="22" t="s">
        <v>70</v>
      </c>
      <c r="I33" s="22" t="s">
        <v>19</v>
      </c>
      <c r="J33" s="22"/>
      <c r="K33" s="23">
        <f t="shared" si="4"/>
        <v>44637</v>
      </c>
      <c r="M33" s="28"/>
      <c r="N33" s="28"/>
    </row>
    <row r="34" spans="1:15" ht="57.6" x14ac:dyDescent="0.3">
      <c r="A34" s="19" t="e">
        <f>A33</f>
        <v>#REF!</v>
      </c>
      <c r="B34" s="20">
        <f>B33+1</f>
        <v>5</v>
      </c>
      <c r="C34" s="5" t="s">
        <v>29</v>
      </c>
      <c r="D34" s="21" t="s">
        <v>75</v>
      </c>
      <c r="E34" s="39" t="s">
        <v>76</v>
      </c>
      <c r="F34" s="39" t="s">
        <v>77</v>
      </c>
      <c r="G34" s="22" t="s">
        <v>271</v>
      </c>
      <c r="H34" s="22" t="s">
        <v>27</v>
      </c>
      <c r="I34" s="22" t="s">
        <v>28</v>
      </c>
      <c r="J34" s="22" t="s">
        <v>78</v>
      </c>
      <c r="K34" s="23">
        <f t="shared" si="4"/>
        <v>44637</v>
      </c>
      <c r="L34" s="24"/>
      <c r="M34" s="24"/>
      <c r="N34" s="24"/>
    </row>
    <row r="35" spans="1:15" ht="58.2" thickBot="1" x14ac:dyDescent="0.35">
      <c r="A35" s="19" t="e">
        <f t="shared" si="1"/>
        <v>#REF!</v>
      </c>
      <c r="B35" s="20">
        <f t="shared" si="2"/>
        <v>6</v>
      </c>
      <c r="C35" s="5" t="s">
        <v>29</v>
      </c>
      <c r="D35" s="21" t="s">
        <v>79</v>
      </c>
      <c r="E35" s="22" t="s">
        <v>345</v>
      </c>
      <c r="F35" s="22" t="s">
        <v>80</v>
      </c>
      <c r="G35" s="22" t="s">
        <v>271</v>
      </c>
      <c r="H35" s="22" t="s">
        <v>27</v>
      </c>
      <c r="I35" s="22" t="s">
        <v>28</v>
      </c>
      <c r="J35" s="22"/>
      <c r="K35" s="23">
        <f t="shared" si="4"/>
        <v>44637</v>
      </c>
      <c r="L35" s="24"/>
      <c r="M35" s="28"/>
      <c r="N35" s="28"/>
    </row>
    <row r="36" spans="1:15" s="12" customFormat="1" ht="24" thickBot="1" x14ac:dyDescent="0.35">
      <c r="A36" s="6">
        <v>2</v>
      </c>
      <c r="B36" s="44"/>
      <c r="C36" s="8" t="s">
        <v>81</v>
      </c>
      <c r="D36" s="9"/>
      <c r="E36" s="9"/>
      <c r="F36" s="9"/>
      <c r="G36" s="45"/>
      <c r="H36" s="9"/>
      <c r="I36" s="9"/>
      <c r="J36" s="46"/>
      <c r="K36" s="8"/>
      <c r="L36" s="8"/>
      <c r="M36" s="11"/>
      <c r="N36" s="11"/>
      <c r="O36" s="9"/>
    </row>
    <row r="37" spans="1:15" x14ac:dyDescent="0.3">
      <c r="A37" s="13">
        <f>A36+0.1</f>
        <v>2.1</v>
      </c>
      <c r="B37" s="14"/>
      <c r="C37" s="15"/>
      <c r="D37" s="16" t="s">
        <v>82</v>
      </c>
      <c r="E37" s="17"/>
      <c r="F37" s="17"/>
      <c r="G37" s="17"/>
      <c r="H37" s="17"/>
      <c r="I37" s="17"/>
      <c r="J37" s="47" t="s">
        <v>78</v>
      </c>
      <c r="K37" s="48"/>
      <c r="L37" s="48"/>
      <c r="M37" s="49"/>
      <c r="N37" s="49"/>
      <c r="O37" s="17"/>
    </row>
    <row r="38" spans="1:15" ht="108" customHeight="1" x14ac:dyDescent="0.3">
      <c r="A38" s="19">
        <f t="shared" ref="A38:A42" si="5">A37</f>
        <v>2.1</v>
      </c>
      <c r="B38" s="20">
        <f t="shared" ref="B38:B58" si="6">B37+1</f>
        <v>1</v>
      </c>
      <c r="C38" s="5" t="s">
        <v>29</v>
      </c>
      <c r="D38" s="21" t="s">
        <v>83</v>
      </c>
      <c r="E38" s="22" t="s">
        <v>388</v>
      </c>
      <c r="F38" s="50" t="s">
        <v>84</v>
      </c>
      <c r="G38" s="22" t="s">
        <v>271</v>
      </c>
      <c r="H38" s="22" t="s">
        <v>18</v>
      </c>
      <c r="I38" s="22" t="s">
        <v>19</v>
      </c>
      <c r="J38" s="5">
        <v>5</v>
      </c>
      <c r="K38" s="23">
        <f t="shared" ref="K38:K91" si="7">K$2</f>
        <v>44637</v>
      </c>
      <c r="L38" s="24">
        <v>0.72916666666666663</v>
      </c>
      <c r="M38" s="25"/>
      <c r="N38" s="25"/>
    </row>
    <row r="39" spans="1:15" ht="57.6" x14ac:dyDescent="0.3">
      <c r="A39" s="19">
        <f t="shared" si="5"/>
        <v>2.1</v>
      </c>
      <c r="B39" s="20">
        <f t="shared" si="6"/>
        <v>2</v>
      </c>
      <c r="C39" s="5" t="s">
        <v>29</v>
      </c>
      <c r="D39" s="51" t="s">
        <v>85</v>
      </c>
      <c r="E39" s="51" t="s">
        <v>86</v>
      </c>
      <c r="F39" s="22" t="s">
        <v>372</v>
      </c>
      <c r="G39" s="22" t="s">
        <v>271</v>
      </c>
      <c r="H39" s="22" t="s">
        <v>18</v>
      </c>
      <c r="I39" s="22" t="s">
        <v>19</v>
      </c>
      <c r="J39" s="22">
        <v>5</v>
      </c>
      <c r="K39" s="23">
        <f t="shared" si="7"/>
        <v>44637</v>
      </c>
      <c r="L39" s="24">
        <v>0.73263888888888884</v>
      </c>
      <c r="M39" s="25"/>
      <c r="N39" s="25"/>
    </row>
    <row r="40" spans="1:15" ht="28.8" x14ac:dyDescent="0.3">
      <c r="A40" s="19">
        <f t="shared" si="5"/>
        <v>2.1</v>
      </c>
      <c r="B40" s="20">
        <f t="shared" si="6"/>
        <v>3</v>
      </c>
      <c r="C40" s="5" t="s">
        <v>16</v>
      </c>
      <c r="D40" s="22" t="s">
        <v>87</v>
      </c>
      <c r="E40" s="27"/>
      <c r="F40" s="22" t="s">
        <v>88</v>
      </c>
      <c r="G40" s="22" t="s">
        <v>17</v>
      </c>
      <c r="H40" s="22" t="s">
        <v>18</v>
      </c>
      <c r="I40" s="22" t="s">
        <v>141</v>
      </c>
      <c r="J40" s="22">
        <v>5</v>
      </c>
      <c r="K40" s="23">
        <f t="shared" si="7"/>
        <v>44637</v>
      </c>
      <c r="L40" s="24">
        <v>0.73611111111111116</v>
      </c>
      <c r="M40" s="28"/>
      <c r="N40" s="28"/>
      <c r="O40" s="31"/>
    </row>
    <row r="41" spans="1:15" ht="28.8" x14ac:dyDescent="0.3">
      <c r="A41" s="19">
        <f t="shared" si="5"/>
        <v>2.1</v>
      </c>
      <c r="B41" s="20">
        <f t="shared" si="6"/>
        <v>4</v>
      </c>
      <c r="C41" s="5" t="s">
        <v>16</v>
      </c>
      <c r="D41" s="21" t="s">
        <v>90</v>
      </c>
      <c r="E41" s="22" t="s">
        <v>91</v>
      </c>
      <c r="G41" s="22" t="s">
        <v>17</v>
      </c>
      <c r="H41" s="22" t="s">
        <v>27</v>
      </c>
      <c r="I41" s="22" t="s">
        <v>28</v>
      </c>
      <c r="J41" s="22">
        <v>1</v>
      </c>
      <c r="K41" s="23">
        <f t="shared" si="7"/>
        <v>44637</v>
      </c>
      <c r="L41" s="24"/>
      <c r="M41" s="25"/>
      <c r="N41" s="25"/>
    </row>
    <row r="42" spans="1:15" ht="28.8" x14ac:dyDescent="0.3">
      <c r="A42" s="19">
        <f t="shared" si="5"/>
        <v>2.1</v>
      </c>
      <c r="B42" s="20">
        <f t="shared" si="6"/>
        <v>5</v>
      </c>
      <c r="C42" s="5" t="s">
        <v>16</v>
      </c>
      <c r="D42" s="21" t="s">
        <v>92</v>
      </c>
      <c r="G42" s="22" t="s">
        <v>17</v>
      </c>
      <c r="H42" s="22" t="s">
        <v>93</v>
      </c>
      <c r="I42" s="22" t="s">
        <v>355</v>
      </c>
      <c r="J42" s="22">
        <v>1</v>
      </c>
      <c r="K42" s="23">
        <f t="shared" si="7"/>
        <v>44637</v>
      </c>
      <c r="L42" s="24"/>
      <c r="M42" s="25"/>
      <c r="N42" s="25"/>
    </row>
    <row r="43" spans="1:15" ht="28.8" x14ac:dyDescent="0.3">
      <c r="A43" s="19">
        <f>A40</f>
        <v>2.1</v>
      </c>
      <c r="B43" s="20">
        <f>B42+1</f>
        <v>6</v>
      </c>
      <c r="C43" s="5" t="s">
        <v>16</v>
      </c>
      <c r="D43" s="21" t="s">
        <v>346</v>
      </c>
      <c r="G43" s="22" t="s">
        <v>17</v>
      </c>
      <c r="H43" s="5" t="s">
        <v>27</v>
      </c>
      <c r="I43" s="5" t="s">
        <v>28</v>
      </c>
      <c r="J43" s="22"/>
      <c r="K43" s="23">
        <f t="shared" si="7"/>
        <v>44637</v>
      </c>
      <c r="L43" s="24">
        <v>0.75</v>
      </c>
      <c r="M43" s="25"/>
      <c r="N43" s="25"/>
    </row>
    <row r="44" spans="1:15" x14ac:dyDescent="0.3">
      <c r="A44" s="13">
        <f>A39+0.1</f>
        <v>2.2000000000000002</v>
      </c>
      <c r="B44" s="14"/>
      <c r="C44" s="15"/>
      <c r="D44" s="16" t="s">
        <v>89</v>
      </c>
      <c r="E44" s="17"/>
      <c r="F44" s="17"/>
      <c r="G44" s="17"/>
      <c r="H44" s="17"/>
      <c r="I44" s="17"/>
      <c r="J44" s="47" t="s">
        <v>78</v>
      </c>
      <c r="K44" s="48"/>
      <c r="L44" s="48"/>
      <c r="M44" s="49"/>
      <c r="N44" s="49"/>
      <c r="O44" s="17"/>
    </row>
    <row r="45" spans="1:15" ht="46.95" customHeight="1" x14ac:dyDescent="0.3">
      <c r="A45" s="19">
        <f>A44</f>
        <v>2.2000000000000002</v>
      </c>
      <c r="B45" s="20">
        <f>B44+1</f>
        <v>1</v>
      </c>
      <c r="C45" s="5" t="s">
        <v>16</v>
      </c>
      <c r="D45" s="21" t="s">
        <v>94</v>
      </c>
      <c r="E45" s="22" t="s">
        <v>95</v>
      </c>
      <c r="F45" s="22" t="s">
        <v>96</v>
      </c>
      <c r="G45" s="22" t="s">
        <v>17</v>
      </c>
      <c r="H45" s="22" t="s">
        <v>27</v>
      </c>
      <c r="I45" s="22" t="s">
        <v>28</v>
      </c>
      <c r="J45" s="22">
        <v>1</v>
      </c>
      <c r="K45" s="23">
        <f t="shared" si="7"/>
        <v>44637</v>
      </c>
      <c r="L45" s="24">
        <v>0.75</v>
      </c>
      <c r="M45" s="25"/>
      <c r="N45" s="25"/>
    </row>
    <row r="46" spans="1:15" ht="28.8" x14ac:dyDescent="0.3">
      <c r="A46" s="19">
        <f t="shared" ref="A46:A47" si="8">A45</f>
        <v>2.2000000000000002</v>
      </c>
      <c r="B46" s="20">
        <f t="shared" si="6"/>
        <v>2</v>
      </c>
      <c r="C46" s="5" t="s">
        <v>16</v>
      </c>
      <c r="D46" s="21" t="s">
        <v>97</v>
      </c>
      <c r="E46" s="52" t="s">
        <v>98</v>
      </c>
      <c r="G46" s="22" t="s">
        <v>17</v>
      </c>
      <c r="H46" s="22" t="s">
        <v>54</v>
      </c>
      <c r="I46" s="22" t="s">
        <v>99</v>
      </c>
      <c r="J46" s="22">
        <v>1</v>
      </c>
      <c r="K46" s="23">
        <f t="shared" si="7"/>
        <v>44637</v>
      </c>
      <c r="L46" s="24"/>
      <c r="M46" s="25"/>
      <c r="N46" s="25"/>
    </row>
    <row r="47" spans="1:15" s="43" customFormat="1" ht="91.2" customHeight="1" x14ac:dyDescent="0.3">
      <c r="A47" s="152">
        <f t="shared" si="8"/>
        <v>2.2000000000000002</v>
      </c>
      <c r="B47" s="153">
        <f t="shared" si="6"/>
        <v>3</v>
      </c>
      <c r="C47" s="43" t="s">
        <v>29</v>
      </c>
      <c r="D47" s="154" t="s">
        <v>283</v>
      </c>
      <c r="E47" s="155" t="s">
        <v>395</v>
      </c>
      <c r="F47" s="42"/>
      <c r="G47" s="22" t="s">
        <v>271</v>
      </c>
      <c r="H47" s="42" t="s">
        <v>70</v>
      </c>
      <c r="I47" s="42" t="s">
        <v>332</v>
      </c>
      <c r="J47" s="42">
        <v>2</v>
      </c>
      <c r="K47" s="156">
        <f t="shared" si="7"/>
        <v>44637</v>
      </c>
      <c r="L47" s="157">
        <v>0.3659722222222222</v>
      </c>
      <c r="M47" s="158"/>
      <c r="N47" s="158"/>
      <c r="O47" s="42"/>
    </row>
    <row r="48" spans="1:15" ht="409.6" x14ac:dyDescent="0.3">
      <c r="A48" s="19">
        <f>A46</f>
        <v>2.2000000000000002</v>
      </c>
      <c r="B48" s="20">
        <f t="shared" si="6"/>
        <v>4</v>
      </c>
      <c r="C48" s="5" t="s">
        <v>16</v>
      </c>
      <c r="D48" s="54" t="s">
        <v>101</v>
      </c>
      <c r="E48" s="29" t="s">
        <v>397</v>
      </c>
      <c r="F48" s="22" t="s">
        <v>103</v>
      </c>
      <c r="G48" s="22" t="s">
        <v>17</v>
      </c>
      <c r="H48" s="22" t="s">
        <v>294</v>
      </c>
      <c r="I48" s="22" t="s">
        <v>356</v>
      </c>
      <c r="J48" s="22">
        <v>8</v>
      </c>
      <c r="K48" s="23">
        <f t="shared" si="7"/>
        <v>44637</v>
      </c>
      <c r="L48" s="24">
        <v>0.75347222222222221</v>
      </c>
      <c r="M48" s="28"/>
      <c r="N48" s="28"/>
      <c r="O48" s="52"/>
    </row>
    <row r="49" spans="1:15" x14ac:dyDescent="0.3">
      <c r="A49" s="13">
        <f>A48+0.1</f>
        <v>2.3000000000000003</v>
      </c>
      <c r="B49" s="14"/>
      <c r="C49" s="15"/>
      <c r="D49" s="55" t="s">
        <v>104</v>
      </c>
      <c r="E49" s="17"/>
      <c r="F49" s="17"/>
      <c r="G49" s="17"/>
      <c r="H49" s="17"/>
      <c r="I49" s="17"/>
      <c r="J49" s="47"/>
      <c r="K49" s="48"/>
      <c r="L49" s="48"/>
      <c r="M49" s="49"/>
      <c r="N49" s="49"/>
      <c r="O49" s="17"/>
    </row>
    <row r="50" spans="1:15" ht="28.8" x14ac:dyDescent="0.3">
      <c r="A50" s="19">
        <f t="shared" ref="A50:A56" si="9">A49</f>
        <v>2.3000000000000003</v>
      </c>
      <c r="B50" s="20">
        <f t="shared" si="6"/>
        <v>1</v>
      </c>
      <c r="C50" s="5" t="s">
        <v>29</v>
      </c>
      <c r="D50" s="21" t="s">
        <v>105</v>
      </c>
      <c r="E50" s="22" t="s">
        <v>106</v>
      </c>
      <c r="F50" s="22" t="s">
        <v>107</v>
      </c>
      <c r="G50" s="22" t="s">
        <v>271</v>
      </c>
      <c r="H50" s="22" t="s">
        <v>27</v>
      </c>
      <c r="I50" s="22" t="s">
        <v>28</v>
      </c>
      <c r="J50" s="22">
        <v>1</v>
      </c>
      <c r="K50" s="23">
        <f t="shared" si="7"/>
        <v>44637</v>
      </c>
      <c r="L50" s="24">
        <v>0.75902777777777775</v>
      </c>
      <c r="M50" s="24"/>
      <c r="N50" s="25"/>
    </row>
    <row r="51" spans="1:15" ht="43.2" x14ac:dyDescent="0.3">
      <c r="A51" s="19">
        <f t="shared" si="9"/>
        <v>2.3000000000000003</v>
      </c>
      <c r="B51" s="20">
        <f t="shared" si="6"/>
        <v>2</v>
      </c>
      <c r="C51" s="5" t="s">
        <v>29</v>
      </c>
      <c r="D51" s="21" t="s">
        <v>108</v>
      </c>
      <c r="E51" s="22" t="s">
        <v>109</v>
      </c>
      <c r="F51" s="22" t="s">
        <v>110</v>
      </c>
      <c r="G51" s="22" t="s">
        <v>271</v>
      </c>
      <c r="H51" s="22" t="s">
        <v>27</v>
      </c>
      <c r="I51" s="22" t="s">
        <v>295</v>
      </c>
      <c r="J51" s="22">
        <v>30</v>
      </c>
      <c r="K51" s="23">
        <f t="shared" si="7"/>
        <v>44637</v>
      </c>
      <c r="L51" s="24"/>
      <c r="M51" s="24"/>
      <c r="N51" s="24"/>
    </row>
    <row r="52" spans="1:15" ht="49.2" customHeight="1" x14ac:dyDescent="0.3">
      <c r="A52" s="19">
        <f t="shared" si="9"/>
        <v>2.3000000000000003</v>
      </c>
      <c r="B52" s="20">
        <f t="shared" si="6"/>
        <v>3</v>
      </c>
      <c r="C52" s="5" t="s">
        <v>111</v>
      </c>
      <c r="D52" s="56" t="s">
        <v>112</v>
      </c>
      <c r="E52" s="21" t="s">
        <v>113</v>
      </c>
      <c r="G52" s="22" t="s">
        <v>17</v>
      </c>
      <c r="H52" s="22" t="s">
        <v>27</v>
      </c>
      <c r="I52" s="22" t="s">
        <v>28</v>
      </c>
      <c r="J52" s="22"/>
      <c r="K52" s="23">
        <f t="shared" si="7"/>
        <v>44637</v>
      </c>
      <c r="L52" s="28"/>
      <c r="M52" s="28"/>
      <c r="N52" s="28"/>
    </row>
    <row r="53" spans="1:15" ht="28.8" x14ac:dyDescent="0.3">
      <c r="A53" s="19">
        <f t="shared" si="9"/>
        <v>2.3000000000000003</v>
      </c>
      <c r="B53" s="20">
        <f t="shared" si="6"/>
        <v>4</v>
      </c>
      <c r="C53" s="5" t="s">
        <v>111</v>
      </c>
      <c r="D53" s="56" t="s">
        <v>112</v>
      </c>
      <c r="E53" s="21" t="s">
        <v>114</v>
      </c>
      <c r="G53" s="22" t="s">
        <v>17</v>
      </c>
      <c r="H53" s="22" t="s">
        <v>27</v>
      </c>
      <c r="I53" s="22" t="s">
        <v>28</v>
      </c>
      <c r="J53" s="22"/>
      <c r="K53" s="23">
        <f t="shared" si="7"/>
        <v>44637</v>
      </c>
      <c r="M53" s="28"/>
      <c r="N53" s="28"/>
    </row>
    <row r="54" spans="1:15" ht="72" x14ac:dyDescent="0.3">
      <c r="A54" s="19">
        <f t="shared" si="9"/>
        <v>2.3000000000000003</v>
      </c>
      <c r="B54" s="20">
        <f t="shared" si="6"/>
        <v>5</v>
      </c>
      <c r="C54" s="5" t="s">
        <v>29</v>
      </c>
      <c r="D54" s="22" t="s">
        <v>115</v>
      </c>
      <c r="E54" s="22" t="s">
        <v>116</v>
      </c>
      <c r="F54" s="57" t="s">
        <v>117</v>
      </c>
      <c r="G54" s="22" t="s">
        <v>271</v>
      </c>
      <c r="H54" s="22" t="s">
        <v>27</v>
      </c>
      <c r="I54" s="22" t="s">
        <v>28</v>
      </c>
      <c r="J54" s="22">
        <v>10</v>
      </c>
      <c r="K54" s="23">
        <f t="shared" si="7"/>
        <v>44637</v>
      </c>
      <c r="L54" s="28"/>
      <c r="M54" s="28"/>
      <c r="N54" s="28"/>
      <c r="O54" s="29"/>
    </row>
    <row r="55" spans="1:15" x14ac:dyDescent="0.3">
      <c r="A55" s="19">
        <f t="shared" si="9"/>
        <v>2.3000000000000003</v>
      </c>
      <c r="B55" s="20">
        <f t="shared" si="6"/>
        <v>6</v>
      </c>
      <c r="C55" s="5" t="s">
        <v>29</v>
      </c>
      <c r="D55" s="22" t="s">
        <v>118</v>
      </c>
      <c r="E55" s="57" t="s">
        <v>349</v>
      </c>
      <c r="F55" s="140"/>
      <c r="G55" s="22" t="s">
        <v>271</v>
      </c>
      <c r="H55" s="22" t="s">
        <v>27</v>
      </c>
      <c r="I55" s="22" t="s">
        <v>28</v>
      </c>
      <c r="J55" s="22"/>
      <c r="K55" s="23">
        <f t="shared" si="7"/>
        <v>44637</v>
      </c>
      <c r="L55" s="24"/>
      <c r="M55" s="28"/>
      <c r="N55" s="28"/>
    </row>
    <row r="56" spans="1:15" ht="43.2" x14ac:dyDescent="0.3">
      <c r="A56" s="19">
        <f t="shared" si="9"/>
        <v>2.3000000000000003</v>
      </c>
      <c r="B56" s="20">
        <f t="shared" si="6"/>
        <v>7</v>
      </c>
      <c r="C56" s="5" t="s">
        <v>29</v>
      </c>
      <c r="D56" s="22" t="s">
        <v>119</v>
      </c>
      <c r="E56" s="22" t="s">
        <v>120</v>
      </c>
      <c r="F56" s="140"/>
      <c r="G56" s="22" t="s">
        <v>271</v>
      </c>
      <c r="H56" s="22" t="s">
        <v>70</v>
      </c>
      <c r="I56" s="22" t="s">
        <v>332</v>
      </c>
      <c r="J56" s="22">
        <v>1</v>
      </c>
      <c r="K56" s="23">
        <f t="shared" si="7"/>
        <v>44637</v>
      </c>
      <c r="L56" s="24"/>
      <c r="M56" s="25"/>
      <c r="N56" s="25"/>
    </row>
    <row r="57" spans="1:15" x14ac:dyDescent="0.3">
      <c r="A57" s="13">
        <f>A56+0.1</f>
        <v>2.4000000000000004</v>
      </c>
      <c r="B57" s="14"/>
      <c r="C57" s="15"/>
      <c r="D57" s="16" t="s">
        <v>347</v>
      </c>
      <c r="E57" s="17" t="s">
        <v>367</v>
      </c>
      <c r="F57" s="113" t="s">
        <v>362</v>
      </c>
      <c r="G57" s="17"/>
      <c r="H57" s="17"/>
      <c r="I57" s="17"/>
      <c r="J57" s="47"/>
      <c r="K57" s="48"/>
      <c r="L57" s="48"/>
      <c r="M57" s="49"/>
      <c r="N57" s="49"/>
      <c r="O57" s="17"/>
    </row>
    <row r="58" spans="1:15" s="143" customFormat="1" ht="28.8" x14ac:dyDescent="0.3">
      <c r="A58" s="141">
        <f>A57</f>
        <v>2.4000000000000004</v>
      </c>
      <c r="B58" s="142">
        <f t="shared" si="6"/>
        <v>1</v>
      </c>
      <c r="C58" s="143" t="s">
        <v>29</v>
      </c>
      <c r="D58" s="170" t="s">
        <v>407</v>
      </c>
      <c r="E58" s="144"/>
      <c r="F58" s="145"/>
      <c r="G58" s="22" t="s">
        <v>17</v>
      </c>
      <c r="H58" s="144" t="s">
        <v>70</v>
      </c>
      <c r="I58" s="144" t="s">
        <v>360</v>
      </c>
      <c r="J58" s="144">
        <v>6</v>
      </c>
      <c r="K58" s="146">
        <f t="shared" si="7"/>
        <v>44637</v>
      </c>
      <c r="L58" s="147">
        <v>0.77986111111111101</v>
      </c>
      <c r="M58" s="148"/>
      <c r="N58" s="148"/>
      <c r="O58" s="149"/>
    </row>
    <row r="59" spans="1:15" s="15" customFormat="1" x14ac:dyDescent="0.3">
      <c r="A59" s="13" t="e">
        <f>#REF!+0.1</f>
        <v>#REF!</v>
      </c>
      <c r="B59" s="14"/>
      <c r="D59" s="16" t="s">
        <v>121</v>
      </c>
      <c r="E59" s="17"/>
      <c r="F59" s="17"/>
      <c r="G59" s="17"/>
      <c r="H59" s="17"/>
      <c r="I59" s="17"/>
      <c r="J59" s="47"/>
      <c r="K59" s="48"/>
      <c r="L59" s="48"/>
      <c r="M59" s="49"/>
      <c r="N59" s="49"/>
      <c r="O59" s="17"/>
    </row>
    <row r="60" spans="1:15" s="62" customFormat="1" ht="24" customHeight="1" x14ac:dyDescent="0.3">
      <c r="A60" s="19" t="e">
        <f t="shared" ref="A60:A65" si="10">A59</f>
        <v>#REF!</v>
      </c>
      <c r="B60" s="20">
        <v>1</v>
      </c>
      <c r="C60" s="62" t="s">
        <v>16</v>
      </c>
      <c r="D60" s="63" t="s">
        <v>122</v>
      </c>
      <c r="E60" s="64" t="s">
        <v>123</v>
      </c>
      <c r="F60" s="22"/>
      <c r="G60" s="22" t="s">
        <v>17</v>
      </c>
      <c r="H60" s="22" t="s">
        <v>27</v>
      </c>
      <c r="I60" s="22" t="s">
        <v>28</v>
      </c>
      <c r="J60" s="22">
        <v>3</v>
      </c>
      <c r="K60" s="23">
        <f t="shared" si="7"/>
        <v>44637</v>
      </c>
      <c r="L60" s="115">
        <v>0.79166666666666663</v>
      </c>
      <c r="M60" s="116"/>
      <c r="N60" s="65"/>
      <c r="O60" s="64"/>
    </row>
    <row r="61" spans="1:15" ht="158.4" x14ac:dyDescent="0.3">
      <c r="A61" s="19" t="e">
        <f t="shared" si="10"/>
        <v>#REF!</v>
      </c>
      <c r="B61" s="20">
        <f t="shared" ref="B61:B67" si="11">B60+1</f>
        <v>2</v>
      </c>
      <c r="C61" s="5" t="s">
        <v>29</v>
      </c>
      <c r="D61" s="21" t="s">
        <v>124</v>
      </c>
      <c r="E61" s="22" t="s">
        <v>125</v>
      </c>
      <c r="F61" s="22" t="s">
        <v>126</v>
      </c>
      <c r="G61" s="22" t="s">
        <v>271</v>
      </c>
      <c r="H61" s="22" t="s">
        <v>27</v>
      </c>
      <c r="I61" s="22" t="s">
        <v>28</v>
      </c>
      <c r="J61" s="22">
        <v>10</v>
      </c>
      <c r="K61" s="139">
        <f t="shared" si="7"/>
        <v>44637</v>
      </c>
      <c r="L61" s="115"/>
      <c r="M61" s="161"/>
      <c r="N61" s="28"/>
    </row>
    <row r="62" spans="1:15" ht="28.8" x14ac:dyDescent="0.3">
      <c r="A62" s="19" t="e">
        <f t="shared" si="10"/>
        <v>#REF!</v>
      </c>
      <c r="B62" s="20">
        <f t="shared" si="11"/>
        <v>3</v>
      </c>
      <c r="C62" s="5" t="s">
        <v>29</v>
      </c>
      <c r="D62" s="21" t="s">
        <v>127</v>
      </c>
      <c r="E62" s="22" t="s">
        <v>128</v>
      </c>
      <c r="F62" s="22" t="s">
        <v>129</v>
      </c>
      <c r="G62" s="22" t="s">
        <v>271</v>
      </c>
      <c r="H62" s="22" t="s">
        <v>27</v>
      </c>
      <c r="I62" s="22" t="s">
        <v>28</v>
      </c>
      <c r="J62" s="22"/>
      <c r="K62" s="23">
        <f t="shared" si="7"/>
        <v>44637</v>
      </c>
      <c r="L62" s="24"/>
      <c r="M62" s="28"/>
      <c r="N62" s="28"/>
    </row>
    <row r="63" spans="1:15" ht="33.6" customHeight="1" x14ac:dyDescent="0.3">
      <c r="A63" s="120" t="e">
        <f t="shared" si="10"/>
        <v>#REF!</v>
      </c>
      <c r="B63" s="20">
        <f t="shared" si="11"/>
        <v>4</v>
      </c>
      <c r="C63" s="5" t="s">
        <v>29</v>
      </c>
      <c r="D63" s="5" t="s">
        <v>392</v>
      </c>
      <c r="E63" s="22" t="s">
        <v>393</v>
      </c>
      <c r="G63" s="22" t="s">
        <v>271</v>
      </c>
      <c r="H63" s="22" t="s">
        <v>27</v>
      </c>
      <c r="I63" s="22" t="s">
        <v>28</v>
      </c>
      <c r="J63" s="22" t="s">
        <v>78</v>
      </c>
      <c r="K63" s="23">
        <f t="shared" ref="K63" si="12">K$2+2</f>
        <v>44639</v>
      </c>
      <c r="M63" s="28"/>
      <c r="N63" s="28"/>
    </row>
    <row r="64" spans="1:15" ht="28.8" x14ac:dyDescent="0.3">
      <c r="A64" s="19" t="e">
        <f>A62</f>
        <v>#REF!</v>
      </c>
      <c r="B64" s="20">
        <f>B62+1</f>
        <v>4</v>
      </c>
      <c r="C64" s="5" t="s">
        <v>29</v>
      </c>
      <c r="D64" s="22" t="s">
        <v>130</v>
      </c>
      <c r="E64" s="22" t="s">
        <v>131</v>
      </c>
      <c r="F64" s="29"/>
      <c r="G64" s="22" t="s">
        <v>271</v>
      </c>
      <c r="H64" s="22" t="s">
        <v>70</v>
      </c>
      <c r="I64" s="5" t="s">
        <v>332</v>
      </c>
      <c r="J64" s="22">
        <v>1</v>
      </c>
      <c r="K64" s="23">
        <f t="shared" si="7"/>
        <v>44637</v>
      </c>
      <c r="L64" s="24"/>
      <c r="M64" s="28"/>
      <c r="N64" s="28"/>
    </row>
    <row r="65" spans="1:15" ht="27" customHeight="1" x14ac:dyDescent="0.3">
      <c r="A65" s="19" t="e">
        <f t="shared" si="10"/>
        <v>#REF!</v>
      </c>
      <c r="B65" s="20">
        <f t="shared" si="11"/>
        <v>5</v>
      </c>
      <c r="C65" s="5" t="s">
        <v>29</v>
      </c>
      <c r="D65" s="21" t="s">
        <v>132</v>
      </c>
      <c r="E65" s="22" t="s">
        <v>133</v>
      </c>
      <c r="G65" s="22" t="s">
        <v>271</v>
      </c>
      <c r="H65" s="22" t="s">
        <v>70</v>
      </c>
      <c r="I65" s="5" t="s">
        <v>332</v>
      </c>
      <c r="J65" s="22">
        <v>1</v>
      </c>
      <c r="K65" s="23">
        <f t="shared" si="7"/>
        <v>44637</v>
      </c>
      <c r="L65" s="24"/>
      <c r="M65" s="28"/>
      <c r="N65" s="28"/>
    </row>
    <row r="66" spans="1:15" x14ac:dyDescent="0.3">
      <c r="A66" s="13" t="e">
        <f>A65+0.1</f>
        <v>#REF!</v>
      </c>
      <c r="B66" s="14"/>
      <c r="C66" s="15"/>
      <c r="D66" s="16" t="s">
        <v>134</v>
      </c>
      <c r="E66" s="17"/>
      <c r="F66" s="17"/>
      <c r="G66" s="17"/>
      <c r="H66" s="17"/>
      <c r="I66" s="17"/>
      <c r="J66" s="47"/>
      <c r="K66" s="48"/>
      <c r="L66" s="48"/>
      <c r="M66" s="49"/>
      <c r="N66" s="49"/>
      <c r="O66" s="17"/>
    </row>
    <row r="67" spans="1:15" s="34" customFormat="1" ht="57.6" x14ac:dyDescent="0.3">
      <c r="A67" s="32" t="e">
        <f t="shared" ref="A67" si="13">A66</f>
        <v>#REF!</v>
      </c>
      <c r="B67" s="33">
        <f t="shared" si="11"/>
        <v>1</v>
      </c>
      <c r="C67" s="34" t="s">
        <v>29</v>
      </c>
      <c r="D67" s="66" t="s">
        <v>434</v>
      </c>
      <c r="E67" s="36" t="s">
        <v>358</v>
      </c>
      <c r="F67" s="67" t="s">
        <v>135</v>
      </c>
      <c r="G67" s="22" t="s">
        <v>17</v>
      </c>
      <c r="H67" s="35" t="s">
        <v>136</v>
      </c>
      <c r="I67" s="35" t="s">
        <v>296</v>
      </c>
      <c r="J67" s="68"/>
      <c r="K67" s="23">
        <f t="shared" si="7"/>
        <v>44637</v>
      </c>
      <c r="L67" s="69"/>
      <c r="M67" s="70"/>
      <c r="N67" s="70"/>
      <c r="O67" s="35"/>
    </row>
    <row r="68" spans="1:15" s="73" customFormat="1" x14ac:dyDescent="0.3">
      <c r="A68" s="71" t="e">
        <f>A67+0.1</f>
        <v>#REF!</v>
      </c>
      <c r="B68" s="72"/>
      <c r="D68" s="74" t="s">
        <v>137</v>
      </c>
      <c r="E68" s="75"/>
      <c r="F68" s="76"/>
      <c r="G68" s="76"/>
      <c r="H68" s="76"/>
      <c r="I68" s="76"/>
      <c r="J68" s="77"/>
      <c r="K68" s="78"/>
      <c r="L68" s="78"/>
      <c r="M68" s="79"/>
      <c r="N68" s="79"/>
      <c r="O68" s="76"/>
    </row>
    <row r="69" spans="1:15" ht="28.8" x14ac:dyDescent="0.3">
      <c r="A69" s="19" t="e">
        <f t="shared" ref="A69" si="14">A68</f>
        <v>#REF!</v>
      </c>
      <c r="B69" s="20">
        <f t="shared" ref="B69:B92" si="15">B68+1</f>
        <v>1</v>
      </c>
      <c r="C69" s="5" t="s">
        <v>29</v>
      </c>
      <c r="D69" s="21" t="s">
        <v>138</v>
      </c>
      <c r="E69" s="22" t="s">
        <v>139</v>
      </c>
      <c r="F69" s="22" t="s">
        <v>140</v>
      </c>
      <c r="G69" s="22" t="s">
        <v>271</v>
      </c>
      <c r="H69" s="22" t="s">
        <v>54</v>
      </c>
      <c r="I69" s="22" t="s">
        <v>99</v>
      </c>
      <c r="J69" s="22">
        <v>1</v>
      </c>
      <c r="K69" s="23">
        <f t="shared" si="7"/>
        <v>44637</v>
      </c>
      <c r="L69" s="24">
        <v>0.79999999999999993</v>
      </c>
      <c r="M69" s="25"/>
      <c r="N69" s="25"/>
      <c r="O69" s="80"/>
    </row>
    <row r="70" spans="1:15" x14ac:dyDescent="0.3">
      <c r="A70" s="13" t="e">
        <f>A69+0.1</f>
        <v>#REF!</v>
      </c>
      <c r="B70" s="14"/>
      <c r="C70" s="15"/>
      <c r="D70" s="16" t="s">
        <v>142</v>
      </c>
      <c r="E70" s="17"/>
      <c r="F70" s="17"/>
      <c r="G70" s="17"/>
      <c r="H70" s="17"/>
      <c r="I70" s="17"/>
      <c r="J70" s="47"/>
      <c r="K70" s="48"/>
      <c r="L70" s="48"/>
      <c r="M70" s="49"/>
      <c r="N70" s="49"/>
      <c r="O70" s="17"/>
    </row>
    <row r="71" spans="1:15" ht="72" x14ac:dyDescent="0.3">
      <c r="A71" s="19" t="e">
        <f t="shared" ref="A71:A80" si="16">A70</f>
        <v>#REF!</v>
      </c>
      <c r="B71" s="20">
        <f t="shared" si="15"/>
        <v>1</v>
      </c>
      <c r="C71" s="81" t="s">
        <v>29</v>
      </c>
      <c r="D71" s="29" t="s">
        <v>143</v>
      </c>
      <c r="E71" s="27" t="s">
        <v>394</v>
      </c>
      <c r="F71" s="22" t="s">
        <v>368</v>
      </c>
      <c r="G71" s="22" t="s">
        <v>271</v>
      </c>
      <c r="H71" s="22" t="s">
        <v>70</v>
      </c>
      <c r="I71" s="22" t="s">
        <v>357</v>
      </c>
      <c r="J71" s="22">
        <v>1</v>
      </c>
      <c r="K71" s="23">
        <f t="shared" si="7"/>
        <v>44637</v>
      </c>
      <c r="L71" s="24">
        <v>0.79999999999999993</v>
      </c>
      <c r="M71" s="25"/>
      <c r="N71" s="25"/>
    </row>
    <row r="72" spans="1:15" ht="28.8" x14ac:dyDescent="0.3">
      <c r="A72" s="19" t="e">
        <f t="shared" si="16"/>
        <v>#REF!</v>
      </c>
      <c r="B72" s="20">
        <f t="shared" si="15"/>
        <v>2</v>
      </c>
      <c r="C72" s="5" t="s">
        <v>29</v>
      </c>
      <c r="D72" s="83"/>
      <c r="E72" s="21" t="s">
        <v>144</v>
      </c>
      <c r="G72" s="22" t="s">
        <v>271</v>
      </c>
      <c r="H72" s="22" t="s">
        <v>70</v>
      </c>
      <c r="I72" s="22" t="s">
        <v>357</v>
      </c>
      <c r="J72" s="22">
        <v>1</v>
      </c>
      <c r="K72" s="23">
        <f t="shared" si="7"/>
        <v>44637</v>
      </c>
      <c r="L72" s="24"/>
      <c r="M72" s="25"/>
      <c r="N72" s="25"/>
    </row>
    <row r="73" spans="1:15" ht="72" x14ac:dyDescent="0.3">
      <c r="A73" s="19" t="e">
        <f t="shared" si="16"/>
        <v>#REF!</v>
      </c>
      <c r="B73" s="20">
        <f t="shared" si="15"/>
        <v>3</v>
      </c>
      <c r="C73" s="5" t="s">
        <v>29</v>
      </c>
      <c r="D73" s="29" t="s">
        <v>371</v>
      </c>
      <c r="E73" s="22" t="s">
        <v>145</v>
      </c>
      <c r="F73" s="82" t="s">
        <v>146</v>
      </c>
      <c r="G73" s="22" t="s">
        <v>271</v>
      </c>
      <c r="H73" s="22" t="s">
        <v>70</v>
      </c>
      <c r="I73" s="22" t="s">
        <v>357</v>
      </c>
      <c r="J73" s="22">
        <v>20</v>
      </c>
      <c r="K73" s="23">
        <f t="shared" si="7"/>
        <v>44637</v>
      </c>
      <c r="L73" s="24">
        <v>0.80138888888888893</v>
      </c>
      <c r="M73" s="24"/>
      <c r="N73" s="25"/>
      <c r="O73" s="127"/>
    </row>
    <row r="74" spans="1:15" ht="28.8" x14ac:dyDescent="0.3">
      <c r="A74" s="19" t="e">
        <f t="shared" si="16"/>
        <v>#REF!</v>
      </c>
      <c r="B74" s="20">
        <f t="shared" si="15"/>
        <v>4</v>
      </c>
      <c r="C74" s="5" t="s">
        <v>29</v>
      </c>
      <c r="D74" s="56"/>
      <c r="E74" s="22" t="s">
        <v>147</v>
      </c>
      <c r="F74" s="52"/>
      <c r="G74" s="22" t="s">
        <v>271</v>
      </c>
      <c r="H74" s="22" t="s">
        <v>70</v>
      </c>
      <c r="I74" s="22" t="s">
        <v>357</v>
      </c>
      <c r="J74" s="22">
        <v>1</v>
      </c>
      <c r="K74" s="23">
        <f t="shared" si="7"/>
        <v>44637</v>
      </c>
      <c r="L74" s="24"/>
      <c r="M74" s="25"/>
      <c r="N74" s="25"/>
      <c r="O74" s="42"/>
    </row>
    <row r="75" spans="1:15" ht="15.6" x14ac:dyDescent="0.3">
      <c r="A75" s="19" t="e">
        <f t="shared" si="16"/>
        <v>#REF!</v>
      </c>
      <c r="B75" s="20">
        <f t="shared" si="15"/>
        <v>5</v>
      </c>
      <c r="C75" s="81" t="s">
        <v>29</v>
      </c>
      <c r="D75" s="56" t="s">
        <v>148</v>
      </c>
      <c r="F75" s="52"/>
      <c r="G75" s="22" t="s">
        <v>271</v>
      </c>
      <c r="J75" s="22"/>
      <c r="K75" s="23">
        <f t="shared" si="7"/>
        <v>44637</v>
      </c>
      <c r="L75" s="24"/>
      <c r="M75" s="25"/>
      <c r="N75" s="25"/>
    </row>
    <row r="76" spans="1:15" ht="28.8" x14ac:dyDescent="0.3">
      <c r="A76" s="19" t="e">
        <f t="shared" si="16"/>
        <v>#REF!</v>
      </c>
      <c r="B76" s="20">
        <f t="shared" si="15"/>
        <v>6</v>
      </c>
      <c r="C76" s="5" t="s">
        <v>29</v>
      </c>
      <c r="D76" s="56"/>
      <c r="E76" s="22" t="s">
        <v>149</v>
      </c>
      <c r="F76" s="84" t="s">
        <v>150</v>
      </c>
      <c r="G76" s="22" t="s">
        <v>271</v>
      </c>
      <c r="H76" s="22" t="s">
        <v>70</v>
      </c>
      <c r="I76" s="22" t="s">
        <v>357</v>
      </c>
      <c r="J76" s="22">
        <v>1</v>
      </c>
      <c r="K76" s="23">
        <f t="shared" si="7"/>
        <v>44637</v>
      </c>
      <c r="L76" s="24"/>
      <c r="M76" s="25"/>
      <c r="N76" s="25"/>
    </row>
    <row r="77" spans="1:15" ht="28.8" x14ac:dyDescent="0.3">
      <c r="A77" s="19" t="e">
        <f t="shared" si="16"/>
        <v>#REF!</v>
      </c>
      <c r="B77" s="20">
        <f t="shared" si="15"/>
        <v>7</v>
      </c>
      <c r="C77" s="5" t="s">
        <v>29</v>
      </c>
      <c r="D77" s="56"/>
      <c r="E77" s="22" t="s">
        <v>151</v>
      </c>
      <c r="G77" s="22" t="s">
        <v>271</v>
      </c>
      <c r="H77" s="22" t="s">
        <v>70</v>
      </c>
      <c r="I77" s="22" t="s">
        <v>357</v>
      </c>
      <c r="J77" s="22"/>
      <c r="K77" s="23">
        <f t="shared" si="7"/>
        <v>44637</v>
      </c>
      <c r="L77" s="24"/>
      <c r="M77" s="25"/>
      <c r="N77" s="25"/>
    </row>
    <row r="78" spans="1:15" ht="78" customHeight="1" x14ac:dyDescent="0.3">
      <c r="A78" s="19" t="e">
        <f t="shared" si="16"/>
        <v>#REF!</v>
      </c>
      <c r="B78" s="20">
        <f t="shared" si="15"/>
        <v>8</v>
      </c>
      <c r="C78" s="5" t="s">
        <v>29</v>
      </c>
      <c r="D78" s="56" t="s">
        <v>152</v>
      </c>
      <c r="E78" s="22" t="s">
        <v>153</v>
      </c>
      <c r="G78" s="22" t="s">
        <v>271</v>
      </c>
      <c r="H78" s="22" t="s">
        <v>70</v>
      </c>
      <c r="I78" s="22" t="s">
        <v>357</v>
      </c>
      <c r="J78" s="22">
        <v>2</v>
      </c>
      <c r="K78" s="23">
        <f t="shared" si="7"/>
        <v>44637</v>
      </c>
      <c r="L78" s="24"/>
      <c r="M78" s="25"/>
      <c r="N78" s="25"/>
    </row>
    <row r="79" spans="1:15" ht="28.8" x14ac:dyDescent="0.3">
      <c r="A79" s="19" t="e">
        <f t="shared" si="16"/>
        <v>#REF!</v>
      </c>
      <c r="B79" s="20">
        <f t="shared" si="15"/>
        <v>9</v>
      </c>
      <c r="C79" s="5" t="s">
        <v>29</v>
      </c>
      <c r="D79" s="56" t="s">
        <v>154</v>
      </c>
      <c r="E79" s="21" t="s">
        <v>155</v>
      </c>
      <c r="G79" s="22" t="s">
        <v>271</v>
      </c>
      <c r="H79" s="22" t="s">
        <v>70</v>
      </c>
      <c r="I79" s="22" t="s">
        <v>357</v>
      </c>
      <c r="J79" s="22">
        <v>35</v>
      </c>
      <c r="K79" s="23">
        <f t="shared" si="7"/>
        <v>44637</v>
      </c>
      <c r="L79" s="24">
        <v>0.81805555555555554</v>
      </c>
      <c r="M79" s="25"/>
      <c r="N79" s="25"/>
      <c r="O79" s="126"/>
    </row>
    <row r="80" spans="1:15" ht="28.8" x14ac:dyDescent="0.3">
      <c r="A80" s="19" t="e">
        <f t="shared" si="16"/>
        <v>#REF!</v>
      </c>
      <c r="B80" s="20">
        <f t="shared" si="15"/>
        <v>10</v>
      </c>
      <c r="C80" s="5" t="s">
        <v>29</v>
      </c>
      <c r="D80" s="56" t="s">
        <v>156</v>
      </c>
      <c r="E80" s="21" t="s">
        <v>157</v>
      </c>
      <c r="F80" s="21" t="s">
        <v>158</v>
      </c>
      <c r="G80" s="22" t="s">
        <v>271</v>
      </c>
      <c r="H80" s="22" t="s">
        <v>70</v>
      </c>
      <c r="I80" s="22" t="s">
        <v>357</v>
      </c>
      <c r="J80" s="22"/>
      <c r="K80" s="23">
        <f t="shared" si="7"/>
        <v>44637</v>
      </c>
      <c r="L80" s="24"/>
      <c r="M80" s="25"/>
      <c r="N80" s="25"/>
      <c r="O80" s="85"/>
    </row>
    <row r="81" spans="1:20" x14ac:dyDescent="0.3">
      <c r="A81" s="13" t="e">
        <f>A80+0.1</f>
        <v>#REF!</v>
      </c>
      <c r="B81" s="14"/>
      <c r="C81" s="15"/>
      <c r="D81" s="16" t="s">
        <v>159</v>
      </c>
      <c r="E81" s="17"/>
      <c r="F81" s="17"/>
      <c r="G81" s="17"/>
      <c r="H81" s="17"/>
      <c r="I81" s="17"/>
      <c r="J81" s="47"/>
      <c r="K81" s="48"/>
      <c r="L81" s="48"/>
      <c r="M81" s="49"/>
      <c r="N81" s="49"/>
      <c r="O81" s="17"/>
    </row>
    <row r="82" spans="1:20" ht="28.8" x14ac:dyDescent="0.3">
      <c r="A82" s="19" t="e">
        <f t="shared" ref="A82:A92" si="17">A81</f>
        <v>#REF!</v>
      </c>
      <c r="B82" s="20">
        <f t="shared" si="15"/>
        <v>1</v>
      </c>
      <c r="C82" s="5" t="s">
        <v>29</v>
      </c>
      <c r="D82" s="86" t="s">
        <v>160</v>
      </c>
      <c r="E82" s="21" t="s">
        <v>161</v>
      </c>
      <c r="G82" s="22" t="s">
        <v>271</v>
      </c>
      <c r="H82" s="22" t="s">
        <v>70</v>
      </c>
      <c r="I82" s="22" t="s">
        <v>357</v>
      </c>
      <c r="J82" s="22">
        <v>2</v>
      </c>
      <c r="K82" s="23">
        <f t="shared" si="7"/>
        <v>44637</v>
      </c>
      <c r="L82" s="24">
        <v>0.84236111111111101</v>
      </c>
      <c r="M82" s="25"/>
      <c r="N82" s="25"/>
      <c r="O82" s="42"/>
    </row>
    <row r="83" spans="1:20" ht="28.8" x14ac:dyDescent="0.3">
      <c r="A83" s="19" t="e">
        <f t="shared" si="17"/>
        <v>#REF!</v>
      </c>
      <c r="B83" s="20">
        <f t="shared" si="15"/>
        <v>2</v>
      </c>
      <c r="C83" s="5" t="s">
        <v>29</v>
      </c>
      <c r="D83" s="83"/>
      <c r="E83" s="21" t="s">
        <v>162</v>
      </c>
      <c r="F83" s="22" t="s">
        <v>163</v>
      </c>
      <c r="G83" s="22" t="s">
        <v>271</v>
      </c>
      <c r="H83" s="22" t="s">
        <v>70</v>
      </c>
      <c r="I83" s="22" t="s">
        <v>357</v>
      </c>
      <c r="J83" s="22"/>
      <c r="K83" s="23">
        <f t="shared" si="7"/>
        <v>44637</v>
      </c>
      <c r="L83" s="24"/>
      <c r="M83" s="25"/>
      <c r="N83" s="25"/>
    </row>
    <row r="84" spans="1:20" ht="28.8" x14ac:dyDescent="0.3">
      <c r="A84" s="19" t="e">
        <f t="shared" si="17"/>
        <v>#REF!</v>
      </c>
      <c r="B84" s="20">
        <f t="shared" si="15"/>
        <v>3</v>
      </c>
      <c r="C84" s="5" t="s">
        <v>29</v>
      </c>
      <c r="D84" s="83"/>
      <c r="E84" s="21" t="s">
        <v>164</v>
      </c>
      <c r="G84" s="22" t="s">
        <v>271</v>
      </c>
      <c r="H84" s="22" t="s">
        <v>47</v>
      </c>
      <c r="I84" s="22" t="s">
        <v>261</v>
      </c>
      <c r="J84" s="22">
        <v>5</v>
      </c>
      <c r="K84" s="23">
        <f t="shared" si="7"/>
        <v>44637</v>
      </c>
      <c r="L84" s="24"/>
      <c r="M84" s="25"/>
      <c r="N84" s="25"/>
      <c r="O84" s="87"/>
    </row>
    <row r="85" spans="1:20" ht="28.8" x14ac:dyDescent="0.3">
      <c r="A85" s="19" t="e">
        <f t="shared" si="17"/>
        <v>#REF!</v>
      </c>
      <c r="B85" s="20">
        <f t="shared" si="15"/>
        <v>4</v>
      </c>
      <c r="C85" s="5" t="s">
        <v>29</v>
      </c>
      <c r="D85" s="83"/>
      <c r="E85" s="22" t="s">
        <v>165</v>
      </c>
      <c r="F85" s="57" t="s">
        <v>166</v>
      </c>
      <c r="G85" s="22" t="s">
        <v>271</v>
      </c>
      <c r="H85" s="22" t="s">
        <v>70</v>
      </c>
      <c r="I85" s="22" t="s">
        <v>357</v>
      </c>
      <c r="J85" s="22"/>
      <c r="K85" s="23">
        <f t="shared" si="7"/>
        <v>44637</v>
      </c>
      <c r="L85" s="24"/>
      <c r="M85" s="25"/>
      <c r="N85" s="25"/>
      <c r="O85" s="41"/>
    </row>
    <row r="86" spans="1:20" x14ac:dyDescent="0.3">
      <c r="A86" s="19" t="e">
        <f t="shared" si="17"/>
        <v>#REF!</v>
      </c>
      <c r="B86" s="20">
        <f t="shared" si="15"/>
        <v>5</v>
      </c>
      <c r="C86" s="5" t="s">
        <v>29</v>
      </c>
      <c r="D86" s="83"/>
      <c r="E86" s="21" t="s">
        <v>167</v>
      </c>
      <c r="F86" s="57"/>
      <c r="G86" s="22" t="s">
        <v>271</v>
      </c>
      <c r="H86" s="22" t="s">
        <v>47</v>
      </c>
      <c r="I86" s="22" t="s">
        <v>261</v>
      </c>
      <c r="J86" s="22"/>
      <c r="K86" s="23">
        <f t="shared" si="7"/>
        <v>44637</v>
      </c>
      <c r="L86" s="24"/>
      <c r="M86" s="25"/>
      <c r="N86" s="25"/>
    </row>
    <row r="87" spans="1:20" ht="28.8" x14ac:dyDescent="0.3">
      <c r="A87" s="19" t="e">
        <f t="shared" si="17"/>
        <v>#REF!</v>
      </c>
      <c r="B87" s="20">
        <f t="shared" si="15"/>
        <v>6</v>
      </c>
      <c r="C87" s="5" t="s">
        <v>29</v>
      </c>
      <c r="D87" s="83"/>
      <c r="E87" s="21" t="s">
        <v>168</v>
      </c>
      <c r="F87" s="22" t="s">
        <v>169</v>
      </c>
      <c r="G87" s="22" t="s">
        <v>271</v>
      </c>
      <c r="H87" s="22" t="s">
        <v>27</v>
      </c>
      <c r="I87" s="22" t="s">
        <v>297</v>
      </c>
      <c r="J87" s="22"/>
      <c r="K87" s="23">
        <f t="shared" si="7"/>
        <v>44637</v>
      </c>
      <c r="L87" s="24"/>
      <c r="M87" s="25"/>
      <c r="N87" s="25"/>
    </row>
    <row r="88" spans="1:20" s="81" customFormat="1" ht="57.6" x14ac:dyDescent="0.3">
      <c r="A88" s="19" t="e">
        <f t="shared" si="17"/>
        <v>#REF!</v>
      </c>
      <c r="B88" s="20">
        <f t="shared" si="15"/>
        <v>7</v>
      </c>
      <c r="C88" s="81" t="s">
        <v>29</v>
      </c>
      <c r="D88" s="86" t="s">
        <v>170</v>
      </c>
      <c r="E88" s="22" t="s">
        <v>171</v>
      </c>
      <c r="F88" s="22" t="s">
        <v>172</v>
      </c>
      <c r="G88" s="22" t="s">
        <v>271</v>
      </c>
      <c r="H88" s="22" t="s">
        <v>70</v>
      </c>
      <c r="I88" s="22" t="s">
        <v>332</v>
      </c>
      <c r="J88" s="22">
        <v>1</v>
      </c>
      <c r="K88" s="23">
        <f t="shared" si="7"/>
        <v>44637</v>
      </c>
      <c r="L88" s="24"/>
      <c r="M88" s="25"/>
      <c r="N88" s="25"/>
      <c r="O88" s="85"/>
      <c r="P88" s="5"/>
      <c r="Q88" s="5"/>
    </row>
    <row r="89" spans="1:20" ht="28.8" x14ac:dyDescent="0.3">
      <c r="A89" s="19" t="e">
        <f t="shared" si="17"/>
        <v>#REF!</v>
      </c>
      <c r="B89" s="20">
        <f t="shared" si="15"/>
        <v>8</v>
      </c>
      <c r="C89" s="81" t="s">
        <v>16</v>
      </c>
      <c r="D89" s="56" t="s">
        <v>173</v>
      </c>
      <c r="E89" s="22" t="s">
        <v>174</v>
      </c>
      <c r="F89" s="42" t="s">
        <v>175</v>
      </c>
      <c r="G89" s="22" t="s">
        <v>17</v>
      </c>
      <c r="H89" s="22" t="s">
        <v>70</v>
      </c>
      <c r="I89" s="22" t="s">
        <v>332</v>
      </c>
      <c r="J89" s="22"/>
      <c r="K89" s="23">
        <f t="shared" si="7"/>
        <v>44637</v>
      </c>
      <c r="L89" s="24"/>
      <c r="M89" s="25"/>
      <c r="N89" s="25"/>
    </row>
    <row r="90" spans="1:20" ht="55.95" customHeight="1" x14ac:dyDescent="0.3">
      <c r="A90" s="19" t="e">
        <f t="shared" si="17"/>
        <v>#REF!</v>
      </c>
      <c r="B90" s="20">
        <f t="shared" si="15"/>
        <v>9</v>
      </c>
      <c r="C90" s="81" t="s">
        <v>29</v>
      </c>
      <c r="D90" s="88" t="s">
        <v>281</v>
      </c>
      <c r="E90" s="89" t="s">
        <v>282</v>
      </c>
      <c r="F90" s="90" t="s">
        <v>176</v>
      </c>
      <c r="G90" s="22" t="s">
        <v>271</v>
      </c>
      <c r="H90" s="22" t="s">
        <v>70</v>
      </c>
      <c r="I90" s="22" t="s">
        <v>357</v>
      </c>
      <c r="J90" s="22">
        <v>1</v>
      </c>
      <c r="K90" s="23">
        <f t="shared" si="7"/>
        <v>44637</v>
      </c>
      <c r="L90" s="24"/>
      <c r="M90" s="25"/>
      <c r="N90" s="25"/>
    </row>
    <row r="91" spans="1:20" ht="204.6" customHeight="1" x14ac:dyDescent="0.3">
      <c r="A91" s="19" t="e">
        <f t="shared" si="17"/>
        <v>#REF!</v>
      </c>
      <c r="B91" s="20">
        <f t="shared" si="15"/>
        <v>10</v>
      </c>
      <c r="C91" s="81" t="s">
        <v>29</v>
      </c>
      <c r="D91" s="56" t="s">
        <v>177</v>
      </c>
      <c r="E91" s="22" t="s">
        <v>178</v>
      </c>
      <c r="F91" s="41" t="s">
        <v>179</v>
      </c>
      <c r="G91" s="22" t="s">
        <v>271</v>
      </c>
      <c r="H91" s="22" t="s">
        <v>70</v>
      </c>
      <c r="I91" s="22" t="s">
        <v>180</v>
      </c>
      <c r="J91" s="22"/>
      <c r="K91" s="23">
        <f t="shared" si="7"/>
        <v>44637</v>
      </c>
      <c r="L91" s="24"/>
      <c r="M91" s="25"/>
      <c r="N91" s="25"/>
    </row>
    <row r="92" spans="1:20" s="15" customFormat="1" ht="15.6" x14ac:dyDescent="0.3">
      <c r="A92" s="13" t="e">
        <f t="shared" si="17"/>
        <v>#REF!</v>
      </c>
      <c r="B92" s="14">
        <f t="shared" si="15"/>
        <v>11</v>
      </c>
      <c r="C92" s="166" t="s">
        <v>29</v>
      </c>
      <c r="D92" s="37" t="s">
        <v>181</v>
      </c>
      <c r="E92" s="167"/>
      <c r="F92" s="168"/>
      <c r="G92" s="17"/>
      <c r="H92" s="17"/>
      <c r="I92" s="17"/>
      <c r="J92" s="17"/>
      <c r="K92" s="94"/>
      <c r="L92" s="169"/>
      <c r="M92" s="49"/>
      <c r="N92" s="49"/>
      <c r="O92" s="104"/>
    </row>
    <row r="93" spans="1:20" ht="77.400000000000006" customHeight="1" x14ac:dyDescent="0.3">
      <c r="A93" s="19"/>
      <c r="B93" s="20"/>
      <c r="C93" s="81"/>
      <c r="D93" s="171" t="s">
        <v>418</v>
      </c>
      <c r="E93" s="159"/>
      <c r="F93" s="165"/>
      <c r="G93" s="22" t="s">
        <v>271</v>
      </c>
      <c r="H93" s="22" t="s">
        <v>70</v>
      </c>
      <c r="I93" s="22" t="s">
        <v>357</v>
      </c>
      <c r="J93" s="22">
        <v>18</v>
      </c>
      <c r="K93" s="23"/>
      <c r="L93" s="91">
        <v>0.84930555555555554</v>
      </c>
      <c r="M93" s="25"/>
      <c r="N93" s="25"/>
      <c r="O93" s="92"/>
    </row>
    <row r="94" spans="1:20" ht="77.400000000000006" customHeight="1" x14ac:dyDescent="0.3">
      <c r="A94" s="19"/>
      <c r="B94" s="20"/>
      <c r="C94" s="81"/>
      <c r="D94" s="179" t="s">
        <v>435</v>
      </c>
      <c r="E94" s="159"/>
      <c r="F94" s="165"/>
      <c r="J94" s="22"/>
      <c r="K94" s="23"/>
      <c r="L94" s="91"/>
      <c r="M94" s="25"/>
      <c r="N94" s="25"/>
      <c r="O94" s="92"/>
    </row>
    <row r="95" spans="1:20" s="15" customFormat="1" x14ac:dyDescent="0.3">
      <c r="A95" s="93">
        <v>2.1</v>
      </c>
      <c r="B95" s="14"/>
      <c r="D95" s="37" t="s">
        <v>182</v>
      </c>
      <c r="E95" s="17"/>
      <c r="F95" s="17"/>
      <c r="G95" s="17"/>
      <c r="H95" s="17"/>
      <c r="I95" s="17"/>
      <c r="J95" s="17"/>
      <c r="K95" s="94"/>
      <c r="L95" s="48"/>
      <c r="M95" s="49"/>
      <c r="N95" s="49"/>
      <c r="O95" s="17"/>
    </row>
    <row r="96" spans="1:20" ht="144" x14ac:dyDescent="0.3">
      <c r="A96" s="95">
        <f>A95</f>
        <v>2.1</v>
      </c>
      <c r="B96" s="20">
        <v>1</v>
      </c>
      <c r="C96" s="81" t="s">
        <v>29</v>
      </c>
      <c r="D96" s="29" t="s">
        <v>183</v>
      </c>
      <c r="E96" s="29" t="s">
        <v>184</v>
      </c>
      <c r="F96" s="172" t="s">
        <v>436</v>
      </c>
      <c r="G96" s="22" t="s">
        <v>271</v>
      </c>
      <c r="H96" s="22" t="s">
        <v>70</v>
      </c>
      <c r="I96" s="22" t="s">
        <v>357</v>
      </c>
      <c r="J96" s="22">
        <v>5</v>
      </c>
      <c r="K96" s="23">
        <f t="shared" ref="K96:K109" si="18">K$2</f>
        <v>44637</v>
      </c>
      <c r="L96" s="24">
        <v>0.8618055555555556</v>
      </c>
      <c r="M96" s="25"/>
      <c r="N96" s="25"/>
      <c r="S96" s="83" t="s">
        <v>185</v>
      </c>
      <c r="T96" s="83" t="s">
        <v>186</v>
      </c>
    </row>
    <row r="97" spans="1:20" ht="201.6" x14ac:dyDescent="0.3">
      <c r="A97" s="95">
        <f>A96</f>
        <v>2.1</v>
      </c>
      <c r="B97" s="20">
        <f>B96+1</f>
        <v>2</v>
      </c>
      <c r="C97" s="81" t="s">
        <v>29</v>
      </c>
      <c r="D97" s="29" t="s">
        <v>187</v>
      </c>
      <c r="E97" s="29" t="s">
        <v>272</v>
      </c>
      <c r="F97" s="172" t="s">
        <v>437</v>
      </c>
      <c r="G97" s="22" t="s">
        <v>271</v>
      </c>
      <c r="H97" s="22" t="s">
        <v>70</v>
      </c>
      <c r="I97" s="22" t="s">
        <v>357</v>
      </c>
      <c r="J97" s="22">
        <v>6</v>
      </c>
      <c r="K97" s="23">
        <f t="shared" si="18"/>
        <v>44637</v>
      </c>
      <c r="L97" s="24"/>
      <c r="M97" s="25"/>
      <c r="N97" s="25"/>
      <c r="S97" s="83" t="s">
        <v>185</v>
      </c>
      <c r="T97" s="83" t="s">
        <v>186</v>
      </c>
    </row>
    <row r="98" spans="1:20" ht="100.8" x14ac:dyDescent="0.3">
      <c r="A98" s="95"/>
      <c r="B98" s="20"/>
      <c r="C98" s="81" t="s">
        <v>16</v>
      </c>
      <c r="D98" s="180" t="s">
        <v>389</v>
      </c>
      <c r="E98" s="180" t="s">
        <v>390</v>
      </c>
      <c r="F98" s="181"/>
      <c r="G98" s="22" t="s">
        <v>271</v>
      </c>
      <c r="H98" s="22" t="s">
        <v>70</v>
      </c>
      <c r="I98" s="22" t="s">
        <v>357</v>
      </c>
      <c r="J98" s="22"/>
      <c r="K98" s="23"/>
      <c r="L98" s="24"/>
      <c r="M98" s="25"/>
      <c r="N98" s="25"/>
      <c r="S98" s="83"/>
      <c r="T98" s="83"/>
    </row>
    <row r="99" spans="1:20" ht="47.4" customHeight="1" x14ac:dyDescent="0.3">
      <c r="A99" s="95">
        <f>A97</f>
        <v>2.1</v>
      </c>
      <c r="B99" s="20">
        <f>B97+1</f>
        <v>3</v>
      </c>
      <c r="C99" s="5" t="s">
        <v>29</v>
      </c>
      <c r="D99" s="29" t="s">
        <v>188</v>
      </c>
      <c r="E99" s="22" t="s">
        <v>189</v>
      </c>
      <c r="F99" s="160" t="s">
        <v>365</v>
      </c>
      <c r="G99" s="22" t="s">
        <v>271</v>
      </c>
      <c r="H99" s="22" t="s">
        <v>70</v>
      </c>
      <c r="I99" s="22" t="s">
        <v>357</v>
      </c>
      <c r="J99" s="22">
        <v>45</v>
      </c>
      <c r="K99" s="23">
        <f t="shared" si="18"/>
        <v>44637</v>
      </c>
      <c r="L99" s="24">
        <v>0.86944444444444446</v>
      </c>
      <c r="M99" s="24"/>
      <c r="N99" s="25"/>
      <c r="O99" s="87"/>
      <c r="S99" s="5">
        <f>90+130</f>
        <v>220</v>
      </c>
      <c r="T99" s="5">
        <f>S99/60</f>
        <v>3.6666666666666665</v>
      </c>
    </row>
    <row r="100" spans="1:20" ht="28.8" x14ac:dyDescent="0.3">
      <c r="A100" s="95">
        <f t="shared" ref="A100:A105" si="19">A99</f>
        <v>2.1</v>
      </c>
      <c r="B100" s="20">
        <f t="shared" ref="B100:B105" si="20">B99+1</f>
        <v>4</v>
      </c>
      <c r="C100" s="5" t="s">
        <v>29</v>
      </c>
      <c r="D100" s="29" t="s">
        <v>190</v>
      </c>
      <c r="E100" s="22" t="s">
        <v>191</v>
      </c>
      <c r="F100" s="97"/>
      <c r="G100" s="22" t="s">
        <v>271</v>
      </c>
      <c r="H100" s="22" t="s">
        <v>47</v>
      </c>
      <c r="I100" s="22" t="s">
        <v>261</v>
      </c>
      <c r="J100" s="22"/>
      <c r="K100" s="23">
        <f t="shared" si="18"/>
        <v>44637</v>
      </c>
      <c r="L100" s="24"/>
      <c r="M100" s="24"/>
      <c r="N100" s="25"/>
    </row>
    <row r="101" spans="1:20" ht="198.6" customHeight="1" x14ac:dyDescent="0.3">
      <c r="A101" s="95">
        <f t="shared" si="19"/>
        <v>2.1</v>
      </c>
      <c r="B101" s="20">
        <f t="shared" si="20"/>
        <v>5</v>
      </c>
      <c r="C101" s="81" t="s">
        <v>16</v>
      </c>
      <c r="D101" s="56" t="s">
        <v>192</v>
      </c>
      <c r="E101" s="22" t="s">
        <v>193</v>
      </c>
      <c r="F101" s="52" t="s">
        <v>194</v>
      </c>
      <c r="G101" s="22" t="s">
        <v>17</v>
      </c>
      <c r="H101" s="22" t="s">
        <v>70</v>
      </c>
      <c r="I101" s="22" t="s">
        <v>357</v>
      </c>
      <c r="J101" s="22"/>
      <c r="K101" s="23">
        <f t="shared" si="18"/>
        <v>44637</v>
      </c>
      <c r="L101" s="24"/>
      <c r="M101" s="25"/>
      <c r="N101" s="25"/>
    </row>
    <row r="102" spans="1:20" ht="72" x14ac:dyDescent="0.3">
      <c r="A102" s="95">
        <f t="shared" si="19"/>
        <v>2.1</v>
      </c>
      <c r="B102" s="20">
        <f t="shared" si="20"/>
        <v>6</v>
      </c>
      <c r="C102" s="81" t="s">
        <v>16</v>
      </c>
      <c r="D102" s="56" t="s">
        <v>195</v>
      </c>
      <c r="E102" s="22" t="s">
        <v>196</v>
      </c>
      <c r="F102" s="182" t="s">
        <v>424</v>
      </c>
      <c r="G102" s="22" t="s">
        <v>17</v>
      </c>
      <c r="H102" s="22" t="s">
        <v>298</v>
      </c>
      <c r="I102" s="22" t="s">
        <v>359</v>
      </c>
      <c r="J102" s="22">
        <v>3</v>
      </c>
      <c r="K102" s="23">
        <f t="shared" si="18"/>
        <v>44637</v>
      </c>
      <c r="L102" s="24">
        <v>0.90069444444444446</v>
      </c>
      <c r="M102" s="25"/>
      <c r="N102" s="25"/>
    </row>
    <row r="103" spans="1:20" ht="43.2" x14ac:dyDescent="0.3">
      <c r="A103" s="95">
        <f t="shared" si="19"/>
        <v>2.1</v>
      </c>
      <c r="B103" s="20">
        <f t="shared" si="20"/>
        <v>7</v>
      </c>
      <c r="C103" s="5" t="s">
        <v>29</v>
      </c>
      <c r="D103" s="56" t="s">
        <v>279</v>
      </c>
      <c r="E103" s="21" t="s">
        <v>342</v>
      </c>
      <c r="F103" s="22" t="s">
        <v>285</v>
      </c>
      <c r="G103" s="22" t="s">
        <v>271</v>
      </c>
      <c r="H103" s="22" t="s">
        <v>70</v>
      </c>
      <c r="I103" s="22" t="s">
        <v>357</v>
      </c>
      <c r="J103" s="5">
        <v>10</v>
      </c>
      <c r="K103" s="23">
        <f t="shared" si="18"/>
        <v>44637</v>
      </c>
      <c r="L103" s="24"/>
      <c r="M103" s="25"/>
      <c r="N103" s="25"/>
    </row>
    <row r="104" spans="1:20" ht="92.4" customHeight="1" x14ac:dyDescent="0.3">
      <c r="A104" s="95">
        <f t="shared" si="19"/>
        <v>2.1</v>
      </c>
      <c r="B104" s="20">
        <f t="shared" si="20"/>
        <v>8</v>
      </c>
      <c r="C104" s="5" t="s">
        <v>29</v>
      </c>
      <c r="D104" s="56" t="s">
        <v>278</v>
      </c>
      <c r="E104" s="21" t="s">
        <v>197</v>
      </c>
      <c r="F104" s="22" t="s">
        <v>280</v>
      </c>
      <c r="G104" s="22" t="s">
        <v>271</v>
      </c>
      <c r="H104" s="22" t="s">
        <v>70</v>
      </c>
      <c r="I104" s="22" t="s">
        <v>357</v>
      </c>
      <c r="K104" s="23">
        <f t="shared" si="18"/>
        <v>44637</v>
      </c>
      <c r="L104" s="24"/>
      <c r="M104" s="25"/>
      <c r="N104" s="25"/>
    </row>
    <row r="105" spans="1:20" ht="187.2" x14ac:dyDescent="0.3">
      <c r="A105" s="95">
        <f t="shared" si="19"/>
        <v>2.1</v>
      </c>
      <c r="B105" s="20">
        <f t="shared" si="20"/>
        <v>9</v>
      </c>
      <c r="C105" s="5" t="s">
        <v>29</v>
      </c>
      <c r="D105" s="21" t="s">
        <v>198</v>
      </c>
      <c r="E105" s="21" t="s">
        <v>199</v>
      </c>
      <c r="F105" s="21" t="s">
        <v>284</v>
      </c>
      <c r="G105" s="22" t="s">
        <v>271</v>
      </c>
      <c r="H105" s="22" t="s">
        <v>100</v>
      </c>
      <c r="I105" s="22" t="s">
        <v>357</v>
      </c>
      <c r="J105" s="5">
        <v>5</v>
      </c>
      <c r="K105" s="23">
        <f t="shared" si="18"/>
        <v>44637</v>
      </c>
      <c r="L105" s="24">
        <v>0.51527777777777783</v>
      </c>
      <c r="M105" s="25"/>
      <c r="N105" s="25"/>
    </row>
    <row r="106" spans="1:20" s="15" customFormat="1" x14ac:dyDescent="0.3">
      <c r="A106" s="93">
        <f>A105+0.01</f>
        <v>2.11</v>
      </c>
      <c r="B106" s="14"/>
      <c r="D106" s="55" t="s">
        <v>276</v>
      </c>
      <c r="E106" s="110"/>
      <c r="F106" s="110"/>
      <c r="G106" s="17"/>
      <c r="H106" s="17"/>
      <c r="I106" s="17"/>
      <c r="K106" s="94"/>
      <c r="L106" s="48"/>
      <c r="M106" s="49"/>
      <c r="N106" s="49"/>
      <c r="O106" s="17"/>
    </row>
    <row r="107" spans="1:20" s="58" customFormat="1" ht="202.95" customHeight="1" x14ac:dyDescent="0.3">
      <c r="A107" s="95">
        <f>A106</f>
        <v>2.11</v>
      </c>
      <c r="B107" s="20">
        <f>B106+1</f>
        <v>1</v>
      </c>
      <c r="C107" s="58" t="s">
        <v>29</v>
      </c>
      <c r="D107" s="22" t="s">
        <v>406</v>
      </c>
      <c r="E107" s="59"/>
      <c r="F107" s="117" t="s">
        <v>277</v>
      </c>
      <c r="G107" s="22" t="s">
        <v>17</v>
      </c>
      <c r="H107" s="22" t="s">
        <v>100</v>
      </c>
      <c r="I107" s="22" t="s">
        <v>360</v>
      </c>
      <c r="J107" s="41">
        <v>3</v>
      </c>
      <c r="K107" s="23">
        <f t="shared" si="18"/>
        <v>44637</v>
      </c>
      <c r="L107" s="60"/>
      <c r="M107" s="61"/>
      <c r="N107" s="61"/>
      <c r="O107" s="50"/>
    </row>
    <row r="108" spans="1:20" s="15" customFormat="1" x14ac:dyDescent="0.3">
      <c r="A108" s="93" t="e">
        <f>#REF!+0.01</f>
        <v>#REF!</v>
      </c>
      <c r="B108" s="14"/>
      <c r="D108" s="16" t="s">
        <v>200</v>
      </c>
      <c r="E108" s="17"/>
      <c r="F108" s="17"/>
      <c r="G108" s="17"/>
      <c r="H108" s="17"/>
      <c r="I108" s="17"/>
      <c r="M108" s="18"/>
      <c r="N108" s="18"/>
      <c r="O108" s="17"/>
    </row>
    <row r="109" spans="1:20" ht="43.8" thickBot="1" x14ac:dyDescent="0.35">
      <c r="A109" s="95" t="e">
        <f t="shared" ref="A109" si="21">A108</f>
        <v>#REF!</v>
      </c>
      <c r="B109" s="20">
        <v>1</v>
      </c>
      <c r="C109" s="5" t="s">
        <v>29</v>
      </c>
      <c r="D109" s="96" t="s">
        <v>108</v>
      </c>
      <c r="E109" s="22" t="s">
        <v>109</v>
      </c>
      <c r="F109" s="29" t="s">
        <v>350</v>
      </c>
      <c r="G109" s="22" t="s">
        <v>271</v>
      </c>
      <c r="H109" s="22" t="s">
        <v>27</v>
      </c>
      <c r="I109" s="22" t="s">
        <v>299</v>
      </c>
      <c r="J109" s="22">
        <v>30</v>
      </c>
      <c r="K109" s="23">
        <f t="shared" si="18"/>
        <v>44637</v>
      </c>
      <c r="L109" s="24">
        <v>0.90625</v>
      </c>
      <c r="M109" s="24"/>
      <c r="N109" s="24"/>
    </row>
    <row r="110" spans="1:20" s="12" customFormat="1" ht="24" thickBot="1" x14ac:dyDescent="0.35">
      <c r="A110" s="71">
        <v>3</v>
      </c>
      <c r="B110" s="72"/>
      <c r="C110" s="8" t="s">
        <v>202</v>
      </c>
      <c r="D110" s="9"/>
      <c r="E110" s="9"/>
      <c r="F110" s="9"/>
      <c r="G110" s="45"/>
      <c r="H110" s="9"/>
      <c r="I110" s="9"/>
      <c r="J110" s="46"/>
      <c r="K110" s="8"/>
      <c r="L110" s="8"/>
      <c r="M110" s="11"/>
      <c r="N110" s="11"/>
      <c r="O110" s="9"/>
    </row>
    <row r="111" spans="1:20" x14ac:dyDescent="0.3">
      <c r="A111" s="13">
        <f>A110+0.1</f>
        <v>3.1</v>
      </c>
      <c r="B111" s="14"/>
      <c r="C111" s="15" t="s">
        <v>29</v>
      </c>
      <c r="D111" s="16" t="s">
        <v>410</v>
      </c>
      <c r="E111" s="17"/>
      <c r="F111" s="17"/>
      <c r="G111" s="17"/>
      <c r="H111" s="17"/>
      <c r="I111" s="17"/>
      <c r="J111" s="47"/>
      <c r="K111" s="48"/>
      <c r="L111" s="48"/>
      <c r="M111" s="49"/>
      <c r="N111" s="49"/>
      <c r="O111" s="17"/>
    </row>
    <row r="112" spans="1:20" ht="184.95" customHeight="1" x14ac:dyDescent="0.3">
      <c r="A112" s="19">
        <f>A111</f>
        <v>3.1</v>
      </c>
      <c r="B112" s="20" t="e">
        <f>#REF!+1</f>
        <v>#REF!</v>
      </c>
      <c r="C112" s="5" t="s">
        <v>29</v>
      </c>
      <c r="D112" s="96" t="s">
        <v>413</v>
      </c>
      <c r="E112" s="41" t="s">
        <v>412</v>
      </c>
      <c r="F112" s="111"/>
      <c r="G112" s="22" t="s">
        <v>271</v>
      </c>
      <c r="H112" s="22" t="s">
        <v>70</v>
      </c>
      <c r="I112" s="22" t="s">
        <v>361</v>
      </c>
      <c r="J112" s="22">
        <v>3</v>
      </c>
      <c r="K112" s="23">
        <f t="shared" ref="K112:K145" si="22">K$2+1</f>
        <v>44638</v>
      </c>
      <c r="L112" s="24"/>
      <c r="M112" s="25"/>
      <c r="N112" s="25"/>
      <c r="O112" s="92"/>
    </row>
    <row r="113" spans="1:15" ht="230.4" x14ac:dyDescent="0.3">
      <c r="A113" s="19">
        <f>A112</f>
        <v>3.1</v>
      </c>
      <c r="B113" s="20" t="e">
        <f>B112+1</f>
        <v>#REF!</v>
      </c>
      <c r="C113" s="5" t="s">
        <v>29</v>
      </c>
      <c r="D113" s="150" t="s">
        <v>203</v>
      </c>
      <c r="E113" s="151" t="s">
        <v>414</v>
      </c>
      <c r="F113" s="111"/>
      <c r="G113" s="22" t="s">
        <v>271</v>
      </c>
      <c r="H113" s="22" t="s">
        <v>70</v>
      </c>
      <c r="I113" s="22" t="s">
        <v>361</v>
      </c>
      <c r="J113" s="22">
        <v>5</v>
      </c>
      <c r="K113" s="23">
        <f t="shared" si="22"/>
        <v>44638</v>
      </c>
      <c r="L113" s="24"/>
      <c r="M113" s="25"/>
      <c r="N113" s="25"/>
      <c r="O113" s="50"/>
    </row>
    <row r="114" spans="1:15" x14ac:dyDescent="0.3">
      <c r="A114" s="13" t="e">
        <f>#REF!+0.1</f>
        <v>#REF!</v>
      </c>
      <c r="B114" s="14"/>
      <c r="C114" s="15" t="s">
        <v>29</v>
      </c>
      <c r="D114" s="55" t="s">
        <v>408</v>
      </c>
      <c r="E114" s="17"/>
      <c r="F114" s="17"/>
      <c r="G114" s="17"/>
      <c r="H114" s="17"/>
      <c r="I114" s="17"/>
      <c r="J114" s="47"/>
      <c r="K114" s="48"/>
      <c r="L114" s="48"/>
      <c r="M114" s="49"/>
      <c r="N114" s="49"/>
      <c r="O114" s="17"/>
    </row>
    <row r="115" spans="1:15" ht="184.95" customHeight="1" x14ac:dyDescent="0.3">
      <c r="A115" s="19" t="e">
        <f>A114</f>
        <v>#REF!</v>
      </c>
      <c r="B115" s="20">
        <f>B114+1</f>
        <v>1</v>
      </c>
      <c r="C115" s="5" t="s">
        <v>29</v>
      </c>
      <c r="D115" s="96" t="s">
        <v>415</v>
      </c>
      <c r="E115" s="41" t="s">
        <v>425</v>
      </c>
      <c r="F115" s="111"/>
      <c r="G115" s="22" t="s">
        <v>271</v>
      </c>
      <c r="H115" s="22" t="s">
        <v>70</v>
      </c>
      <c r="I115" s="22" t="s">
        <v>361</v>
      </c>
      <c r="J115" s="22">
        <v>10</v>
      </c>
      <c r="K115" s="23">
        <f t="shared" si="22"/>
        <v>44638</v>
      </c>
      <c r="L115" s="24">
        <v>0.92222222222222217</v>
      </c>
      <c r="M115" s="25"/>
      <c r="N115" s="25"/>
      <c r="O115" s="92"/>
    </row>
    <row r="116" spans="1:15" ht="216" x14ac:dyDescent="0.3">
      <c r="A116" s="19" t="e">
        <f>A115</f>
        <v>#REF!</v>
      </c>
      <c r="B116" s="20">
        <f t="shared" ref="B116" si="23">B115+1</f>
        <v>2</v>
      </c>
      <c r="C116" s="5" t="s">
        <v>29</v>
      </c>
      <c r="D116" s="150" t="s">
        <v>203</v>
      </c>
      <c r="E116" s="151" t="s">
        <v>426</v>
      </c>
      <c r="F116" s="111"/>
      <c r="G116" s="22" t="s">
        <v>271</v>
      </c>
      <c r="H116" s="22" t="s">
        <v>70</v>
      </c>
      <c r="I116" s="22" t="s">
        <v>361</v>
      </c>
      <c r="J116" s="22">
        <v>5</v>
      </c>
      <c r="K116" s="23">
        <f t="shared" si="22"/>
        <v>44638</v>
      </c>
      <c r="L116" s="24"/>
      <c r="M116" s="25"/>
      <c r="N116" s="25"/>
      <c r="O116" s="50"/>
    </row>
    <row r="117" spans="1:15" x14ac:dyDescent="0.3">
      <c r="A117" s="13" t="e">
        <f>#REF!+0.1</f>
        <v>#REF!</v>
      </c>
      <c r="B117" s="14"/>
      <c r="C117" s="15" t="s">
        <v>29</v>
      </c>
      <c r="D117" s="55" t="s">
        <v>409</v>
      </c>
      <c r="E117" s="17"/>
      <c r="F117" s="17"/>
      <c r="G117" s="17"/>
      <c r="H117" s="17"/>
      <c r="I117" s="17"/>
      <c r="J117" s="47"/>
      <c r="K117" s="48"/>
      <c r="L117" s="48"/>
      <c r="M117" s="49"/>
      <c r="N117" s="49"/>
      <c r="O117" s="17"/>
    </row>
    <row r="118" spans="1:15" ht="144" x14ac:dyDescent="0.3">
      <c r="A118" s="19" t="e">
        <f>A117</f>
        <v>#REF!</v>
      </c>
      <c r="B118" s="20">
        <f>B117+1</f>
        <v>1</v>
      </c>
      <c r="C118" s="5" t="s">
        <v>29</v>
      </c>
      <c r="D118" s="96" t="s">
        <v>416</v>
      </c>
      <c r="E118" s="41" t="s">
        <v>427</v>
      </c>
      <c r="F118" s="111"/>
      <c r="G118" s="22" t="s">
        <v>271</v>
      </c>
      <c r="H118" s="22" t="s">
        <v>70</v>
      </c>
      <c r="I118" s="22" t="s">
        <v>361</v>
      </c>
      <c r="J118" s="22">
        <v>10</v>
      </c>
      <c r="K118" s="23">
        <v>44495</v>
      </c>
      <c r="L118" s="24">
        <v>0.92708333333333337</v>
      </c>
      <c r="M118" s="25"/>
      <c r="N118" s="25"/>
      <c r="O118" s="92"/>
    </row>
    <row r="119" spans="1:15" ht="216" x14ac:dyDescent="0.3">
      <c r="A119" s="19" t="e">
        <f>A118</f>
        <v>#REF!</v>
      </c>
      <c r="B119" s="20">
        <f t="shared" ref="B119" si="24">B118+1</f>
        <v>2</v>
      </c>
      <c r="C119" s="5" t="s">
        <v>29</v>
      </c>
      <c r="D119" s="150" t="s">
        <v>203</v>
      </c>
      <c r="E119" s="151" t="s">
        <v>428</v>
      </c>
      <c r="F119" s="111"/>
      <c r="G119" s="22" t="s">
        <v>271</v>
      </c>
      <c r="H119" s="22" t="s">
        <v>70</v>
      </c>
      <c r="I119" s="22" t="s">
        <v>361</v>
      </c>
      <c r="J119" s="22">
        <v>5</v>
      </c>
      <c r="K119" s="23">
        <v>44495</v>
      </c>
      <c r="L119" s="24"/>
      <c r="M119" s="25"/>
      <c r="N119" s="25"/>
      <c r="O119" s="50"/>
    </row>
    <row r="120" spans="1:15" x14ac:dyDescent="0.3">
      <c r="A120" s="13" t="e">
        <f>#REF!+0.1</f>
        <v>#REF!</v>
      </c>
      <c r="B120" s="14"/>
      <c r="C120" s="15" t="s">
        <v>29</v>
      </c>
      <c r="D120" s="55" t="s">
        <v>411</v>
      </c>
      <c r="E120" s="17"/>
      <c r="F120" s="17"/>
      <c r="G120" s="17"/>
      <c r="H120" s="17"/>
      <c r="I120" s="17"/>
      <c r="J120" s="47"/>
      <c r="K120" s="48"/>
      <c r="L120" s="48"/>
      <c r="M120" s="49"/>
      <c r="N120" s="49"/>
      <c r="O120" s="17"/>
    </row>
    <row r="121" spans="1:15" ht="184.95" customHeight="1" x14ac:dyDescent="0.3">
      <c r="A121" s="19" t="e">
        <f>A120</f>
        <v>#REF!</v>
      </c>
      <c r="B121" s="20">
        <f>B120+1</f>
        <v>1</v>
      </c>
      <c r="C121" s="5" t="s">
        <v>29</v>
      </c>
      <c r="D121" s="96" t="s">
        <v>417</v>
      </c>
      <c r="E121" s="41" t="s">
        <v>429</v>
      </c>
      <c r="F121" s="111"/>
      <c r="G121" s="22" t="s">
        <v>271</v>
      </c>
      <c r="H121" s="22" t="s">
        <v>70</v>
      </c>
      <c r="I121" s="22" t="s">
        <v>361</v>
      </c>
      <c r="J121" s="22">
        <v>10</v>
      </c>
      <c r="K121" s="23">
        <v>44495</v>
      </c>
      <c r="L121" s="24"/>
      <c r="M121" s="25"/>
      <c r="N121" s="25"/>
      <c r="O121" s="92"/>
    </row>
    <row r="122" spans="1:15" ht="230.4" x14ac:dyDescent="0.3">
      <c r="A122" s="19" t="e">
        <f>A121</f>
        <v>#REF!</v>
      </c>
      <c r="B122" s="20">
        <f t="shared" ref="B122" si="25">B121+1</f>
        <v>2</v>
      </c>
      <c r="C122" s="5" t="s">
        <v>29</v>
      </c>
      <c r="D122" s="150" t="s">
        <v>203</v>
      </c>
      <c r="E122" s="151" t="s">
        <v>430</v>
      </c>
      <c r="F122" s="111"/>
      <c r="G122" s="22" t="s">
        <v>271</v>
      </c>
      <c r="H122" s="22" t="s">
        <v>70</v>
      </c>
      <c r="I122" s="22" t="s">
        <v>361</v>
      </c>
      <c r="J122" s="22">
        <v>5</v>
      </c>
      <c r="K122" s="23">
        <v>44495</v>
      </c>
      <c r="L122" s="24"/>
      <c r="M122" s="25"/>
      <c r="N122" s="25"/>
      <c r="O122" s="50"/>
    </row>
    <row r="123" spans="1:15" s="15" customFormat="1" x14ac:dyDescent="0.3">
      <c r="A123" s="13">
        <v>4.1699999999999982</v>
      </c>
      <c r="B123" s="14"/>
      <c r="D123" s="98" t="s">
        <v>369</v>
      </c>
      <c r="E123" s="162"/>
      <c r="F123" s="163"/>
      <c r="G123" s="17"/>
      <c r="H123" s="17"/>
      <c r="I123" s="17"/>
      <c r="J123" s="17"/>
      <c r="K123" s="94"/>
      <c r="L123" s="48"/>
      <c r="M123" s="49"/>
      <c r="N123" s="49"/>
      <c r="O123" s="164"/>
    </row>
    <row r="124" spans="1:15" ht="86.4" x14ac:dyDescent="0.3">
      <c r="A124" s="19">
        <v>4.1699999999999982</v>
      </c>
      <c r="B124" s="20">
        <v>1</v>
      </c>
      <c r="C124" s="5" t="s">
        <v>29</v>
      </c>
      <c r="D124" s="150" t="s">
        <v>370</v>
      </c>
      <c r="E124" s="151" t="s">
        <v>396</v>
      </c>
      <c r="F124" s="111"/>
      <c r="G124" s="22" t="s">
        <v>271</v>
      </c>
      <c r="H124" s="22" t="s">
        <v>100</v>
      </c>
      <c r="I124" s="22" t="s">
        <v>357</v>
      </c>
      <c r="J124" s="22">
        <v>3</v>
      </c>
      <c r="K124" s="23">
        <v>44295</v>
      </c>
      <c r="L124" s="24">
        <v>0.96180555555555547</v>
      </c>
      <c r="M124" s="25"/>
      <c r="N124" s="25"/>
      <c r="O124" s="50"/>
    </row>
    <row r="125" spans="1:15" x14ac:dyDescent="0.3">
      <c r="A125" s="121" t="e">
        <f>#REF!+0.1</f>
        <v>#REF!</v>
      </c>
      <c r="B125" s="14"/>
      <c r="C125" s="15"/>
      <c r="D125" s="98" t="s">
        <v>273</v>
      </c>
      <c r="E125" s="17"/>
      <c r="F125" s="17"/>
      <c r="G125" s="17"/>
      <c r="H125" s="17"/>
      <c r="I125" s="17"/>
      <c r="J125" s="47"/>
      <c r="K125" s="48"/>
      <c r="L125" s="48"/>
      <c r="M125" s="49"/>
      <c r="N125" s="49"/>
      <c r="O125" s="17"/>
    </row>
    <row r="126" spans="1:15" ht="43.2" x14ac:dyDescent="0.3">
      <c r="A126" s="120" t="e">
        <f t="shared" ref="A126" si="26">A125</f>
        <v>#REF!</v>
      </c>
      <c r="B126" s="20">
        <f t="shared" ref="B126" si="27">B125+1</f>
        <v>1</v>
      </c>
      <c r="C126" s="5" t="s">
        <v>29</v>
      </c>
      <c r="D126" s="96" t="s">
        <v>108</v>
      </c>
      <c r="E126" s="22" t="s">
        <v>109</v>
      </c>
      <c r="F126" s="29" t="s">
        <v>201</v>
      </c>
      <c r="G126" s="22" t="s">
        <v>271</v>
      </c>
      <c r="H126" s="22" t="s">
        <v>27</v>
      </c>
      <c r="I126" s="22" t="s">
        <v>299</v>
      </c>
      <c r="J126" s="22">
        <v>30</v>
      </c>
      <c r="K126" s="23">
        <f t="shared" si="22"/>
        <v>44638</v>
      </c>
      <c r="L126" s="24">
        <v>0.96388888888888891</v>
      </c>
      <c r="M126" s="24"/>
      <c r="N126" s="24"/>
    </row>
    <row r="127" spans="1:15" s="133" customFormat="1" x14ac:dyDescent="0.3">
      <c r="A127" s="131"/>
      <c r="B127" s="132"/>
      <c r="D127" s="138" t="s">
        <v>348</v>
      </c>
      <c r="E127" s="134"/>
      <c r="F127" s="135"/>
      <c r="G127" s="134"/>
      <c r="H127" s="134"/>
      <c r="I127" s="134"/>
      <c r="J127" s="134"/>
      <c r="K127" s="136"/>
      <c r="L127" s="137"/>
      <c r="M127" s="137"/>
      <c r="N127" s="137"/>
      <c r="O127" s="134"/>
    </row>
    <row r="128" spans="1:15" x14ac:dyDescent="0.3">
      <c r="A128" s="121" t="e">
        <f>A126+0.1</f>
        <v>#REF!</v>
      </c>
      <c r="B128" s="14"/>
      <c r="C128" s="15"/>
      <c r="D128" s="16" t="s">
        <v>204</v>
      </c>
      <c r="E128" s="17"/>
      <c r="F128" s="17"/>
      <c r="G128" s="17"/>
      <c r="H128" s="17"/>
      <c r="I128" s="17"/>
      <c r="J128" s="47"/>
      <c r="K128" s="48"/>
      <c r="L128" s="48"/>
      <c r="M128" s="49"/>
      <c r="N128" s="49"/>
      <c r="O128" s="17"/>
    </row>
    <row r="129" spans="1:15" ht="57.6" x14ac:dyDescent="0.3">
      <c r="A129" s="120" t="e">
        <f>A128</f>
        <v>#REF!</v>
      </c>
      <c r="B129" s="20">
        <f>B128+1</f>
        <v>1</v>
      </c>
      <c r="C129" s="5" t="s">
        <v>29</v>
      </c>
      <c r="D129" s="21" t="s">
        <v>420</v>
      </c>
      <c r="E129" s="113" t="s">
        <v>391</v>
      </c>
      <c r="F129" s="50"/>
      <c r="G129" s="22" t="s">
        <v>271</v>
      </c>
      <c r="H129" s="22" t="s">
        <v>300</v>
      </c>
      <c r="I129" s="22" t="s">
        <v>373</v>
      </c>
      <c r="J129" s="5">
        <v>30</v>
      </c>
      <c r="K129" s="23">
        <f t="shared" si="22"/>
        <v>44638</v>
      </c>
      <c r="L129" s="24">
        <v>0.35416666666666669</v>
      </c>
      <c r="M129" s="53"/>
      <c r="N129" s="53"/>
    </row>
    <row r="130" spans="1:15" x14ac:dyDescent="0.3">
      <c r="A130" s="121" t="e">
        <f>A129+0.1</f>
        <v>#REF!</v>
      </c>
      <c r="B130" s="14"/>
      <c r="C130" s="15"/>
      <c r="D130" s="55" t="s">
        <v>206</v>
      </c>
      <c r="E130" s="17"/>
      <c r="F130" s="17"/>
      <c r="G130" s="17"/>
      <c r="H130" s="17"/>
      <c r="I130" s="17"/>
      <c r="J130" s="47"/>
      <c r="K130" s="48"/>
      <c r="L130" s="48"/>
      <c r="M130" s="49"/>
      <c r="N130" s="49"/>
      <c r="O130" s="17"/>
    </row>
    <row r="131" spans="1:15" ht="35.4" customHeight="1" x14ac:dyDescent="0.3">
      <c r="A131" s="120" t="e">
        <f t="shared" ref="A131:A132" si="28">A130</f>
        <v>#REF!</v>
      </c>
      <c r="B131" s="20">
        <f t="shared" ref="B131:B132" si="29">B130+1</f>
        <v>1</v>
      </c>
      <c r="C131" s="5" t="s">
        <v>29</v>
      </c>
      <c r="D131" s="56" t="s">
        <v>207</v>
      </c>
      <c r="F131" s="50"/>
      <c r="G131" s="22" t="s">
        <v>271</v>
      </c>
      <c r="H131" s="22" t="s">
        <v>301</v>
      </c>
      <c r="I131" s="22" t="s">
        <v>99</v>
      </c>
      <c r="J131" s="22">
        <v>1</v>
      </c>
      <c r="K131" s="23">
        <f t="shared" si="22"/>
        <v>44638</v>
      </c>
      <c r="L131" s="24">
        <v>0.375</v>
      </c>
      <c r="M131" s="24"/>
      <c r="N131" s="25"/>
    </row>
    <row r="132" spans="1:15" ht="28.8" x14ac:dyDescent="0.3">
      <c r="A132" s="120" t="e">
        <f t="shared" si="28"/>
        <v>#REF!</v>
      </c>
      <c r="B132" s="20">
        <f t="shared" si="29"/>
        <v>2</v>
      </c>
      <c r="C132" s="81" t="s">
        <v>29</v>
      </c>
      <c r="D132" s="22" t="s">
        <v>208</v>
      </c>
      <c r="F132" s="96"/>
      <c r="G132" s="22" t="s">
        <v>271</v>
      </c>
      <c r="H132" s="22" t="s">
        <v>274</v>
      </c>
      <c r="I132" s="22" t="s">
        <v>99</v>
      </c>
      <c r="J132" s="22">
        <v>1</v>
      </c>
      <c r="K132" s="23">
        <f t="shared" si="22"/>
        <v>44638</v>
      </c>
      <c r="L132" s="24"/>
      <c r="M132" s="25"/>
      <c r="N132" s="25"/>
    </row>
    <row r="133" spans="1:15" x14ac:dyDescent="0.3">
      <c r="A133" s="121" t="e">
        <f>A132+0.1</f>
        <v>#REF!</v>
      </c>
      <c r="B133" s="14"/>
      <c r="C133" s="15"/>
      <c r="D133" s="16" t="s">
        <v>209</v>
      </c>
      <c r="E133" s="17"/>
      <c r="F133" s="17"/>
      <c r="G133" s="17"/>
      <c r="H133" s="17"/>
      <c r="I133" s="17"/>
      <c r="J133" s="47"/>
      <c r="K133" s="48"/>
      <c r="L133" s="48"/>
      <c r="M133" s="49"/>
      <c r="N133" s="49"/>
      <c r="O133" s="17"/>
    </row>
    <row r="134" spans="1:15" ht="28.8" x14ac:dyDescent="0.3">
      <c r="A134" s="120" t="e">
        <f t="shared" ref="A134:A140" si="30">A133</f>
        <v>#REF!</v>
      </c>
      <c r="B134" s="20">
        <f t="shared" ref="B134:B140" si="31">B133+1</f>
        <v>1</v>
      </c>
      <c r="C134" s="22" t="s">
        <v>16</v>
      </c>
      <c r="D134" s="56" t="s">
        <v>210</v>
      </c>
      <c r="E134" s="82" t="s">
        <v>211</v>
      </c>
      <c r="F134" s="42" t="s">
        <v>212</v>
      </c>
      <c r="G134" s="22" t="s">
        <v>17</v>
      </c>
      <c r="H134" s="22" t="s">
        <v>27</v>
      </c>
      <c r="I134" s="22" t="s">
        <v>28</v>
      </c>
      <c r="J134" s="22">
        <v>2</v>
      </c>
      <c r="K134" s="23">
        <f t="shared" si="22"/>
        <v>44638</v>
      </c>
      <c r="L134" s="24"/>
      <c r="M134" s="25"/>
      <c r="N134" s="25"/>
    </row>
    <row r="135" spans="1:15" ht="15.6" x14ac:dyDescent="0.3">
      <c r="A135" s="120" t="e">
        <f t="shared" si="30"/>
        <v>#REF!</v>
      </c>
      <c r="B135" s="20">
        <f t="shared" si="31"/>
        <v>2</v>
      </c>
      <c r="C135" s="81" t="s">
        <v>29</v>
      </c>
      <c r="D135" s="56" t="s">
        <v>213</v>
      </c>
      <c r="G135" s="22" t="s">
        <v>271</v>
      </c>
      <c r="H135" s="22" t="s">
        <v>70</v>
      </c>
      <c r="I135" s="22" t="s">
        <v>332</v>
      </c>
      <c r="J135" s="22">
        <v>2</v>
      </c>
      <c r="K135" s="23">
        <f t="shared" si="22"/>
        <v>44638</v>
      </c>
      <c r="L135" s="24">
        <v>0.37847222222222227</v>
      </c>
      <c r="M135" s="25"/>
      <c r="N135" s="25"/>
    </row>
    <row r="136" spans="1:15" ht="158.4" x14ac:dyDescent="0.3">
      <c r="A136" s="120" t="e">
        <f t="shared" si="30"/>
        <v>#REF!</v>
      </c>
      <c r="B136" s="20">
        <f t="shared" si="31"/>
        <v>3</v>
      </c>
      <c r="C136" s="5" t="s">
        <v>29</v>
      </c>
      <c r="D136" s="56" t="s">
        <v>214</v>
      </c>
      <c r="E136" s="22" t="s">
        <v>78</v>
      </c>
      <c r="F136" s="22" t="s">
        <v>126</v>
      </c>
      <c r="G136" s="22" t="s">
        <v>271</v>
      </c>
      <c r="H136" s="22" t="s">
        <v>27</v>
      </c>
      <c r="I136" s="22" t="s">
        <v>28</v>
      </c>
      <c r="J136" s="22">
        <v>10</v>
      </c>
      <c r="K136" s="23">
        <f t="shared" si="22"/>
        <v>44638</v>
      </c>
      <c r="L136" s="24"/>
      <c r="M136" s="25"/>
      <c r="N136" s="25"/>
    </row>
    <row r="137" spans="1:15" ht="43.2" x14ac:dyDescent="0.3">
      <c r="A137" s="120" t="e">
        <f t="shared" si="30"/>
        <v>#REF!</v>
      </c>
      <c r="B137" s="20">
        <f t="shared" si="31"/>
        <v>4</v>
      </c>
      <c r="C137" s="5" t="s">
        <v>29</v>
      </c>
      <c r="D137" s="56" t="s">
        <v>215</v>
      </c>
      <c r="E137" s="22" t="s">
        <v>216</v>
      </c>
      <c r="F137" s="22" t="s">
        <v>217</v>
      </c>
      <c r="G137" s="22" t="s">
        <v>271</v>
      </c>
      <c r="H137" s="22" t="s">
        <v>27</v>
      </c>
      <c r="I137" s="22" t="s">
        <v>28</v>
      </c>
      <c r="J137" s="22" t="s">
        <v>78</v>
      </c>
      <c r="K137" s="23">
        <f t="shared" si="22"/>
        <v>44638</v>
      </c>
      <c r="M137" s="25"/>
      <c r="N137" s="25"/>
    </row>
    <row r="138" spans="1:15" ht="28.8" x14ac:dyDescent="0.3">
      <c r="A138" s="120" t="e">
        <f t="shared" si="30"/>
        <v>#REF!</v>
      </c>
      <c r="B138" s="20">
        <f t="shared" si="31"/>
        <v>5</v>
      </c>
      <c r="C138" s="5" t="s">
        <v>29</v>
      </c>
      <c r="D138" s="5" t="s">
        <v>392</v>
      </c>
      <c r="E138" s="22" t="s">
        <v>393</v>
      </c>
      <c r="G138" s="22" t="s">
        <v>271</v>
      </c>
      <c r="H138" s="22" t="s">
        <v>27</v>
      </c>
      <c r="I138" s="22" t="s">
        <v>28</v>
      </c>
      <c r="J138" s="22" t="s">
        <v>78</v>
      </c>
      <c r="K138" s="23">
        <f t="shared" ref="K138" si="32">K$2+2</f>
        <v>44639</v>
      </c>
      <c r="M138" s="28"/>
      <c r="N138" s="28"/>
    </row>
    <row r="139" spans="1:15" ht="28.8" x14ac:dyDescent="0.3">
      <c r="A139" s="120" t="e">
        <f>A137</f>
        <v>#REF!</v>
      </c>
      <c r="B139" s="20">
        <f>B137+1</f>
        <v>5</v>
      </c>
      <c r="C139" s="5" t="s">
        <v>29</v>
      </c>
      <c r="D139" s="22" t="s">
        <v>130</v>
      </c>
      <c r="E139" s="22" t="s">
        <v>131</v>
      </c>
      <c r="F139" s="29"/>
      <c r="G139" s="22" t="s">
        <v>271</v>
      </c>
      <c r="H139" s="22" t="s">
        <v>70</v>
      </c>
      <c r="I139" s="22" t="s">
        <v>332</v>
      </c>
      <c r="J139" s="22">
        <v>1</v>
      </c>
      <c r="K139" s="23">
        <f t="shared" si="22"/>
        <v>44638</v>
      </c>
      <c r="L139" s="24"/>
      <c r="M139" s="28"/>
      <c r="N139" s="28"/>
    </row>
    <row r="140" spans="1:15" x14ac:dyDescent="0.3">
      <c r="A140" s="120" t="e">
        <f t="shared" si="30"/>
        <v>#REF!</v>
      </c>
      <c r="B140" s="20">
        <f t="shared" si="31"/>
        <v>6</v>
      </c>
      <c r="C140" s="5" t="s">
        <v>29</v>
      </c>
      <c r="D140" s="21" t="s">
        <v>132</v>
      </c>
      <c r="E140" s="22" t="s">
        <v>133</v>
      </c>
      <c r="G140" s="22" t="s">
        <v>271</v>
      </c>
      <c r="H140" s="22" t="s">
        <v>70</v>
      </c>
      <c r="I140" s="22" t="s">
        <v>332</v>
      </c>
      <c r="J140" s="22">
        <v>1</v>
      </c>
      <c r="K140" s="23">
        <f t="shared" si="22"/>
        <v>44638</v>
      </c>
      <c r="L140" s="24"/>
      <c r="M140" s="28"/>
      <c r="N140" s="28"/>
    </row>
    <row r="141" spans="1:15" x14ac:dyDescent="0.3">
      <c r="A141" s="121" t="e">
        <f>A140+0.1</f>
        <v>#REF!</v>
      </c>
      <c r="B141" s="14"/>
      <c r="C141" s="15"/>
      <c r="D141" s="16" t="s">
        <v>275</v>
      </c>
      <c r="E141" s="17"/>
      <c r="F141" s="17"/>
      <c r="G141" s="17"/>
      <c r="H141" s="17"/>
      <c r="I141" s="17"/>
      <c r="J141" s="47" t="s">
        <v>78</v>
      </c>
      <c r="K141" s="48"/>
      <c r="L141" s="48"/>
      <c r="M141" s="49"/>
      <c r="N141" s="49"/>
      <c r="O141" s="17"/>
    </row>
    <row r="142" spans="1:15" ht="30" customHeight="1" x14ac:dyDescent="0.3">
      <c r="A142" s="120" t="e">
        <f>A141</f>
        <v>#REF!</v>
      </c>
      <c r="B142" s="20">
        <f>B141+1</f>
        <v>1</v>
      </c>
      <c r="C142" s="5" t="s">
        <v>16</v>
      </c>
      <c r="D142" s="41" t="s">
        <v>421</v>
      </c>
      <c r="G142" s="22" t="s">
        <v>17</v>
      </c>
      <c r="H142" s="22" t="s">
        <v>70</v>
      </c>
      <c r="I142" s="22" t="s">
        <v>332</v>
      </c>
      <c r="J142" s="22"/>
      <c r="K142" s="23">
        <f t="shared" si="22"/>
        <v>44638</v>
      </c>
      <c r="L142" s="24"/>
      <c r="M142" s="28"/>
      <c r="N142" s="28"/>
    </row>
    <row r="143" spans="1:15" x14ac:dyDescent="0.3">
      <c r="A143" s="93">
        <v>3.1</v>
      </c>
      <c r="B143" s="14"/>
      <c r="C143" s="15"/>
      <c r="D143" s="16" t="s">
        <v>218</v>
      </c>
      <c r="E143" s="17"/>
      <c r="F143" s="17"/>
      <c r="G143" s="17"/>
      <c r="H143" s="17"/>
      <c r="I143" s="17"/>
      <c r="J143" s="47"/>
      <c r="K143" s="48"/>
      <c r="L143" s="48"/>
      <c r="M143" s="49"/>
      <c r="N143" s="49"/>
      <c r="O143" s="17"/>
    </row>
    <row r="144" spans="1:15" ht="43.2" x14ac:dyDescent="0.3">
      <c r="A144" s="95">
        <f t="shared" ref="A144:A145" si="33">A143</f>
        <v>3.1</v>
      </c>
      <c r="B144" s="20">
        <f t="shared" ref="B144:B145" si="34">B143+1</f>
        <v>1</v>
      </c>
      <c r="C144" s="81" t="s">
        <v>16</v>
      </c>
      <c r="D144" s="56" t="s">
        <v>219</v>
      </c>
      <c r="E144" s="22" t="s">
        <v>95</v>
      </c>
      <c r="F144" s="22" t="s">
        <v>220</v>
      </c>
      <c r="G144" s="22" t="s">
        <v>17</v>
      </c>
      <c r="H144" s="22" t="s">
        <v>27</v>
      </c>
      <c r="I144" s="22" t="s">
        <v>28</v>
      </c>
      <c r="J144" s="22">
        <v>5</v>
      </c>
      <c r="K144" s="23">
        <f t="shared" si="22"/>
        <v>44638</v>
      </c>
      <c r="L144" s="24">
        <v>0.53125</v>
      </c>
      <c r="M144" s="24"/>
      <c r="N144" s="25"/>
    </row>
    <row r="145" spans="1:15" ht="90.6" customHeight="1" thickBot="1" x14ac:dyDescent="0.35">
      <c r="A145" s="95">
        <f t="shared" si="33"/>
        <v>3.1</v>
      </c>
      <c r="B145" s="20">
        <f t="shared" si="34"/>
        <v>2</v>
      </c>
      <c r="C145" s="81" t="s">
        <v>16</v>
      </c>
      <c r="D145" s="56" t="s">
        <v>221</v>
      </c>
      <c r="E145" s="52" t="s">
        <v>98</v>
      </c>
      <c r="F145" s="22" t="s">
        <v>222</v>
      </c>
      <c r="G145" s="22" t="s">
        <v>17</v>
      </c>
      <c r="H145" s="22" t="s">
        <v>70</v>
      </c>
      <c r="I145" s="22" t="s">
        <v>332</v>
      </c>
      <c r="J145" s="22">
        <v>1</v>
      </c>
      <c r="K145" s="23">
        <f t="shared" si="22"/>
        <v>44638</v>
      </c>
      <c r="L145" s="24"/>
      <c r="M145" s="25"/>
      <c r="N145" s="25"/>
    </row>
    <row r="146" spans="1:15" s="12" customFormat="1" ht="24" thickBot="1" x14ac:dyDescent="0.35">
      <c r="A146" s="122">
        <v>4</v>
      </c>
      <c r="B146" s="72"/>
      <c r="C146" s="8" t="s">
        <v>422</v>
      </c>
      <c r="D146" s="9"/>
      <c r="E146" s="9"/>
      <c r="F146" s="9"/>
      <c r="G146" s="45"/>
      <c r="H146" s="9"/>
      <c r="I146" s="9"/>
      <c r="J146" s="46"/>
      <c r="K146" s="8"/>
      <c r="L146" s="8"/>
      <c r="M146" s="11"/>
      <c r="N146" s="11"/>
      <c r="O146" s="9"/>
    </row>
    <row r="147" spans="1:15" x14ac:dyDescent="0.3">
      <c r="A147" s="121">
        <f>A146+0.1</f>
        <v>4.0999999999999996</v>
      </c>
      <c r="B147" s="14"/>
      <c r="C147" s="15"/>
      <c r="D147" s="16" t="s">
        <v>223</v>
      </c>
      <c r="E147" s="17"/>
      <c r="F147" s="17"/>
      <c r="G147" s="17"/>
      <c r="H147" s="17"/>
      <c r="I147" s="17"/>
      <c r="J147" s="47"/>
      <c r="K147" s="48"/>
      <c r="L147" s="48"/>
      <c r="M147" s="49"/>
      <c r="N147" s="49"/>
      <c r="O147" s="17"/>
    </row>
    <row r="148" spans="1:15" ht="43.2" x14ac:dyDescent="0.3">
      <c r="A148" s="120">
        <f>A147</f>
        <v>4.0999999999999996</v>
      </c>
      <c r="B148" s="20">
        <f t="shared" ref="B148:B151" si="35">B147+1</f>
        <v>1</v>
      </c>
      <c r="C148" s="81" t="s">
        <v>29</v>
      </c>
      <c r="D148" s="56" t="s">
        <v>224</v>
      </c>
      <c r="E148" s="22" t="s">
        <v>225</v>
      </c>
      <c r="G148" s="22" t="s">
        <v>271</v>
      </c>
      <c r="H148" s="22" t="s">
        <v>18</v>
      </c>
      <c r="I148" s="22" t="s">
        <v>141</v>
      </c>
      <c r="J148" s="22">
        <v>1</v>
      </c>
      <c r="K148" s="23">
        <f t="shared" ref="K148:K152" si="36">K$2+1</f>
        <v>44638</v>
      </c>
      <c r="L148" s="24">
        <v>0.54166666666666663</v>
      </c>
      <c r="M148" s="25"/>
      <c r="N148" s="25"/>
    </row>
    <row r="149" spans="1:15" ht="43.2" x14ac:dyDescent="0.3">
      <c r="A149" s="120">
        <f t="shared" ref="A149:A151" si="37">A148</f>
        <v>4.0999999999999996</v>
      </c>
      <c r="B149" s="20">
        <f t="shared" si="35"/>
        <v>2</v>
      </c>
      <c r="C149" s="81" t="s">
        <v>29</v>
      </c>
      <c r="D149" s="119" t="s">
        <v>302</v>
      </c>
      <c r="E149" s="29" t="s">
        <v>383</v>
      </c>
      <c r="F149" s="99" t="s">
        <v>380</v>
      </c>
      <c r="G149" s="22" t="s">
        <v>271</v>
      </c>
      <c r="H149" s="22" t="s">
        <v>303</v>
      </c>
      <c r="I149" s="99" t="s">
        <v>387</v>
      </c>
      <c r="J149" s="22">
        <v>60</v>
      </c>
      <c r="K149" s="23">
        <f t="shared" si="36"/>
        <v>44638</v>
      </c>
      <c r="L149" s="24">
        <v>0.54166666666666663</v>
      </c>
      <c r="M149" s="24"/>
      <c r="N149" s="25"/>
    </row>
    <row r="150" spans="1:15" ht="15.6" x14ac:dyDescent="0.3">
      <c r="A150" s="120">
        <f t="shared" si="37"/>
        <v>4.0999999999999996</v>
      </c>
      <c r="B150" s="20">
        <f t="shared" si="35"/>
        <v>3</v>
      </c>
      <c r="C150" s="81" t="s">
        <v>29</v>
      </c>
      <c r="D150" s="108"/>
      <c r="E150" s="29" t="s">
        <v>384</v>
      </c>
      <c r="F150" s="22" t="s">
        <v>377</v>
      </c>
      <c r="G150" s="22" t="s">
        <v>271</v>
      </c>
      <c r="H150" s="22" t="s">
        <v>303</v>
      </c>
      <c r="I150" s="22" t="s">
        <v>227</v>
      </c>
      <c r="J150" s="22"/>
      <c r="K150" s="23">
        <f t="shared" si="36"/>
        <v>44638</v>
      </c>
      <c r="L150" s="24"/>
      <c r="M150" s="24"/>
      <c r="N150" s="25"/>
    </row>
    <row r="151" spans="1:15" ht="15.6" x14ac:dyDescent="0.3">
      <c r="A151" s="120">
        <f t="shared" si="37"/>
        <v>4.0999999999999996</v>
      </c>
      <c r="B151" s="20">
        <f t="shared" si="35"/>
        <v>4</v>
      </c>
      <c r="C151" s="81" t="s">
        <v>29</v>
      </c>
      <c r="D151" s="108"/>
      <c r="E151" s="29" t="s">
        <v>385</v>
      </c>
      <c r="F151" s="22" t="s">
        <v>378</v>
      </c>
      <c r="G151" s="22" t="s">
        <v>271</v>
      </c>
      <c r="H151" s="22" t="s">
        <v>303</v>
      </c>
      <c r="I151" s="22" t="s">
        <v>379</v>
      </c>
      <c r="J151" s="22"/>
      <c r="K151" s="23">
        <f t="shared" si="36"/>
        <v>44638</v>
      </c>
      <c r="L151" s="24"/>
      <c r="M151" s="24"/>
      <c r="N151" s="25"/>
    </row>
    <row r="152" spans="1:15" ht="15.6" x14ac:dyDescent="0.3">
      <c r="A152" s="120">
        <f>A150</f>
        <v>4.0999999999999996</v>
      </c>
      <c r="B152" s="20">
        <f>B150+1</f>
        <v>4</v>
      </c>
      <c r="C152" s="81" t="s">
        <v>29</v>
      </c>
      <c r="D152" s="108"/>
      <c r="E152" s="29" t="s">
        <v>386</v>
      </c>
      <c r="F152" s="22" t="s">
        <v>381</v>
      </c>
      <c r="G152" s="22" t="s">
        <v>271</v>
      </c>
      <c r="H152" s="22" t="s">
        <v>303</v>
      </c>
      <c r="I152" s="22" t="s">
        <v>382</v>
      </c>
      <c r="J152" s="22"/>
      <c r="K152" s="23">
        <f t="shared" si="36"/>
        <v>44638</v>
      </c>
      <c r="L152" s="24"/>
      <c r="M152" s="24"/>
      <c r="N152" s="25"/>
    </row>
    <row r="153" spans="1:15" x14ac:dyDescent="0.3">
      <c r="A153" s="121">
        <f>A152+0.1</f>
        <v>4.1999999999999993</v>
      </c>
      <c r="B153" s="14"/>
      <c r="C153" s="15"/>
      <c r="D153" s="55" t="s">
        <v>228</v>
      </c>
      <c r="E153" s="17"/>
      <c r="F153" s="17"/>
      <c r="G153" s="17"/>
      <c r="H153" s="17"/>
      <c r="I153" s="17"/>
      <c r="J153" s="47"/>
      <c r="K153" s="48"/>
      <c r="L153" s="48"/>
      <c r="M153" s="49"/>
      <c r="N153" s="49"/>
      <c r="O153" s="17"/>
    </row>
    <row r="154" spans="1:15" x14ac:dyDescent="0.3">
      <c r="A154" s="120">
        <f t="shared" ref="A154" si="38">A153</f>
        <v>4.1999999999999993</v>
      </c>
      <c r="B154" s="20">
        <f t="shared" ref="B154" si="39">B153+1</f>
        <v>1</v>
      </c>
      <c r="C154" s="5" t="s">
        <v>29</v>
      </c>
      <c r="D154" s="56" t="s">
        <v>229</v>
      </c>
      <c r="E154" s="41"/>
      <c r="G154" s="22" t="s">
        <v>271</v>
      </c>
      <c r="H154" s="22" t="s">
        <v>18</v>
      </c>
      <c r="I154" s="22" t="s">
        <v>141</v>
      </c>
      <c r="J154" s="22">
        <v>1</v>
      </c>
      <c r="K154" s="23">
        <f t="shared" ref="K154" si="40">K$2+1</f>
        <v>44638</v>
      </c>
      <c r="L154" s="24">
        <v>0.58333333333333337</v>
      </c>
      <c r="M154" s="25"/>
      <c r="N154" s="25"/>
      <c r="O154" s="40"/>
    </row>
    <row r="155" spans="1:15" x14ac:dyDescent="0.3">
      <c r="A155" s="121">
        <f>A154+0.1</f>
        <v>4.2999999999999989</v>
      </c>
      <c r="B155" s="14"/>
      <c r="C155" s="15"/>
      <c r="D155" s="16" t="s">
        <v>89</v>
      </c>
      <c r="E155" s="17"/>
      <c r="F155" s="17"/>
      <c r="G155" s="17"/>
      <c r="H155" s="17"/>
      <c r="I155" s="17"/>
      <c r="J155" s="47" t="s">
        <v>78</v>
      </c>
      <c r="K155" s="48"/>
      <c r="L155" s="48"/>
      <c r="M155" s="49"/>
      <c r="N155" s="49"/>
      <c r="O155" s="17"/>
    </row>
    <row r="156" spans="1:15" ht="28.8" x14ac:dyDescent="0.3">
      <c r="A156" s="120">
        <f t="shared" ref="A156:A160" si="41">A155</f>
        <v>4.2999999999999989</v>
      </c>
      <c r="B156" s="20">
        <f t="shared" ref="B156:B160" si="42">B155+1</f>
        <v>1</v>
      </c>
      <c r="C156" s="5" t="s">
        <v>16</v>
      </c>
      <c r="D156" s="21" t="s">
        <v>90</v>
      </c>
      <c r="E156" s="22" t="s">
        <v>91</v>
      </c>
      <c r="G156" s="22" t="s">
        <v>17</v>
      </c>
      <c r="H156" s="22" t="s">
        <v>27</v>
      </c>
      <c r="I156" s="22" t="s">
        <v>293</v>
      </c>
      <c r="J156" s="22">
        <v>1</v>
      </c>
      <c r="K156" s="23">
        <f t="shared" ref="K156:K160" si="43">K$2+1</f>
        <v>44638</v>
      </c>
      <c r="L156" s="24">
        <v>0.58333333333333337</v>
      </c>
      <c r="M156" s="25"/>
      <c r="N156" s="25"/>
    </row>
    <row r="157" spans="1:15" ht="28.8" x14ac:dyDescent="0.3">
      <c r="A157" s="120">
        <f t="shared" si="41"/>
        <v>4.2999999999999989</v>
      </c>
      <c r="B157" s="20">
        <f t="shared" si="42"/>
        <v>2</v>
      </c>
      <c r="C157" s="5" t="s">
        <v>16</v>
      </c>
      <c r="D157" s="21" t="s">
        <v>92</v>
      </c>
      <c r="G157" s="22" t="s">
        <v>17</v>
      </c>
      <c r="H157" s="22" t="s">
        <v>93</v>
      </c>
      <c r="I157" s="22" t="s">
        <v>375</v>
      </c>
      <c r="J157" s="22">
        <v>1</v>
      </c>
      <c r="K157" s="23">
        <f t="shared" si="43"/>
        <v>44638</v>
      </c>
      <c r="L157" s="24"/>
      <c r="M157" s="25"/>
      <c r="N157" s="25"/>
    </row>
    <row r="158" spans="1:15" ht="28.8" x14ac:dyDescent="0.3">
      <c r="A158" s="120">
        <f t="shared" si="41"/>
        <v>4.2999999999999989</v>
      </c>
      <c r="B158" s="20">
        <f t="shared" si="42"/>
        <v>3</v>
      </c>
      <c r="C158" s="5" t="s">
        <v>16</v>
      </c>
      <c r="D158" s="21" t="s">
        <v>94</v>
      </c>
      <c r="E158" s="22" t="s">
        <v>95</v>
      </c>
      <c r="F158" s="22" t="s">
        <v>96</v>
      </c>
      <c r="G158" s="22" t="s">
        <v>17</v>
      </c>
      <c r="H158" s="22" t="s">
        <v>27</v>
      </c>
      <c r="I158" s="22" t="s">
        <v>28</v>
      </c>
      <c r="J158" s="22">
        <v>5</v>
      </c>
      <c r="K158" s="23">
        <f t="shared" si="43"/>
        <v>44638</v>
      </c>
      <c r="L158" s="24"/>
      <c r="M158" s="25"/>
      <c r="N158" s="25"/>
    </row>
    <row r="159" spans="1:15" ht="28.8" x14ac:dyDescent="0.3">
      <c r="A159" s="120">
        <f t="shared" si="41"/>
        <v>4.2999999999999989</v>
      </c>
      <c r="B159" s="20">
        <f t="shared" si="42"/>
        <v>4</v>
      </c>
      <c r="C159" s="5" t="s">
        <v>16</v>
      </c>
      <c r="D159" s="21" t="s">
        <v>97</v>
      </c>
      <c r="E159" s="50" t="s">
        <v>230</v>
      </c>
      <c r="G159" s="22" t="s">
        <v>17</v>
      </c>
      <c r="H159" s="22" t="s">
        <v>54</v>
      </c>
      <c r="I159" s="22" t="s">
        <v>141</v>
      </c>
      <c r="J159" s="22">
        <v>1</v>
      </c>
      <c r="K159" s="23">
        <f t="shared" si="43"/>
        <v>44638</v>
      </c>
      <c r="L159" s="24"/>
      <c r="M159" s="25"/>
      <c r="N159" s="25"/>
    </row>
    <row r="160" spans="1:15" s="62" customFormat="1" ht="71.400000000000006" customHeight="1" x14ac:dyDescent="0.3">
      <c r="A160" s="120">
        <f t="shared" si="41"/>
        <v>4.2999999999999989</v>
      </c>
      <c r="B160" s="20">
        <f t="shared" si="42"/>
        <v>5</v>
      </c>
      <c r="C160" s="62" t="s">
        <v>16</v>
      </c>
      <c r="D160" s="100" t="s">
        <v>231</v>
      </c>
      <c r="E160" s="101" t="s">
        <v>102</v>
      </c>
      <c r="F160" s="64" t="s">
        <v>103</v>
      </c>
      <c r="G160" s="22" t="s">
        <v>17</v>
      </c>
      <c r="H160" s="22" t="s">
        <v>70</v>
      </c>
      <c r="I160" s="22" t="s">
        <v>332</v>
      </c>
      <c r="J160" s="22">
        <v>1</v>
      </c>
      <c r="K160" s="23">
        <f t="shared" si="43"/>
        <v>44638</v>
      </c>
      <c r="L160" s="24"/>
      <c r="M160" s="28"/>
      <c r="N160" s="28"/>
      <c r="O160" s="102"/>
    </row>
    <row r="161" spans="1:15" s="15" customFormat="1" x14ac:dyDescent="0.3">
      <c r="A161" s="121">
        <f>A160+0.1</f>
        <v>4.3999999999999986</v>
      </c>
      <c r="B161" s="14"/>
      <c r="D161" s="16" t="s">
        <v>232</v>
      </c>
      <c r="E161" s="103"/>
      <c r="F161" s="17"/>
      <c r="G161" s="17"/>
      <c r="H161" s="17"/>
      <c r="I161" s="17"/>
      <c r="J161" s="17"/>
      <c r="K161" s="94"/>
      <c r="L161" s="48"/>
      <c r="M161" s="49"/>
      <c r="N161" s="49"/>
      <c r="O161" s="104"/>
    </row>
    <row r="162" spans="1:15" ht="86.4" x14ac:dyDescent="0.3">
      <c r="A162" s="120">
        <f t="shared" ref="A162:A163" si="44">A161</f>
        <v>4.3999999999999986</v>
      </c>
      <c r="B162" s="20">
        <f t="shared" ref="B162:B163" si="45">B161+1</f>
        <v>1</v>
      </c>
      <c r="C162" s="5" t="s">
        <v>16</v>
      </c>
      <c r="D162" s="56" t="s">
        <v>233</v>
      </c>
      <c r="F162" s="50" t="s">
        <v>205</v>
      </c>
      <c r="G162" s="22" t="s">
        <v>271</v>
      </c>
      <c r="H162" s="22" t="s">
        <v>234</v>
      </c>
      <c r="I162" s="22" t="s">
        <v>376</v>
      </c>
      <c r="J162" s="22">
        <v>60</v>
      </c>
      <c r="K162" s="23">
        <f>K$2+2</f>
        <v>44639</v>
      </c>
      <c r="L162" s="24">
        <v>0.375</v>
      </c>
      <c r="M162" s="24"/>
      <c r="N162" s="25"/>
    </row>
    <row r="163" spans="1:15" ht="28.8" x14ac:dyDescent="0.3">
      <c r="A163" s="120">
        <f t="shared" si="44"/>
        <v>4.3999999999999986</v>
      </c>
      <c r="B163" s="20">
        <f t="shared" si="45"/>
        <v>2</v>
      </c>
      <c r="C163" s="5" t="s">
        <v>16</v>
      </c>
      <c r="D163" s="21" t="s">
        <v>235</v>
      </c>
      <c r="G163" s="22" t="s">
        <v>271</v>
      </c>
      <c r="H163" s="22" t="s">
        <v>274</v>
      </c>
      <c r="I163" s="22" t="s">
        <v>99</v>
      </c>
      <c r="K163" s="23">
        <f>K$2+2</f>
        <v>44639</v>
      </c>
    </row>
    <row r="164" spans="1:15" x14ac:dyDescent="0.3">
      <c r="A164" s="121">
        <f>A163+0.1</f>
        <v>4.4999999999999982</v>
      </c>
      <c r="B164" s="14"/>
      <c r="C164" s="15"/>
      <c r="D164" s="16" t="s">
        <v>209</v>
      </c>
      <c r="E164" s="17"/>
      <c r="F164" s="17"/>
      <c r="G164" s="17"/>
      <c r="H164" s="17"/>
      <c r="I164" s="17"/>
      <c r="J164" s="47"/>
      <c r="K164" s="48"/>
      <c r="L164" s="48"/>
      <c r="M164" s="49"/>
      <c r="N164" s="49"/>
      <c r="O164" s="17"/>
    </row>
    <row r="165" spans="1:15" ht="43.2" x14ac:dyDescent="0.3">
      <c r="A165" s="120">
        <f t="shared" ref="A165:A170" si="46">A164</f>
        <v>4.4999999999999982</v>
      </c>
      <c r="B165" s="20">
        <f t="shared" ref="B165:B170" si="47">B164+1</f>
        <v>1</v>
      </c>
      <c r="C165" s="5" t="s">
        <v>16</v>
      </c>
      <c r="D165" s="56" t="s">
        <v>236</v>
      </c>
      <c r="E165" s="22" t="s">
        <v>237</v>
      </c>
      <c r="G165" s="22" t="s">
        <v>271</v>
      </c>
      <c r="H165" s="22" t="s">
        <v>54</v>
      </c>
      <c r="I165" s="22" t="s">
        <v>141</v>
      </c>
      <c r="J165" s="5">
        <v>1</v>
      </c>
      <c r="K165" s="23">
        <f>K$2+2</f>
        <v>44639</v>
      </c>
      <c r="L165" s="24">
        <v>0.41666666666666669</v>
      </c>
      <c r="M165" s="53"/>
      <c r="N165" s="53"/>
    </row>
    <row r="166" spans="1:15" ht="28.8" x14ac:dyDescent="0.3">
      <c r="A166" s="120">
        <f t="shared" si="46"/>
        <v>4.4999999999999982</v>
      </c>
      <c r="B166" s="20">
        <f t="shared" si="47"/>
        <v>2</v>
      </c>
      <c r="C166" s="22" t="s">
        <v>16</v>
      </c>
      <c r="D166" s="56" t="s">
        <v>210</v>
      </c>
      <c r="E166" s="99" t="s">
        <v>211</v>
      </c>
      <c r="F166" s="42" t="s">
        <v>212</v>
      </c>
      <c r="G166" s="22" t="s">
        <v>271</v>
      </c>
      <c r="H166" s="22" t="s">
        <v>27</v>
      </c>
      <c r="I166" s="22" t="s">
        <v>28</v>
      </c>
      <c r="J166" s="22">
        <v>2</v>
      </c>
      <c r="K166" s="23">
        <f t="shared" ref="K166:K189" si="48">K$2+2</f>
        <v>44639</v>
      </c>
      <c r="L166" s="24"/>
      <c r="M166" s="25"/>
      <c r="N166" s="25"/>
    </row>
    <row r="167" spans="1:15" ht="15.6" x14ac:dyDescent="0.3">
      <c r="A167" s="120">
        <f t="shared" si="46"/>
        <v>4.4999999999999982</v>
      </c>
      <c r="B167" s="20">
        <f t="shared" si="47"/>
        <v>3</v>
      </c>
      <c r="C167" s="81" t="s">
        <v>29</v>
      </c>
      <c r="D167" s="56" t="s">
        <v>213</v>
      </c>
      <c r="G167" s="22" t="s">
        <v>271</v>
      </c>
      <c r="H167" s="22" t="s">
        <v>70</v>
      </c>
      <c r="I167" s="22" t="s">
        <v>332</v>
      </c>
      <c r="J167" s="22">
        <v>1</v>
      </c>
      <c r="K167" s="23">
        <f t="shared" si="48"/>
        <v>44639</v>
      </c>
      <c r="L167" s="24"/>
      <c r="M167" s="25"/>
      <c r="N167" s="25"/>
    </row>
    <row r="168" spans="1:15" ht="158.4" x14ac:dyDescent="0.3">
      <c r="A168" s="120">
        <f t="shared" si="46"/>
        <v>4.4999999999999982</v>
      </c>
      <c r="B168" s="20">
        <f t="shared" si="47"/>
        <v>4</v>
      </c>
      <c r="C168" s="5" t="s">
        <v>29</v>
      </c>
      <c r="D168" s="56" t="s">
        <v>238</v>
      </c>
      <c r="F168" s="22" t="s">
        <v>126</v>
      </c>
      <c r="G168" s="22" t="s">
        <v>271</v>
      </c>
      <c r="H168" s="22" t="s">
        <v>27</v>
      </c>
      <c r="I168" s="22" t="s">
        <v>28</v>
      </c>
      <c r="J168" s="22">
        <v>10</v>
      </c>
      <c r="K168" s="23">
        <f t="shared" si="48"/>
        <v>44639</v>
      </c>
      <c r="L168" s="24"/>
      <c r="M168" s="25"/>
      <c r="N168" s="25"/>
    </row>
    <row r="169" spans="1:15" ht="43.2" x14ac:dyDescent="0.3">
      <c r="A169" s="120">
        <f t="shared" si="46"/>
        <v>4.4999999999999982</v>
      </c>
      <c r="B169" s="20">
        <f t="shared" si="47"/>
        <v>5</v>
      </c>
      <c r="C169" s="5" t="s">
        <v>29</v>
      </c>
      <c r="D169" s="56" t="s">
        <v>215</v>
      </c>
      <c r="E169" s="22" t="s">
        <v>216</v>
      </c>
      <c r="F169" s="22" t="s">
        <v>217</v>
      </c>
      <c r="G169" s="22" t="s">
        <v>271</v>
      </c>
      <c r="H169" s="22" t="s">
        <v>27</v>
      </c>
      <c r="I169" s="22" t="s">
        <v>28</v>
      </c>
      <c r="J169" s="22" t="s">
        <v>78</v>
      </c>
      <c r="K169" s="23">
        <f t="shared" si="48"/>
        <v>44639</v>
      </c>
      <c r="M169" s="28"/>
      <c r="N169" s="28"/>
    </row>
    <row r="170" spans="1:15" ht="28.8" x14ac:dyDescent="0.3">
      <c r="A170" s="120">
        <f t="shared" si="46"/>
        <v>4.4999999999999982</v>
      </c>
      <c r="B170" s="20">
        <f t="shared" si="47"/>
        <v>6</v>
      </c>
      <c r="C170" s="5" t="s">
        <v>29</v>
      </c>
      <c r="D170" s="5" t="s">
        <v>392</v>
      </c>
      <c r="E170" s="22" t="s">
        <v>393</v>
      </c>
      <c r="G170" s="22" t="s">
        <v>271</v>
      </c>
      <c r="H170" s="22" t="s">
        <v>27</v>
      </c>
      <c r="I170" s="22" t="s">
        <v>28</v>
      </c>
      <c r="J170" s="22" t="s">
        <v>78</v>
      </c>
      <c r="K170" s="23">
        <f t="shared" si="48"/>
        <v>44639</v>
      </c>
      <c r="M170" s="28"/>
      <c r="N170" s="28"/>
    </row>
    <row r="171" spans="1:15" ht="28.8" x14ac:dyDescent="0.3">
      <c r="A171" s="120">
        <f>A169</f>
        <v>4.4999999999999982</v>
      </c>
      <c r="B171" s="20">
        <f>B169+1</f>
        <v>6</v>
      </c>
      <c r="C171" s="5" t="s">
        <v>29</v>
      </c>
      <c r="D171" s="22" t="s">
        <v>130</v>
      </c>
      <c r="E171" s="22" t="s">
        <v>131</v>
      </c>
      <c r="F171" s="29"/>
      <c r="G171" s="22" t="s">
        <v>271</v>
      </c>
      <c r="H171" s="22" t="s">
        <v>70</v>
      </c>
      <c r="I171" s="22" t="s">
        <v>332</v>
      </c>
      <c r="J171" s="22">
        <v>1</v>
      </c>
      <c r="K171" s="23">
        <f t="shared" si="48"/>
        <v>44639</v>
      </c>
      <c r="L171" s="24"/>
      <c r="M171" s="28"/>
      <c r="N171" s="28"/>
    </row>
    <row r="172" spans="1:15" x14ac:dyDescent="0.3">
      <c r="A172" s="120">
        <f>A171</f>
        <v>4.4999999999999982</v>
      </c>
      <c r="B172" s="20">
        <f>B171+1</f>
        <v>7</v>
      </c>
      <c r="C172" s="5" t="s">
        <v>29</v>
      </c>
      <c r="D172" s="21" t="s">
        <v>132</v>
      </c>
      <c r="E172" s="22" t="s">
        <v>133</v>
      </c>
      <c r="G172" s="22" t="s">
        <v>271</v>
      </c>
      <c r="H172" s="22" t="s">
        <v>70</v>
      </c>
      <c r="I172" s="22" t="s">
        <v>332</v>
      </c>
      <c r="J172" s="22">
        <v>1</v>
      </c>
      <c r="K172" s="23">
        <f t="shared" si="48"/>
        <v>44639</v>
      </c>
      <c r="L172" s="24"/>
      <c r="M172" s="28"/>
      <c r="N172" s="28"/>
    </row>
    <row r="173" spans="1:15" ht="28.8" x14ac:dyDescent="0.3">
      <c r="A173" s="120">
        <f>A172</f>
        <v>4.4999999999999982</v>
      </c>
      <c r="B173" s="20">
        <f>B172+1</f>
        <v>8</v>
      </c>
      <c r="C173" s="5" t="s">
        <v>64</v>
      </c>
      <c r="D173" s="21" t="s">
        <v>239</v>
      </c>
      <c r="G173" s="22" t="s">
        <v>271</v>
      </c>
      <c r="H173" s="22" t="s">
        <v>240</v>
      </c>
      <c r="I173" s="22" t="s">
        <v>293</v>
      </c>
      <c r="J173" s="22">
        <v>5</v>
      </c>
      <c r="K173" s="23">
        <f t="shared" si="48"/>
        <v>44639</v>
      </c>
      <c r="L173" s="24"/>
      <c r="M173" s="28"/>
      <c r="N173" s="28"/>
    </row>
    <row r="174" spans="1:15" s="15" customFormat="1" x14ac:dyDescent="0.3">
      <c r="A174" s="121">
        <f>A173+0.1</f>
        <v>4.5999999999999979</v>
      </c>
      <c r="B174" s="14"/>
      <c r="D174" s="16" t="s">
        <v>241</v>
      </c>
      <c r="E174" s="17"/>
      <c r="F174" s="17"/>
      <c r="G174" s="17"/>
      <c r="H174" s="17"/>
      <c r="I174" s="17"/>
      <c r="J174" s="17"/>
      <c r="K174" s="94"/>
      <c r="L174" s="48"/>
      <c r="M174" s="105"/>
      <c r="N174" s="105"/>
      <c r="O174" s="17"/>
    </row>
    <row r="175" spans="1:15" ht="28.8" x14ac:dyDescent="0.3">
      <c r="A175" s="120">
        <f t="shared" ref="A175:A176" si="49">A174</f>
        <v>4.5999999999999979</v>
      </c>
      <c r="B175" s="20">
        <f t="shared" ref="B175:B176" si="50">B174+1</f>
        <v>1</v>
      </c>
      <c r="C175" s="81" t="s">
        <v>16</v>
      </c>
      <c r="D175" s="56" t="s">
        <v>219</v>
      </c>
      <c r="E175" s="22" t="s">
        <v>95</v>
      </c>
      <c r="F175" s="22" t="s">
        <v>242</v>
      </c>
      <c r="G175" s="22" t="s">
        <v>271</v>
      </c>
      <c r="H175" s="22" t="s">
        <v>27</v>
      </c>
      <c r="I175" s="22" t="s">
        <v>28</v>
      </c>
      <c r="J175" s="22">
        <v>2</v>
      </c>
      <c r="K175" s="23">
        <f t="shared" si="48"/>
        <v>44639</v>
      </c>
      <c r="L175" s="24">
        <v>0.43124999999999997</v>
      </c>
      <c r="M175" s="25"/>
      <c r="N175" s="25"/>
    </row>
    <row r="176" spans="1:15" ht="28.8" x14ac:dyDescent="0.3">
      <c r="A176" s="120">
        <f t="shared" si="49"/>
        <v>4.5999999999999979</v>
      </c>
      <c r="B176" s="20">
        <f t="shared" si="50"/>
        <v>2</v>
      </c>
      <c r="C176" s="81" t="s">
        <v>16</v>
      </c>
      <c r="D176" s="56" t="s">
        <v>221</v>
      </c>
      <c r="E176" s="52" t="s">
        <v>98</v>
      </c>
      <c r="F176" s="22" t="s">
        <v>222</v>
      </c>
      <c r="G176" s="22" t="s">
        <v>271</v>
      </c>
      <c r="H176" s="22" t="s">
        <v>70</v>
      </c>
      <c r="I176" s="22" t="s">
        <v>332</v>
      </c>
      <c r="J176" s="22">
        <v>1</v>
      </c>
      <c r="K176" s="23">
        <f t="shared" si="48"/>
        <v>44639</v>
      </c>
      <c r="L176" s="24"/>
      <c r="M176" s="25"/>
      <c r="N176" s="25"/>
    </row>
    <row r="177" spans="1:17" x14ac:dyDescent="0.3">
      <c r="A177" s="121">
        <f>A176+0.1</f>
        <v>4.6999999999999975</v>
      </c>
      <c r="B177" s="14"/>
      <c r="C177" s="15"/>
      <c r="D177" s="16" t="s">
        <v>243</v>
      </c>
      <c r="E177" s="17"/>
      <c r="F177" s="17"/>
      <c r="G177" s="17"/>
      <c r="H177" s="17"/>
      <c r="I177" s="17"/>
      <c r="J177" s="47"/>
      <c r="K177" s="48"/>
      <c r="L177" s="48"/>
      <c r="M177" s="49"/>
      <c r="N177" s="49"/>
      <c r="O177" s="17"/>
    </row>
    <row r="178" spans="1:17" ht="409.6" x14ac:dyDescent="0.3">
      <c r="A178" s="120">
        <f t="shared" ref="A178" si="51">A177</f>
        <v>4.6999999999999975</v>
      </c>
      <c r="B178" s="20">
        <f t="shared" ref="B178" si="52">B177+1</f>
        <v>1</v>
      </c>
      <c r="C178" s="81" t="s">
        <v>16</v>
      </c>
      <c r="D178" s="56" t="s">
        <v>244</v>
      </c>
      <c r="E178" s="22" t="s">
        <v>438</v>
      </c>
      <c r="F178" s="22" t="s">
        <v>245</v>
      </c>
      <c r="G178" s="22" t="s">
        <v>271</v>
      </c>
      <c r="H178" s="22" t="s">
        <v>304</v>
      </c>
      <c r="I178" s="22" t="s">
        <v>356</v>
      </c>
      <c r="J178" s="22">
        <v>10</v>
      </c>
      <c r="K178" s="23">
        <f t="shared" si="48"/>
        <v>44639</v>
      </c>
      <c r="L178" s="24">
        <v>0.43333333333333335</v>
      </c>
      <c r="M178" s="28"/>
      <c r="N178" s="28"/>
      <c r="O178" s="106"/>
    </row>
    <row r="179" spans="1:17" x14ac:dyDescent="0.3">
      <c r="A179" s="121">
        <f>A178+0.1</f>
        <v>4.7999999999999972</v>
      </c>
      <c r="B179" s="14"/>
      <c r="C179" s="15"/>
      <c r="D179" s="107" t="s">
        <v>246</v>
      </c>
      <c r="E179" s="37"/>
      <c r="F179" s="17"/>
      <c r="G179" s="17"/>
      <c r="H179" s="17"/>
      <c r="I179" s="17"/>
      <c r="J179" s="47"/>
      <c r="K179" s="48"/>
      <c r="L179" s="48"/>
      <c r="M179" s="49"/>
      <c r="N179" s="49"/>
      <c r="O179" s="17"/>
    </row>
    <row r="180" spans="1:17" ht="30" customHeight="1" x14ac:dyDescent="0.3">
      <c r="A180" s="120">
        <f t="shared" ref="A180:A181" si="53">A179</f>
        <v>4.7999999999999972</v>
      </c>
      <c r="B180" s="20">
        <f t="shared" ref="B180:B181" si="54">B179+1</f>
        <v>1</v>
      </c>
      <c r="C180" s="5" t="s">
        <v>16</v>
      </c>
      <c r="D180" s="21" t="s">
        <v>247</v>
      </c>
      <c r="E180" s="21"/>
      <c r="G180" s="22" t="s">
        <v>271</v>
      </c>
      <c r="H180" s="22" t="s">
        <v>18</v>
      </c>
      <c r="I180" s="22" t="s">
        <v>141</v>
      </c>
      <c r="J180" s="22">
        <v>2</v>
      </c>
      <c r="K180" s="23">
        <f t="shared" si="48"/>
        <v>44639</v>
      </c>
      <c r="L180" s="24">
        <v>0.44027777777777777</v>
      </c>
      <c r="M180" s="25"/>
      <c r="N180" s="25"/>
      <c r="O180" s="80"/>
    </row>
    <row r="181" spans="1:17" ht="43.2" x14ac:dyDescent="0.3">
      <c r="A181" s="120">
        <f t="shared" si="53"/>
        <v>4.7999999999999972</v>
      </c>
      <c r="B181" s="20">
        <f t="shared" si="54"/>
        <v>2</v>
      </c>
      <c r="C181" s="5" t="s">
        <v>16</v>
      </c>
      <c r="D181" s="21" t="s">
        <v>248</v>
      </c>
      <c r="E181" s="21" t="s">
        <v>249</v>
      </c>
      <c r="G181" s="22" t="s">
        <v>271</v>
      </c>
      <c r="H181" s="22" t="s">
        <v>250</v>
      </c>
      <c r="I181" s="22" t="s">
        <v>305</v>
      </c>
      <c r="J181" s="22">
        <v>1</v>
      </c>
      <c r="K181" s="23">
        <f t="shared" si="48"/>
        <v>44639</v>
      </c>
      <c r="L181" s="24"/>
      <c r="M181" s="25"/>
      <c r="N181" s="25"/>
      <c r="O181" s="80"/>
    </row>
    <row r="182" spans="1:17" x14ac:dyDescent="0.3">
      <c r="A182" s="121">
        <f>A181+0.1</f>
        <v>4.8999999999999968</v>
      </c>
      <c r="B182" s="14"/>
      <c r="C182" s="15"/>
      <c r="D182" s="107" t="s">
        <v>251</v>
      </c>
      <c r="E182" s="107"/>
      <c r="F182" s="17"/>
      <c r="G182" s="17"/>
      <c r="H182" s="17"/>
      <c r="I182" s="17"/>
      <c r="J182" s="47"/>
      <c r="K182" s="15"/>
      <c r="L182" s="15"/>
      <c r="M182" s="49"/>
      <c r="N182" s="49"/>
      <c r="O182" s="17"/>
    </row>
    <row r="183" spans="1:17" s="22" customFormat="1" ht="57.6" x14ac:dyDescent="0.3">
      <c r="A183" s="120">
        <f t="shared" ref="A183:A184" si="55">A182</f>
        <v>4.8999999999999968</v>
      </c>
      <c r="B183" s="20">
        <f t="shared" ref="B183:B184" si="56">B182+1</f>
        <v>1</v>
      </c>
      <c r="C183" s="81" t="s">
        <v>16</v>
      </c>
      <c r="D183" s="56" t="s">
        <v>252</v>
      </c>
      <c r="E183" s="22" t="s">
        <v>253</v>
      </c>
      <c r="F183" s="22" t="s">
        <v>254</v>
      </c>
      <c r="G183" s="22" t="s">
        <v>271</v>
      </c>
      <c r="H183" s="22" t="s">
        <v>56</v>
      </c>
      <c r="I183" s="22" t="s">
        <v>374</v>
      </c>
      <c r="J183" s="22">
        <v>2</v>
      </c>
      <c r="K183" s="23">
        <f t="shared" si="48"/>
        <v>44639</v>
      </c>
      <c r="L183" s="24"/>
      <c r="M183" s="25"/>
      <c r="N183" s="25"/>
      <c r="P183" s="5"/>
      <c r="Q183" s="5"/>
    </row>
    <row r="184" spans="1:17" s="22" customFormat="1" ht="28.8" x14ac:dyDescent="0.3">
      <c r="A184" s="120">
        <f t="shared" si="55"/>
        <v>4.8999999999999968</v>
      </c>
      <c r="B184" s="20">
        <f t="shared" si="56"/>
        <v>2</v>
      </c>
      <c r="C184" s="81" t="s">
        <v>16</v>
      </c>
      <c r="D184" s="29" t="s">
        <v>255</v>
      </c>
      <c r="E184" s="56" t="s">
        <v>256</v>
      </c>
      <c r="G184" s="22" t="s">
        <v>271</v>
      </c>
      <c r="H184" s="22" t="s">
        <v>56</v>
      </c>
      <c r="I184" s="22" t="s">
        <v>374</v>
      </c>
      <c r="J184" s="22">
        <v>1</v>
      </c>
      <c r="K184" s="23">
        <f t="shared" si="48"/>
        <v>44639</v>
      </c>
      <c r="L184" s="24"/>
      <c r="M184" s="25"/>
      <c r="N184" s="25"/>
      <c r="P184" s="5"/>
      <c r="Q184" s="5"/>
    </row>
    <row r="185" spans="1:17" x14ac:dyDescent="0.3">
      <c r="A185" s="93">
        <v>4.0999999999999996</v>
      </c>
      <c r="B185" s="14"/>
      <c r="C185" s="15" t="s">
        <v>257</v>
      </c>
      <c r="D185" s="55" t="s">
        <v>258</v>
      </c>
      <c r="E185" s="17"/>
      <c r="F185" s="17"/>
      <c r="G185" s="17"/>
      <c r="H185" s="17"/>
      <c r="I185" s="17"/>
      <c r="J185" s="47"/>
      <c r="K185" s="48"/>
      <c r="L185" s="48"/>
      <c r="M185" s="49"/>
      <c r="N185" s="49"/>
      <c r="O185" s="17"/>
    </row>
    <row r="186" spans="1:17" ht="86.4" x14ac:dyDescent="0.3">
      <c r="A186" s="95">
        <f t="shared" ref="A186:A187" si="57">A185</f>
        <v>4.0999999999999996</v>
      </c>
      <c r="B186" s="20">
        <f t="shared" ref="B186:B187" si="58">B185+1</f>
        <v>1</v>
      </c>
      <c r="C186" s="81" t="s">
        <v>16</v>
      </c>
      <c r="D186" s="21" t="s">
        <v>259</v>
      </c>
      <c r="F186" s="50" t="s">
        <v>205</v>
      </c>
      <c r="G186" s="22" t="s">
        <v>271</v>
      </c>
      <c r="H186" s="22" t="s">
        <v>18</v>
      </c>
      <c r="I186" s="22" t="s">
        <v>141</v>
      </c>
      <c r="J186" s="22">
        <v>1</v>
      </c>
      <c r="K186" s="23">
        <f t="shared" si="48"/>
        <v>44639</v>
      </c>
      <c r="L186" s="24"/>
      <c r="M186" s="25"/>
      <c r="N186" s="25"/>
    </row>
    <row r="187" spans="1:17" ht="16.2" thickBot="1" x14ac:dyDescent="0.35">
      <c r="A187" s="95">
        <f t="shared" si="57"/>
        <v>4.0999999999999996</v>
      </c>
      <c r="B187" s="20">
        <f t="shared" si="58"/>
        <v>2</v>
      </c>
      <c r="C187" s="81" t="s">
        <v>16</v>
      </c>
      <c r="D187" s="21" t="s">
        <v>260</v>
      </c>
      <c r="F187" s="82"/>
      <c r="G187" s="22" t="s">
        <v>271</v>
      </c>
      <c r="H187" s="22" t="s">
        <v>47</v>
      </c>
      <c r="I187" s="22" t="s">
        <v>261</v>
      </c>
      <c r="J187" s="22">
        <v>30</v>
      </c>
      <c r="K187" s="23">
        <f t="shared" si="48"/>
        <v>44639</v>
      </c>
      <c r="L187" s="24"/>
      <c r="M187" s="25"/>
      <c r="N187" s="25"/>
    </row>
    <row r="188" spans="1:17" s="12" customFormat="1" ht="24" thickBot="1" x14ac:dyDescent="0.35">
      <c r="A188" s="122">
        <v>5</v>
      </c>
      <c r="B188" s="72"/>
      <c r="C188" s="8" t="s">
        <v>262</v>
      </c>
      <c r="D188" s="9"/>
      <c r="E188" s="9"/>
      <c r="F188" s="9"/>
      <c r="G188" s="45"/>
      <c r="H188" s="9"/>
      <c r="I188" s="9"/>
      <c r="J188" s="46"/>
      <c r="K188" s="8"/>
      <c r="L188" s="8"/>
      <c r="M188" s="11"/>
      <c r="N188" s="11"/>
      <c r="O188" s="9"/>
    </row>
    <row r="189" spans="1:17" ht="43.8" thickBot="1" x14ac:dyDescent="0.35">
      <c r="A189" s="120">
        <f t="shared" ref="A189" si="59">A188</f>
        <v>5</v>
      </c>
      <c r="B189" s="20">
        <f t="shared" ref="B189" si="60">B188+1</f>
        <v>1</v>
      </c>
      <c r="C189" s="5" t="s">
        <v>64</v>
      </c>
      <c r="D189" s="21" t="s">
        <v>263</v>
      </c>
      <c r="G189" s="22" t="s">
        <v>271</v>
      </c>
      <c r="H189" s="22" t="s">
        <v>18</v>
      </c>
      <c r="I189" s="22" t="s">
        <v>141</v>
      </c>
      <c r="K189" s="23">
        <f t="shared" si="48"/>
        <v>44639</v>
      </c>
      <c r="L189" s="24">
        <v>0.45833333333333331</v>
      </c>
      <c r="M189" s="53"/>
      <c r="N189" s="53"/>
    </row>
    <row r="190" spans="1:17" s="12" customFormat="1" ht="24" thickBot="1" x14ac:dyDescent="0.35">
      <c r="A190" s="123">
        <v>6</v>
      </c>
      <c r="B190" s="44"/>
      <c r="C190" s="8" t="s">
        <v>264</v>
      </c>
      <c r="D190" s="9"/>
      <c r="E190" s="9"/>
      <c r="F190" s="9"/>
      <c r="G190" s="9"/>
      <c r="H190" s="9"/>
      <c r="I190" s="9"/>
      <c r="J190" s="8"/>
      <c r="K190" s="10"/>
      <c r="L190" s="8"/>
      <c r="M190" s="11"/>
      <c r="N190" s="11"/>
      <c r="O190" s="9"/>
    </row>
    <row r="191" spans="1:17" s="15" customFormat="1" x14ac:dyDescent="0.3">
      <c r="A191" s="121">
        <f>A190+0.1</f>
        <v>6.1</v>
      </c>
      <c r="B191" s="14"/>
      <c r="D191" s="16" t="s">
        <v>265</v>
      </c>
      <c r="E191" s="103"/>
      <c r="F191" s="17"/>
      <c r="G191" s="17"/>
      <c r="H191" s="17"/>
      <c r="I191" s="17"/>
      <c r="J191" s="17"/>
      <c r="K191" s="94"/>
      <c r="L191" s="48"/>
      <c r="M191" s="49"/>
      <c r="N191" s="49"/>
      <c r="O191" s="104"/>
    </row>
    <row r="192" spans="1:17" ht="86.4" x14ac:dyDescent="0.3">
      <c r="A192" s="120">
        <f t="shared" ref="A192:A193" si="61">A191</f>
        <v>6.1</v>
      </c>
      <c r="B192" s="20">
        <f t="shared" ref="B192:B193" si="62">B191+1</f>
        <v>1</v>
      </c>
      <c r="C192" s="5" t="s">
        <v>16</v>
      </c>
      <c r="D192" s="56" t="s">
        <v>233</v>
      </c>
      <c r="F192" s="50" t="s">
        <v>205</v>
      </c>
      <c r="G192" s="22" t="s">
        <v>271</v>
      </c>
      <c r="H192" s="22" t="s">
        <v>234</v>
      </c>
      <c r="I192" s="22" t="s">
        <v>376</v>
      </c>
      <c r="J192" s="22">
        <v>60</v>
      </c>
      <c r="K192" s="23">
        <f>K$2+3</f>
        <v>44640</v>
      </c>
      <c r="L192" s="24">
        <v>0.375</v>
      </c>
      <c r="M192" s="24"/>
      <c r="N192" s="25"/>
    </row>
    <row r="193" spans="1:15" ht="28.8" x14ac:dyDescent="0.3">
      <c r="A193" s="120">
        <f t="shared" si="61"/>
        <v>6.1</v>
      </c>
      <c r="B193" s="20">
        <f t="shared" si="62"/>
        <v>2</v>
      </c>
      <c r="C193" s="5" t="s">
        <v>16</v>
      </c>
      <c r="D193" s="21" t="s">
        <v>235</v>
      </c>
      <c r="G193" s="22" t="s">
        <v>271</v>
      </c>
      <c r="H193" s="22" t="s">
        <v>274</v>
      </c>
      <c r="I193" s="22" t="s">
        <v>99</v>
      </c>
      <c r="K193" s="23">
        <f>K$2+3</f>
        <v>44640</v>
      </c>
    </row>
    <row r="194" spans="1:15" s="15" customFormat="1" x14ac:dyDescent="0.3">
      <c r="A194" s="121">
        <f>A193+0.1</f>
        <v>6.1999999999999993</v>
      </c>
      <c r="B194" s="14"/>
      <c r="D194" s="16" t="s">
        <v>266</v>
      </c>
      <c r="E194" s="103"/>
      <c r="F194" s="17"/>
      <c r="G194" s="17"/>
      <c r="H194" s="17"/>
      <c r="I194" s="17"/>
      <c r="J194" s="17"/>
      <c r="K194" s="94"/>
      <c r="L194" s="48"/>
      <c r="M194" s="49"/>
      <c r="N194" s="49"/>
      <c r="O194" s="104"/>
    </row>
    <row r="195" spans="1:15" ht="86.4" x14ac:dyDescent="0.3">
      <c r="A195" s="120">
        <f t="shared" ref="A195:A196" si="63">A194</f>
        <v>6.1999999999999993</v>
      </c>
      <c r="B195" s="20">
        <f t="shared" ref="B195:B196" si="64">B194+1</f>
        <v>1</v>
      </c>
      <c r="C195" s="5" t="s">
        <v>16</v>
      </c>
      <c r="D195" s="56" t="s">
        <v>233</v>
      </c>
      <c r="F195" s="50" t="s">
        <v>205</v>
      </c>
      <c r="G195" s="22" t="s">
        <v>271</v>
      </c>
      <c r="H195" s="22" t="s">
        <v>234</v>
      </c>
      <c r="I195" s="22" t="s">
        <v>376</v>
      </c>
      <c r="J195" s="22">
        <v>60</v>
      </c>
      <c r="K195" s="23">
        <f>K$2+4</f>
        <v>44641</v>
      </c>
      <c r="L195" s="24">
        <v>0.375</v>
      </c>
      <c r="M195" s="24"/>
      <c r="N195" s="25"/>
    </row>
    <row r="196" spans="1:15" ht="28.8" x14ac:dyDescent="0.3">
      <c r="A196" s="120">
        <f t="shared" si="63"/>
        <v>6.1999999999999993</v>
      </c>
      <c r="B196" s="20">
        <f t="shared" si="64"/>
        <v>2</v>
      </c>
      <c r="C196" s="5" t="s">
        <v>16</v>
      </c>
      <c r="D196" s="21" t="s">
        <v>235</v>
      </c>
      <c r="G196" s="22" t="s">
        <v>271</v>
      </c>
      <c r="H196" s="22" t="s">
        <v>274</v>
      </c>
      <c r="I196" s="22" t="s">
        <v>99</v>
      </c>
      <c r="K196" s="23">
        <f>K$2+4</f>
        <v>44641</v>
      </c>
    </row>
    <row r="197" spans="1:15" s="15" customFormat="1" x14ac:dyDescent="0.3">
      <c r="A197" s="121">
        <f>A196+0.1</f>
        <v>6.2999999999999989</v>
      </c>
      <c r="B197" s="14"/>
      <c r="D197" s="16" t="s">
        <v>267</v>
      </c>
      <c r="E197" s="103"/>
      <c r="F197" s="17"/>
      <c r="G197" s="17"/>
      <c r="H197" s="17"/>
      <c r="I197" s="17"/>
      <c r="J197" s="17"/>
      <c r="K197" s="94"/>
      <c r="L197" s="48"/>
      <c r="M197" s="49"/>
      <c r="N197" s="49"/>
      <c r="O197" s="104"/>
    </row>
    <row r="198" spans="1:15" ht="86.4" x14ac:dyDescent="0.3">
      <c r="A198" s="120">
        <f t="shared" ref="A198:A199" si="65">A197</f>
        <v>6.2999999999999989</v>
      </c>
      <c r="B198" s="20">
        <f t="shared" ref="B198:B199" si="66">B197+1</f>
        <v>1</v>
      </c>
      <c r="C198" s="5" t="s">
        <v>16</v>
      </c>
      <c r="D198" s="56" t="s">
        <v>233</v>
      </c>
      <c r="F198" s="50" t="s">
        <v>205</v>
      </c>
      <c r="G198" s="22" t="s">
        <v>271</v>
      </c>
      <c r="H198" s="22" t="s">
        <v>234</v>
      </c>
      <c r="I198" s="22" t="s">
        <v>376</v>
      </c>
      <c r="J198" s="22">
        <v>60</v>
      </c>
      <c r="K198" s="23">
        <f>K$2+5</f>
        <v>44642</v>
      </c>
      <c r="L198" s="24">
        <v>0.375</v>
      </c>
      <c r="M198" s="24"/>
      <c r="N198" s="25"/>
    </row>
    <row r="199" spans="1:15" ht="28.8" x14ac:dyDescent="0.3">
      <c r="A199" s="120">
        <f t="shared" si="65"/>
        <v>6.2999999999999989</v>
      </c>
      <c r="B199" s="20">
        <f t="shared" si="66"/>
        <v>2</v>
      </c>
      <c r="C199" s="5" t="s">
        <v>16</v>
      </c>
      <c r="D199" s="21" t="s">
        <v>235</v>
      </c>
      <c r="G199" s="22" t="s">
        <v>271</v>
      </c>
      <c r="H199" s="22" t="s">
        <v>274</v>
      </c>
      <c r="I199" s="22" t="s">
        <v>99</v>
      </c>
      <c r="K199" s="23">
        <f>K$2+5</f>
        <v>44642</v>
      </c>
    </row>
    <row r="200" spans="1:15" s="15" customFormat="1" x14ac:dyDescent="0.3">
      <c r="A200" s="121">
        <f>A199+0.1</f>
        <v>6.3999999999999986</v>
      </c>
      <c r="B200" s="14"/>
      <c r="D200" s="16" t="s">
        <v>268</v>
      </c>
      <c r="E200" s="103"/>
      <c r="F200" s="17"/>
      <c r="G200" s="17"/>
      <c r="H200" s="17"/>
      <c r="I200" s="17"/>
      <c r="J200" s="17"/>
      <c r="K200" s="94"/>
      <c r="L200" s="48"/>
      <c r="M200" s="49"/>
      <c r="N200" s="49"/>
      <c r="O200" s="104"/>
    </row>
    <row r="201" spans="1:15" ht="86.4" x14ac:dyDescent="0.3">
      <c r="A201" s="120">
        <f t="shared" ref="A201:A202" si="67">A200</f>
        <v>6.3999999999999986</v>
      </c>
      <c r="B201" s="20">
        <f t="shared" ref="B201:B202" si="68">B200+1</f>
        <v>1</v>
      </c>
      <c r="C201" s="5" t="s">
        <v>16</v>
      </c>
      <c r="D201" s="56" t="s">
        <v>233</v>
      </c>
      <c r="F201" s="50" t="s">
        <v>205</v>
      </c>
      <c r="G201" s="22" t="s">
        <v>271</v>
      </c>
      <c r="H201" s="22" t="s">
        <v>234</v>
      </c>
      <c r="I201" s="22" t="s">
        <v>376</v>
      </c>
      <c r="J201" s="22">
        <v>60</v>
      </c>
      <c r="K201" s="23">
        <f>K$2+6</f>
        <v>44643</v>
      </c>
      <c r="L201" s="24">
        <v>0.375</v>
      </c>
      <c r="M201" s="24"/>
      <c r="N201" s="25"/>
    </row>
    <row r="202" spans="1:15" ht="28.8" x14ac:dyDescent="0.3">
      <c r="A202" s="120">
        <f t="shared" si="67"/>
        <v>6.3999999999999986</v>
      </c>
      <c r="B202" s="20">
        <f t="shared" si="68"/>
        <v>2</v>
      </c>
      <c r="C202" s="5" t="s">
        <v>16</v>
      </c>
      <c r="D202" s="21" t="s">
        <v>235</v>
      </c>
      <c r="G202" s="22" t="s">
        <v>271</v>
      </c>
      <c r="H202" s="22" t="s">
        <v>274</v>
      </c>
      <c r="I202" s="22" t="s">
        <v>99</v>
      </c>
      <c r="K202" s="23">
        <f>K$2+6</f>
        <v>44643</v>
      </c>
    </row>
    <row r="203" spans="1:15" s="15" customFormat="1" x14ac:dyDescent="0.3">
      <c r="A203" s="121">
        <f>A202+0.1</f>
        <v>6.4999999999999982</v>
      </c>
      <c r="B203" s="14"/>
      <c r="D203" s="16" t="s">
        <v>269</v>
      </c>
      <c r="E203" s="103"/>
      <c r="F203" s="17"/>
      <c r="G203" s="17"/>
      <c r="H203" s="17"/>
      <c r="I203" s="17"/>
      <c r="J203" s="17"/>
      <c r="K203" s="94"/>
      <c r="L203" s="48"/>
      <c r="M203" s="49"/>
      <c r="N203" s="49"/>
      <c r="O203" s="104"/>
    </row>
    <row r="204" spans="1:15" ht="86.4" x14ac:dyDescent="0.3">
      <c r="A204" s="120">
        <f t="shared" ref="A204:A205" si="69">A203</f>
        <v>6.4999999999999982</v>
      </c>
      <c r="B204" s="20">
        <f t="shared" ref="B204:B205" si="70">B203+1</f>
        <v>1</v>
      </c>
      <c r="C204" s="5" t="s">
        <v>16</v>
      </c>
      <c r="D204" s="56" t="s">
        <v>233</v>
      </c>
      <c r="F204" s="50" t="s">
        <v>205</v>
      </c>
      <c r="G204" s="22" t="s">
        <v>271</v>
      </c>
      <c r="H204" s="22" t="s">
        <v>234</v>
      </c>
      <c r="I204" s="22" t="s">
        <v>376</v>
      </c>
      <c r="J204" s="22">
        <v>60</v>
      </c>
      <c r="K204" s="23">
        <f>K$2+7</f>
        <v>44644</v>
      </c>
      <c r="L204" s="24">
        <v>0.375</v>
      </c>
      <c r="M204" s="24"/>
      <c r="N204" s="25"/>
    </row>
    <row r="205" spans="1:15" ht="28.8" x14ac:dyDescent="0.3">
      <c r="A205" s="120">
        <f t="shared" si="69"/>
        <v>6.4999999999999982</v>
      </c>
      <c r="B205" s="20">
        <f t="shared" si="70"/>
        <v>2</v>
      </c>
      <c r="C205" s="5" t="s">
        <v>16</v>
      </c>
      <c r="D205" s="21" t="s">
        <v>235</v>
      </c>
      <c r="G205" s="22" t="s">
        <v>271</v>
      </c>
      <c r="H205" s="22" t="s">
        <v>274</v>
      </c>
      <c r="I205" s="22" t="s">
        <v>99</v>
      </c>
      <c r="K205" s="23">
        <f>K$2+7</f>
        <v>44644</v>
      </c>
    </row>
    <row r="206" spans="1:15" s="15" customFormat="1" x14ac:dyDescent="0.3">
      <c r="A206" s="121">
        <f>A205+0.1</f>
        <v>6.5999999999999979</v>
      </c>
      <c r="B206" s="14"/>
      <c r="D206" s="16" t="s">
        <v>270</v>
      </c>
      <c r="E206" s="103"/>
      <c r="F206" s="17"/>
      <c r="G206" s="17"/>
      <c r="H206" s="17"/>
      <c r="I206" s="17"/>
      <c r="J206" s="17"/>
      <c r="K206" s="94"/>
      <c r="L206" s="48"/>
      <c r="M206" s="49"/>
      <c r="N206" s="49"/>
      <c r="O206" s="104"/>
    </row>
    <row r="207" spans="1:15" ht="86.4" x14ac:dyDescent="0.3">
      <c r="A207" s="120">
        <f t="shared" ref="A207:A208" si="71">A206</f>
        <v>6.5999999999999979</v>
      </c>
      <c r="B207" s="20">
        <f t="shared" ref="B207:B208" si="72">B206+1</f>
        <v>1</v>
      </c>
      <c r="C207" s="5" t="s">
        <v>16</v>
      </c>
      <c r="D207" s="56" t="s">
        <v>233</v>
      </c>
      <c r="F207" s="50" t="s">
        <v>205</v>
      </c>
      <c r="G207" s="22" t="s">
        <v>271</v>
      </c>
      <c r="H207" s="22" t="s">
        <v>234</v>
      </c>
      <c r="I207" s="22" t="s">
        <v>376</v>
      </c>
      <c r="J207" s="22">
        <v>60</v>
      </c>
      <c r="K207" s="23">
        <f>K$2+8</f>
        <v>44645</v>
      </c>
      <c r="L207" s="24">
        <v>0.375</v>
      </c>
      <c r="M207" s="24"/>
      <c r="N207" s="25"/>
    </row>
    <row r="208" spans="1:15" ht="28.8" x14ac:dyDescent="0.3">
      <c r="A208" s="120">
        <f t="shared" si="71"/>
        <v>6.5999999999999979</v>
      </c>
      <c r="B208" s="20">
        <f t="shared" si="72"/>
        <v>2</v>
      </c>
      <c r="C208" s="5" t="s">
        <v>16</v>
      </c>
      <c r="D208" s="21" t="s">
        <v>235</v>
      </c>
      <c r="G208" s="22" t="s">
        <v>271</v>
      </c>
      <c r="H208" s="22" t="s">
        <v>274</v>
      </c>
      <c r="I208" s="22" t="s">
        <v>99</v>
      </c>
      <c r="K208" s="23">
        <f>K$2+8</f>
        <v>44645</v>
      </c>
    </row>
  </sheetData>
  <conditionalFormatting sqref="G209:G1048576 G1 G112:G113 G12:G19 G29:G35 G96:G102">
    <cfRule type="cellIs" dxfId="1113" priority="2189" operator="equal">
      <formula>"Complete w/defect"</formula>
    </cfRule>
    <cfRule type="cellIs" dxfId="1112" priority="2190" operator="equal">
      <formula>"Failed"</formula>
    </cfRule>
    <cfRule type="cellIs" dxfId="1111" priority="2191" operator="equal">
      <formula>"NA"</formula>
    </cfRule>
    <cfRule type="cellIs" dxfId="1110" priority="2192" operator="equal">
      <formula>"Complete"</formula>
    </cfRule>
    <cfRule type="cellIs" dxfId="1109" priority="2193" operator="equal">
      <formula>"In Progress"</formula>
    </cfRule>
    <cfRule type="cellIs" dxfId="1108" priority="2194" operator="equal">
      <formula>"Not Started"</formula>
    </cfRule>
  </conditionalFormatting>
  <conditionalFormatting sqref="C209:C1048576 C1 C24:C26 C129:C137 C112:C113 C44:C62 C95:C98 C64:C65 C139:C145 C109 C127 C123:C124 C15:C20 C31:C35">
    <cfRule type="cellIs" dxfId="1107" priority="2188" operator="equal">
      <formula>"Prod"</formula>
    </cfRule>
  </conditionalFormatting>
  <conditionalFormatting sqref="G2:G3 G25 G6 G108 G10 G81 G44 G49">
    <cfRule type="cellIs" dxfId="1106" priority="2182" operator="equal">
      <formula>"Complete w/defect"</formula>
    </cfRule>
    <cfRule type="cellIs" dxfId="1105" priority="2183" operator="equal">
      <formula>"Failed"</formula>
    </cfRule>
    <cfRule type="cellIs" dxfId="1104" priority="2184" operator="equal">
      <formula>"NA"</formula>
    </cfRule>
    <cfRule type="cellIs" dxfId="1103" priority="2185" operator="equal">
      <formula>"Complete"</formula>
    </cfRule>
    <cfRule type="cellIs" dxfId="1102" priority="2186" operator="equal">
      <formula>"In Progress"</formula>
    </cfRule>
    <cfRule type="cellIs" dxfId="1101" priority="2187" operator="equal">
      <formula>"Not Started"</formula>
    </cfRule>
  </conditionalFormatting>
  <conditionalFormatting sqref="C2:C4 C6 C185:C187 C10:C13 C70:C87 C103:C105 C108 C166:C178">
    <cfRule type="cellIs" dxfId="1100" priority="2181" operator="equal">
      <formula>"Prod"</formula>
    </cfRule>
  </conditionalFormatting>
  <conditionalFormatting sqref="C7:C9">
    <cfRule type="cellIs" dxfId="1099" priority="2179" operator="equal">
      <formula>"Prod"</formula>
    </cfRule>
  </conditionalFormatting>
  <conditionalFormatting sqref="C13">
    <cfRule type="cellIs" dxfId="1098" priority="2178" operator="equal">
      <formula>"Prod"</formula>
    </cfRule>
  </conditionalFormatting>
  <conditionalFormatting sqref="C21">
    <cfRule type="cellIs" dxfId="1097" priority="2177" operator="equal">
      <formula>"Prod"</formula>
    </cfRule>
  </conditionalFormatting>
  <conditionalFormatting sqref="C22:C23">
    <cfRule type="cellIs" dxfId="1096" priority="2176" operator="equal">
      <formula>"Prod"</formula>
    </cfRule>
  </conditionalFormatting>
  <conditionalFormatting sqref="C5">
    <cfRule type="cellIs" dxfId="1095" priority="2175" operator="equal">
      <formula>"Prod"</formula>
    </cfRule>
  </conditionalFormatting>
  <conditionalFormatting sqref="C29">
    <cfRule type="cellIs" dxfId="1094" priority="2174" operator="equal">
      <formula>"Prod"</formula>
    </cfRule>
  </conditionalFormatting>
  <conditionalFormatting sqref="C30">
    <cfRule type="cellIs" dxfId="1093" priority="2173" operator="equal">
      <formula>"Prod"</formula>
    </cfRule>
  </conditionalFormatting>
  <conditionalFormatting sqref="G36">
    <cfRule type="cellIs" dxfId="1092" priority="2166" operator="equal">
      <formula>"Complete w/defect"</formula>
    </cfRule>
    <cfRule type="cellIs" dxfId="1091" priority="2167" operator="equal">
      <formula>"Failed"</formula>
    </cfRule>
    <cfRule type="cellIs" dxfId="1090" priority="2168" operator="equal">
      <formula>"NA"</formula>
    </cfRule>
    <cfRule type="cellIs" dxfId="1089" priority="2169" operator="equal">
      <formula>"Complete"</formula>
    </cfRule>
    <cfRule type="cellIs" dxfId="1088" priority="2170" operator="equal">
      <formula>"In Progress"</formula>
    </cfRule>
    <cfRule type="cellIs" dxfId="1087" priority="2171" operator="equal">
      <formula>"Not Started"</formula>
    </cfRule>
  </conditionalFormatting>
  <conditionalFormatting sqref="C36">
    <cfRule type="cellIs" dxfId="1086" priority="2165" operator="equal">
      <formula>"Prod"</formula>
    </cfRule>
  </conditionalFormatting>
  <conditionalFormatting sqref="C38:C40 C43">
    <cfRule type="cellIs" dxfId="1085" priority="2164" operator="equal">
      <formula>"Prod"</formula>
    </cfRule>
  </conditionalFormatting>
  <conditionalFormatting sqref="C39">
    <cfRule type="cellIs" dxfId="1084" priority="2163" operator="equal">
      <formula>"Prod"</formula>
    </cfRule>
  </conditionalFormatting>
  <conditionalFormatting sqref="C57">
    <cfRule type="cellIs" dxfId="1083" priority="2162" operator="equal">
      <formula>"Prod"</formula>
    </cfRule>
  </conditionalFormatting>
  <conditionalFormatting sqref="G59">
    <cfRule type="cellIs" dxfId="1082" priority="2156" operator="equal">
      <formula>"Complete w/defect"</formula>
    </cfRule>
    <cfRule type="cellIs" dxfId="1081" priority="2157" operator="equal">
      <formula>"Failed"</formula>
    </cfRule>
    <cfRule type="cellIs" dxfId="1080" priority="2158" operator="equal">
      <formula>"NA"</formula>
    </cfRule>
    <cfRule type="cellIs" dxfId="1079" priority="2159" operator="equal">
      <formula>"Complete"</formula>
    </cfRule>
    <cfRule type="cellIs" dxfId="1078" priority="2160" operator="equal">
      <formula>"In Progress"</formula>
    </cfRule>
    <cfRule type="cellIs" dxfId="1077" priority="2161" operator="equal">
      <formula>"Not Started"</formula>
    </cfRule>
  </conditionalFormatting>
  <conditionalFormatting sqref="G66">
    <cfRule type="cellIs" dxfId="1076" priority="2149" operator="equal">
      <formula>"Complete w/defect"</formula>
    </cfRule>
    <cfRule type="cellIs" dxfId="1075" priority="2150" operator="equal">
      <formula>"Failed"</formula>
    </cfRule>
    <cfRule type="cellIs" dxfId="1074" priority="2151" operator="equal">
      <formula>"NA"</formula>
    </cfRule>
    <cfRule type="cellIs" dxfId="1073" priority="2152" operator="equal">
      <formula>"Complete"</formula>
    </cfRule>
    <cfRule type="cellIs" dxfId="1072" priority="2153" operator="equal">
      <formula>"In Progress"</formula>
    </cfRule>
    <cfRule type="cellIs" dxfId="1071" priority="2154" operator="equal">
      <formula>"Not Started"</formula>
    </cfRule>
  </conditionalFormatting>
  <conditionalFormatting sqref="C66:C67">
    <cfRule type="cellIs" dxfId="1070" priority="2155" operator="equal">
      <formula>"Prod"</formula>
    </cfRule>
  </conditionalFormatting>
  <conditionalFormatting sqref="C66:C67">
    <cfRule type="cellIs" dxfId="1069" priority="2148" operator="equal">
      <formula>"Prod"</formula>
    </cfRule>
  </conditionalFormatting>
  <conditionalFormatting sqref="C66:C67">
    <cfRule type="cellIs" dxfId="1068" priority="2147" operator="equal">
      <formula>"Prod"</formula>
    </cfRule>
  </conditionalFormatting>
  <conditionalFormatting sqref="G37">
    <cfRule type="cellIs" dxfId="1067" priority="2141" operator="equal">
      <formula>"Complete w/defect"</formula>
    </cfRule>
    <cfRule type="cellIs" dxfId="1066" priority="2142" operator="equal">
      <formula>"Failed"</formula>
    </cfRule>
    <cfRule type="cellIs" dxfId="1065" priority="2143" operator="equal">
      <formula>"NA"</formula>
    </cfRule>
    <cfRule type="cellIs" dxfId="1064" priority="2144" operator="equal">
      <formula>"Complete"</formula>
    </cfRule>
    <cfRule type="cellIs" dxfId="1063" priority="2145" operator="equal">
      <formula>"In Progress"</formula>
    </cfRule>
    <cfRule type="cellIs" dxfId="1062" priority="2146" operator="equal">
      <formula>"Not Started"</formula>
    </cfRule>
  </conditionalFormatting>
  <conditionalFormatting sqref="C37">
    <cfRule type="cellIs" dxfId="1061" priority="2140" operator="equal">
      <formula>"Prod"</formula>
    </cfRule>
  </conditionalFormatting>
  <conditionalFormatting sqref="G68">
    <cfRule type="cellIs" dxfId="1060" priority="2134" operator="equal">
      <formula>"Complete w/defect"</formula>
    </cfRule>
    <cfRule type="cellIs" dxfId="1059" priority="2135" operator="equal">
      <formula>"Failed"</formula>
    </cfRule>
    <cfRule type="cellIs" dxfId="1058" priority="2136" operator="equal">
      <formula>"NA"</formula>
    </cfRule>
    <cfRule type="cellIs" dxfId="1057" priority="2137" operator="equal">
      <formula>"Complete"</formula>
    </cfRule>
    <cfRule type="cellIs" dxfId="1056" priority="2138" operator="equal">
      <formula>"In Progress"</formula>
    </cfRule>
    <cfRule type="cellIs" dxfId="1055" priority="2139" operator="equal">
      <formula>"Not Started"</formula>
    </cfRule>
  </conditionalFormatting>
  <conditionalFormatting sqref="C68:C69">
    <cfRule type="cellIs" dxfId="1054" priority="2133" operator="equal">
      <formula>"Prod"</formula>
    </cfRule>
  </conditionalFormatting>
  <conditionalFormatting sqref="G70">
    <cfRule type="cellIs" dxfId="1053" priority="2127" operator="equal">
      <formula>"Complete w/defect"</formula>
    </cfRule>
    <cfRule type="cellIs" dxfId="1052" priority="2128" operator="equal">
      <formula>"Failed"</formula>
    </cfRule>
    <cfRule type="cellIs" dxfId="1051" priority="2129" operator="equal">
      <formula>"NA"</formula>
    </cfRule>
    <cfRule type="cellIs" dxfId="1050" priority="2130" operator="equal">
      <formula>"Complete"</formula>
    </cfRule>
    <cfRule type="cellIs" dxfId="1049" priority="2131" operator="equal">
      <formula>"In Progress"</formula>
    </cfRule>
    <cfRule type="cellIs" dxfId="1048" priority="2132" operator="equal">
      <formula>"Not Started"</formula>
    </cfRule>
  </conditionalFormatting>
  <conditionalFormatting sqref="C88:C89">
    <cfRule type="cellIs" dxfId="1047" priority="2126" operator="equal">
      <formula>"Prod"</formula>
    </cfRule>
  </conditionalFormatting>
  <conditionalFormatting sqref="C90:C91">
    <cfRule type="cellIs" dxfId="1046" priority="2125" operator="equal">
      <formula>"Prod"</formula>
    </cfRule>
  </conditionalFormatting>
  <conditionalFormatting sqref="G95">
    <cfRule type="cellIs" dxfId="1045" priority="2119" operator="equal">
      <formula>"Complete w/defect"</formula>
    </cfRule>
    <cfRule type="cellIs" dxfId="1044" priority="2120" operator="equal">
      <formula>"Failed"</formula>
    </cfRule>
    <cfRule type="cellIs" dxfId="1043" priority="2121" operator="equal">
      <formula>"NA"</formula>
    </cfRule>
    <cfRule type="cellIs" dxfId="1042" priority="2122" operator="equal">
      <formula>"Complete"</formula>
    </cfRule>
    <cfRule type="cellIs" dxfId="1041" priority="2123" operator="equal">
      <formula>"In Progress"</formula>
    </cfRule>
    <cfRule type="cellIs" dxfId="1040" priority="2124" operator="equal">
      <formula>"Not Started"</formula>
    </cfRule>
  </conditionalFormatting>
  <conditionalFormatting sqref="C99:C102">
    <cfRule type="cellIs" dxfId="1039" priority="2118" operator="equal">
      <formula>"Prod"</formula>
    </cfRule>
  </conditionalFormatting>
  <conditionalFormatting sqref="C103">
    <cfRule type="cellIs" dxfId="1038" priority="2117" operator="equal">
      <formula>"Prod"</formula>
    </cfRule>
  </conditionalFormatting>
  <conditionalFormatting sqref="C104:C105">
    <cfRule type="cellIs" dxfId="1037" priority="2116" operator="equal">
      <formula>"Prod"</formula>
    </cfRule>
  </conditionalFormatting>
  <conditionalFormatting sqref="C110">
    <cfRule type="cellIs" dxfId="1036" priority="2108" operator="equal">
      <formula>"Prod"</formula>
    </cfRule>
  </conditionalFormatting>
  <conditionalFormatting sqref="G110">
    <cfRule type="cellIs" dxfId="1035" priority="2109" operator="equal">
      <formula>"Complete w/defect"</formula>
    </cfRule>
    <cfRule type="cellIs" dxfId="1034" priority="2110" operator="equal">
      <formula>"Failed"</formula>
    </cfRule>
    <cfRule type="cellIs" dxfId="1033" priority="2111" operator="equal">
      <formula>"NA"</formula>
    </cfRule>
    <cfRule type="cellIs" dxfId="1032" priority="2112" operator="equal">
      <formula>"Complete"</formula>
    </cfRule>
    <cfRule type="cellIs" dxfId="1031" priority="2113" operator="equal">
      <formula>"In Progress"</formula>
    </cfRule>
    <cfRule type="cellIs" dxfId="1030" priority="2114" operator="equal">
      <formula>"Not Started"</formula>
    </cfRule>
  </conditionalFormatting>
  <conditionalFormatting sqref="G191">
    <cfRule type="cellIs" dxfId="1029" priority="2041" operator="equal">
      <formula>"Complete w/defect"</formula>
    </cfRule>
    <cfRule type="cellIs" dxfId="1028" priority="2042" operator="equal">
      <formula>"Failed"</formula>
    </cfRule>
    <cfRule type="cellIs" dxfId="1027" priority="2043" operator="equal">
      <formula>"NA"</formula>
    </cfRule>
    <cfRule type="cellIs" dxfId="1026" priority="2044" operator="equal">
      <formula>"Complete"</formula>
    </cfRule>
    <cfRule type="cellIs" dxfId="1025" priority="2045" operator="equal">
      <formula>"In Progress"</formula>
    </cfRule>
    <cfRule type="cellIs" dxfId="1024" priority="2046" operator="equal">
      <formula>"Not Started"</formula>
    </cfRule>
  </conditionalFormatting>
  <conditionalFormatting sqref="G133 G143 G130">
    <cfRule type="cellIs" dxfId="1023" priority="2102" operator="equal">
      <formula>"Complete w/defect"</formula>
    </cfRule>
    <cfRule type="cellIs" dxfId="1022" priority="2103" operator="equal">
      <formula>"Failed"</formula>
    </cfRule>
    <cfRule type="cellIs" dxfId="1021" priority="2104" operator="equal">
      <formula>"NA"</formula>
    </cfRule>
    <cfRule type="cellIs" dxfId="1020" priority="2105" operator="equal">
      <formula>"Complete"</formula>
    </cfRule>
    <cfRule type="cellIs" dxfId="1019" priority="2106" operator="equal">
      <formula>"In Progress"</formula>
    </cfRule>
    <cfRule type="cellIs" dxfId="1018" priority="2107" operator="equal">
      <formula>"Not Started"</formula>
    </cfRule>
  </conditionalFormatting>
  <conditionalFormatting sqref="G147">
    <cfRule type="cellIs" dxfId="1017" priority="2096" operator="equal">
      <formula>"Complete w/defect"</formula>
    </cfRule>
    <cfRule type="cellIs" dxfId="1016" priority="2097" operator="equal">
      <formula>"Failed"</formula>
    </cfRule>
    <cfRule type="cellIs" dxfId="1015" priority="2098" operator="equal">
      <formula>"NA"</formula>
    </cfRule>
    <cfRule type="cellIs" dxfId="1014" priority="2099" operator="equal">
      <formula>"Complete"</formula>
    </cfRule>
    <cfRule type="cellIs" dxfId="1013" priority="2100" operator="equal">
      <formula>"In Progress"</formula>
    </cfRule>
    <cfRule type="cellIs" dxfId="1012" priority="2101" operator="equal">
      <formula>"Not Started"</formula>
    </cfRule>
  </conditionalFormatting>
  <conditionalFormatting sqref="C147:C152">
    <cfRule type="cellIs" dxfId="1011" priority="2095" operator="equal">
      <formula>"Prod"</formula>
    </cfRule>
  </conditionalFormatting>
  <conditionalFormatting sqref="G153">
    <cfRule type="cellIs" dxfId="1010" priority="2089" operator="equal">
      <formula>"Complete w/defect"</formula>
    </cfRule>
    <cfRule type="cellIs" dxfId="1009" priority="2090" operator="equal">
      <formula>"Failed"</formula>
    </cfRule>
    <cfRule type="cellIs" dxfId="1008" priority="2091" operator="equal">
      <formula>"NA"</formula>
    </cfRule>
    <cfRule type="cellIs" dxfId="1007" priority="2092" operator="equal">
      <formula>"Complete"</formula>
    </cfRule>
    <cfRule type="cellIs" dxfId="1006" priority="2093" operator="equal">
      <formula>"In Progress"</formula>
    </cfRule>
    <cfRule type="cellIs" dxfId="1005" priority="2094" operator="equal">
      <formula>"Not Started"</formula>
    </cfRule>
  </conditionalFormatting>
  <conditionalFormatting sqref="G153">
    <cfRule type="cellIs" dxfId="1004" priority="2083" operator="equal">
      <formula>"Complete w/defect"</formula>
    </cfRule>
    <cfRule type="cellIs" dxfId="1003" priority="2084" operator="equal">
      <formula>"Failed"</formula>
    </cfRule>
    <cfRule type="cellIs" dxfId="1002" priority="2085" operator="equal">
      <formula>"NA"</formula>
    </cfRule>
    <cfRule type="cellIs" dxfId="1001" priority="2086" operator="equal">
      <formula>"Complete"</formula>
    </cfRule>
    <cfRule type="cellIs" dxfId="1000" priority="2087" operator="equal">
      <formula>"In Progress"</formula>
    </cfRule>
    <cfRule type="cellIs" dxfId="999" priority="2088" operator="equal">
      <formula>"Not Started"</formula>
    </cfRule>
  </conditionalFormatting>
  <conditionalFormatting sqref="C153:C154">
    <cfRule type="cellIs" dxfId="998" priority="2082" operator="equal">
      <formula>"Prod"</formula>
    </cfRule>
  </conditionalFormatting>
  <conditionalFormatting sqref="G155">
    <cfRule type="cellIs" dxfId="997" priority="2076" operator="equal">
      <formula>"Complete w/defect"</formula>
    </cfRule>
    <cfRule type="cellIs" dxfId="996" priority="2077" operator="equal">
      <formula>"Failed"</formula>
    </cfRule>
    <cfRule type="cellIs" dxfId="995" priority="2078" operator="equal">
      <formula>"NA"</formula>
    </cfRule>
    <cfRule type="cellIs" dxfId="994" priority="2079" operator="equal">
      <formula>"Complete"</formula>
    </cfRule>
    <cfRule type="cellIs" dxfId="993" priority="2080" operator="equal">
      <formula>"In Progress"</formula>
    </cfRule>
    <cfRule type="cellIs" dxfId="992" priority="2081" operator="equal">
      <formula>"Not Started"</formula>
    </cfRule>
  </conditionalFormatting>
  <conditionalFormatting sqref="C155:C159">
    <cfRule type="cellIs" dxfId="991" priority="2075" operator="equal">
      <formula>"Prod"</formula>
    </cfRule>
  </conditionalFormatting>
  <conditionalFormatting sqref="C160">
    <cfRule type="cellIs" dxfId="990" priority="2074" operator="equal">
      <formula>"Prod"</formula>
    </cfRule>
  </conditionalFormatting>
  <conditionalFormatting sqref="C160">
    <cfRule type="cellIs" dxfId="989" priority="2073" operator="equal">
      <formula>"Prod"</formula>
    </cfRule>
  </conditionalFormatting>
  <conditionalFormatting sqref="G161">
    <cfRule type="cellIs" dxfId="988" priority="2057" operator="equal">
      <formula>"Complete w/defect"</formula>
    </cfRule>
    <cfRule type="cellIs" dxfId="987" priority="2058" operator="equal">
      <formula>"Failed"</formula>
    </cfRule>
    <cfRule type="cellIs" dxfId="986" priority="2059" operator="equal">
      <formula>"NA"</formula>
    </cfRule>
    <cfRule type="cellIs" dxfId="985" priority="2060" operator="equal">
      <formula>"Complete"</formula>
    </cfRule>
    <cfRule type="cellIs" dxfId="984" priority="2061" operator="equal">
      <formula>"In Progress"</formula>
    </cfRule>
    <cfRule type="cellIs" dxfId="983" priority="2062" operator="equal">
      <formula>"Not Started"</formula>
    </cfRule>
  </conditionalFormatting>
  <conditionalFormatting sqref="G161">
    <cfRule type="cellIs" dxfId="982" priority="2067" operator="equal">
      <formula>"Complete w/defect"</formula>
    </cfRule>
    <cfRule type="cellIs" dxfId="981" priority="2068" operator="equal">
      <formula>"Failed"</formula>
    </cfRule>
    <cfRule type="cellIs" dxfId="980" priority="2069" operator="equal">
      <formula>"NA"</formula>
    </cfRule>
    <cfRule type="cellIs" dxfId="979" priority="2070" operator="equal">
      <formula>"Complete"</formula>
    </cfRule>
    <cfRule type="cellIs" dxfId="978" priority="2071" operator="equal">
      <formula>"In Progress"</formula>
    </cfRule>
    <cfRule type="cellIs" dxfId="977" priority="2072" operator="equal">
      <formula>"Not Started"</formula>
    </cfRule>
  </conditionalFormatting>
  <conditionalFormatting sqref="C161">
    <cfRule type="cellIs" dxfId="976" priority="2066" operator="equal">
      <formula>"Prod"</formula>
    </cfRule>
  </conditionalFormatting>
  <conditionalFormatting sqref="C161">
    <cfRule type="cellIs" dxfId="975" priority="2063" operator="equal">
      <formula>"Prod"</formula>
    </cfRule>
  </conditionalFormatting>
  <conditionalFormatting sqref="C161">
    <cfRule type="cellIs" dxfId="974" priority="2065" operator="equal">
      <formula>"Prod"</formula>
    </cfRule>
  </conditionalFormatting>
  <conditionalFormatting sqref="C161">
    <cfRule type="cellIs" dxfId="973" priority="2064" operator="equal">
      <formula>"Prod"</formula>
    </cfRule>
  </conditionalFormatting>
  <conditionalFormatting sqref="G191">
    <cfRule type="cellIs" dxfId="972" priority="2051" operator="equal">
      <formula>"Complete w/defect"</formula>
    </cfRule>
    <cfRule type="cellIs" dxfId="971" priority="2052" operator="equal">
      <formula>"Failed"</formula>
    </cfRule>
    <cfRule type="cellIs" dxfId="970" priority="2053" operator="equal">
      <formula>"NA"</formula>
    </cfRule>
    <cfRule type="cellIs" dxfId="969" priority="2054" operator="equal">
      <formula>"Complete"</formula>
    </cfRule>
    <cfRule type="cellIs" dxfId="968" priority="2055" operator="equal">
      <formula>"In Progress"</formula>
    </cfRule>
    <cfRule type="cellIs" dxfId="967" priority="2056" operator="equal">
      <formula>"Not Started"</formula>
    </cfRule>
  </conditionalFormatting>
  <conditionalFormatting sqref="C191">
    <cfRule type="cellIs" dxfId="966" priority="2050" operator="equal">
      <formula>"Prod"</formula>
    </cfRule>
  </conditionalFormatting>
  <conditionalFormatting sqref="C191">
    <cfRule type="cellIs" dxfId="965" priority="2047" operator="equal">
      <formula>"Prod"</formula>
    </cfRule>
  </conditionalFormatting>
  <conditionalFormatting sqref="C191">
    <cfRule type="cellIs" dxfId="964" priority="2049" operator="equal">
      <formula>"Prod"</formula>
    </cfRule>
  </conditionalFormatting>
  <conditionalFormatting sqref="C191">
    <cfRule type="cellIs" dxfId="963" priority="2048" operator="equal">
      <formula>"Prod"</formula>
    </cfRule>
  </conditionalFormatting>
  <conditionalFormatting sqref="G164">
    <cfRule type="cellIs" dxfId="962" priority="2035" operator="equal">
      <formula>"Complete w/defect"</formula>
    </cfRule>
    <cfRule type="cellIs" dxfId="961" priority="2036" operator="equal">
      <formula>"Failed"</formula>
    </cfRule>
    <cfRule type="cellIs" dxfId="960" priority="2037" operator="equal">
      <formula>"NA"</formula>
    </cfRule>
    <cfRule type="cellIs" dxfId="959" priority="2038" operator="equal">
      <formula>"Complete"</formula>
    </cfRule>
    <cfRule type="cellIs" dxfId="958" priority="2039" operator="equal">
      <formula>"In Progress"</formula>
    </cfRule>
    <cfRule type="cellIs" dxfId="957" priority="2040" operator="equal">
      <formula>"Not Started"</formula>
    </cfRule>
  </conditionalFormatting>
  <conditionalFormatting sqref="C164">
    <cfRule type="cellIs" dxfId="956" priority="2034" operator="equal">
      <formula>"Prod"</formula>
    </cfRule>
  </conditionalFormatting>
  <conditionalFormatting sqref="G177">
    <cfRule type="cellIs" dxfId="955" priority="2028" operator="equal">
      <formula>"Complete w/defect"</formula>
    </cfRule>
    <cfRule type="cellIs" dxfId="954" priority="2029" operator="equal">
      <formula>"Failed"</formula>
    </cfRule>
    <cfRule type="cellIs" dxfId="953" priority="2030" operator="equal">
      <formula>"NA"</formula>
    </cfRule>
    <cfRule type="cellIs" dxfId="952" priority="2031" operator="equal">
      <formula>"Complete"</formula>
    </cfRule>
    <cfRule type="cellIs" dxfId="951" priority="2032" operator="equal">
      <formula>"In Progress"</formula>
    </cfRule>
    <cfRule type="cellIs" dxfId="950" priority="2033" operator="equal">
      <formula>"Not Started"</formula>
    </cfRule>
  </conditionalFormatting>
  <conditionalFormatting sqref="G174">
    <cfRule type="cellIs" dxfId="949" priority="2022" operator="equal">
      <formula>"Complete w/defect"</formula>
    </cfRule>
    <cfRule type="cellIs" dxfId="948" priority="2023" operator="equal">
      <formula>"Failed"</formula>
    </cfRule>
    <cfRule type="cellIs" dxfId="947" priority="2024" operator="equal">
      <formula>"NA"</formula>
    </cfRule>
    <cfRule type="cellIs" dxfId="946" priority="2025" operator="equal">
      <formula>"Complete"</formula>
    </cfRule>
    <cfRule type="cellIs" dxfId="945" priority="2026" operator="equal">
      <formula>"In Progress"</formula>
    </cfRule>
    <cfRule type="cellIs" dxfId="944" priority="2027" operator="equal">
      <formula>"Not Started"</formula>
    </cfRule>
  </conditionalFormatting>
  <conditionalFormatting sqref="C165">
    <cfRule type="cellIs" dxfId="943" priority="2021" operator="equal">
      <formula>"Prod"</formula>
    </cfRule>
  </conditionalFormatting>
  <conditionalFormatting sqref="G179 G182">
    <cfRule type="cellIs" dxfId="942" priority="2015" operator="equal">
      <formula>"Complete w/defect"</formula>
    </cfRule>
    <cfRule type="cellIs" dxfId="941" priority="2016" operator="equal">
      <formula>"Failed"</formula>
    </cfRule>
    <cfRule type="cellIs" dxfId="940" priority="2017" operator="equal">
      <formula>"NA"</formula>
    </cfRule>
    <cfRule type="cellIs" dxfId="939" priority="2018" operator="equal">
      <formula>"Complete"</formula>
    </cfRule>
    <cfRule type="cellIs" dxfId="938" priority="2019" operator="equal">
      <formula>"In Progress"</formula>
    </cfRule>
    <cfRule type="cellIs" dxfId="937" priority="2020" operator="equal">
      <formula>"Not Started"</formula>
    </cfRule>
  </conditionalFormatting>
  <conditionalFormatting sqref="C179 C181:C184">
    <cfRule type="cellIs" dxfId="936" priority="2014" operator="equal">
      <formula>"Prod"</formula>
    </cfRule>
  </conditionalFormatting>
  <conditionalFormatting sqref="G185">
    <cfRule type="cellIs" dxfId="935" priority="2008" operator="equal">
      <formula>"Complete w/defect"</formula>
    </cfRule>
    <cfRule type="cellIs" dxfId="934" priority="2009" operator="equal">
      <formula>"Failed"</formula>
    </cfRule>
    <cfRule type="cellIs" dxfId="933" priority="2010" operator="equal">
      <formula>"NA"</formula>
    </cfRule>
    <cfRule type="cellIs" dxfId="932" priority="2011" operator="equal">
      <formula>"Complete"</formula>
    </cfRule>
    <cfRule type="cellIs" dxfId="931" priority="2012" operator="equal">
      <formula>"In Progress"</formula>
    </cfRule>
    <cfRule type="cellIs" dxfId="930" priority="2013" operator="equal">
      <formula>"Not Started"</formula>
    </cfRule>
  </conditionalFormatting>
  <conditionalFormatting sqref="G185">
    <cfRule type="cellIs" dxfId="929" priority="2002" operator="equal">
      <formula>"Complete w/defect"</formula>
    </cfRule>
    <cfRule type="cellIs" dxfId="928" priority="2003" operator="equal">
      <formula>"Failed"</formula>
    </cfRule>
    <cfRule type="cellIs" dxfId="927" priority="2004" operator="equal">
      <formula>"NA"</formula>
    </cfRule>
    <cfRule type="cellIs" dxfId="926" priority="2005" operator="equal">
      <formula>"Complete"</formula>
    </cfRule>
    <cfRule type="cellIs" dxfId="925" priority="2006" operator="equal">
      <formula>"In Progress"</formula>
    </cfRule>
    <cfRule type="cellIs" dxfId="924" priority="2007" operator="equal">
      <formula>"Not Started"</formula>
    </cfRule>
  </conditionalFormatting>
  <conditionalFormatting sqref="G190:G191">
    <cfRule type="cellIs" dxfId="923" priority="1996" operator="equal">
      <formula>"Complete w/defect"</formula>
    </cfRule>
    <cfRule type="cellIs" dxfId="922" priority="1997" operator="equal">
      <formula>"Failed"</formula>
    </cfRule>
    <cfRule type="cellIs" dxfId="921" priority="1998" operator="equal">
      <formula>"NA"</formula>
    </cfRule>
    <cfRule type="cellIs" dxfId="920" priority="1999" operator="equal">
      <formula>"Complete"</formula>
    </cfRule>
    <cfRule type="cellIs" dxfId="919" priority="2000" operator="equal">
      <formula>"In Progress"</formula>
    </cfRule>
    <cfRule type="cellIs" dxfId="918" priority="2001" operator="equal">
      <formula>"Not Started"</formula>
    </cfRule>
  </conditionalFormatting>
  <conditionalFormatting sqref="C190:C193">
    <cfRule type="cellIs" dxfId="917" priority="1995" operator="equal">
      <formula>"Prod"</formula>
    </cfRule>
  </conditionalFormatting>
  <conditionalFormatting sqref="G194">
    <cfRule type="cellIs" dxfId="916" priority="1979" operator="equal">
      <formula>"Complete w/defect"</formula>
    </cfRule>
    <cfRule type="cellIs" dxfId="915" priority="1980" operator="equal">
      <formula>"Failed"</formula>
    </cfRule>
    <cfRule type="cellIs" dxfId="914" priority="1981" operator="equal">
      <formula>"NA"</formula>
    </cfRule>
    <cfRule type="cellIs" dxfId="913" priority="1982" operator="equal">
      <formula>"Complete"</formula>
    </cfRule>
    <cfRule type="cellIs" dxfId="912" priority="1983" operator="equal">
      <formula>"In Progress"</formula>
    </cfRule>
    <cfRule type="cellIs" dxfId="911" priority="1984" operator="equal">
      <formula>"Not Started"</formula>
    </cfRule>
  </conditionalFormatting>
  <conditionalFormatting sqref="G194">
    <cfRule type="cellIs" dxfId="910" priority="1989" operator="equal">
      <formula>"Complete w/defect"</formula>
    </cfRule>
    <cfRule type="cellIs" dxfId="909" priority="1990" operator="equal">
      <formula>"Failed"</formula>
    </cfRule>
    <cfRule type="cellIs" dxfId="908" priority="1991" operator="equal">
      <formula>"NA"</formula>
    </cfRule>
    <cfRule type="cellIs" dxfId="907" priority="1992" operator="equal">
      <formula>"Complete"</formula>
    </cfRule>
    <cfRule type="cellIs" dxfId="906" priority="1993" operator="equal">
      <formula>"In Progress"</formula>
    </cfRule>
    <cfRule type="cellIs" dxfId="905" priority="1994" operator="equal">
      <formula>"Not Started"</formula>
    </cfRule>
  </conditionalFormatting>
  <conditionalFormatting sqref="C194">
    <cfRule type="cellIs" dxfId="904" priority="1988" operator="equal">
      <formula>"Prod"</formula>
    </cfRule>
  </conditionalFormatting>
  <conditionalFormatting sqref="C194">
    <cfRule type="cellIs" dxfId="903" priority="1985" operator="equal">
      <formula>"Prod"</formula>
    </cfRule>
  </conditionalFormatting>
  <conditionalFormatting sqref="C194">
    <cfRule type="cellIs" dxfId="902" priority="1987" operator="equal">
      <formula>"Prod"</formula>
    </cfRule>
  </conditionalFormatting>
  <conditionalFormatting sqref="C194">
    <cfRule type="cellIs" dxfId="901" priority="1986" operator="equal">
      <formula>"Prod"</formula>
    </cfRule>
  </conditionalFormatting>
  <conditionalFormatting sqref="G197">
    <cfRule type="cellIs" dxfId="900" priority="1963" operator="equal">
      <formula>"Complete w/defect"</formula>
    </cfRule>
    <cfRule type="cellIs" dxfId="899" priority="1964" operator="equal">
      <formula>"Failed"</formula>
    </cfRule>
    <cfRule type="cellIs" dxfId="898" priority="1965" operator="equal">
      <formula>"NA"</formula>
    </cfRule>
    <cfRule type="cellIs" dxfId="897" priority="1966" operator="equal">
      <formula>"Complete"</formula>
    </cfRule>
    <cfRule type="cellIs" dxfId="896" priority="1967" operator="equal">
      <formula>"In Progress"</formula>
    </cfRule>
    <cfRule type="cellIs" dxfId="895" priority="1968" operator="equal">
      <formula>"Not Started"</formula>
    </cfRule>
  </conditionalFormatting>
  <conditionalFormatting sqref="G197">
    <cfRule type="cellIs" dxfId="894" priority="1973" operator="equal">
      <formula>"Complete w/defect"</formula>
    </cfRule>
    <cfRule type="cellIs" dxfId="893" priority="1974" operator="equal">
      <formula>"Failed"</formula>
    </cfRule>
    <cfRule type="cellIs" dxfId="892" priority="1975" operator="equal">
      <formula>"NA"</formula>
    </cfRule>
    <cfRule type="cellIs" dxfId="891" priority="1976" operator="equal">
      <formula>"Complete"</formula>
    </cfRule>
    <cfRule type="cellIs" dxfId="890" priority="1977" operator="equal">
      <formula>"In Progress"</formula>
    </cfRule>
    <cfRule type="cellIs" dxfId="889" priority="1978" operator="equal">
      <formula>"Not Started"</formula>
    </cfRule>
  </conditionalFormatting>
  <conditionalFormatting sqref="C197">
    <cfRule type="cellIs" dxfId="888" priority="1972" operator="equal">
      <formula>"Prod"</formula>
    </cfRule>
  </conditionalFormatting>
  <conditionalFormatting sqref="C197">
    <cfRule type="cellIs" dxfId="887" priority="1969" operator="equal">
      <formula>"Prod"</formula>
    </cfRule>
  </conditionalFormatting>
  <conditionalFormatting sqref="C197">
    <cfRule type="cellIs" dxfId="886" priority="1971" operator="equal">
      <formula>"Prod"</formula>
    </cfRule>
  </conditionalFormatting>
  <conditionalFormatting sqref="C197">
    <cfRule type="cellIs" dxfId="885" priority="1970" operator="equal">
      <formula>"Prod"</formula>
    </cfRule>
  </conditionalFormatting>
  <conditionalFormatting sqref="C206">
    <cfRule type="cellIs" dxfId="884" priority="1923" operator="equal">
      <formula>"Prod"</formula>
    </cfRule>
  </conditionalFormatting>
  <conditionalFormatting sqref="G200">
    <cfRule type="cellIs" dxfId="883" priority="1947" operator="equal">
      <formula>"Complete w/defect"</formula>
    </cfRule>
    <cfRule type="cellIs" dxfId="882" priority="1948" operator="equal">
      <formula>"Failed"</formula>
    </cfRule>
    <cfRule type="cellIs" dxfId="881" priority="1949" operator="equal">
      <formula>"NA"</formula>
    </cfRule>
    <cfRule type="cellIs" dxfId="880" priority="1950" operator="equal">
      <formula>"Complete"</formula>
    </cfRule>
    <cfRule type="cellIs" dxfId="879" priority="1951" operator="equal">
      <formula>"In Progress"</formula>
    </cfRule>
    <cfRule type="cellIs" dxfId="878" priority="1952" operator="equal">
      <formula>"Not Started"</formula>
    </cfRule>
  </conditionalFormatting>
  <conditionalFormatting sqref="G200">
    <cfRule type="cellIs" dxfId="877" priority="1957" operator="equal">
      <formula>"Complete w/defect"</formula>
    </cfRule>
    <cfRule type="cellIs" dxfId="876" priority="1958" operator="equal">
      <formula>"Failed"</formula>
    </cfRule>
    <cfRule type="cellIs" dxfId="875" priority="1959" operator="equal">
      <formula>"NA"</formula>
    </cfRule>
    <cfRule type="cellIs" dxfId="874" priority="1960" operator="equal">
      <formula>"Complete"</formula>
    </cfRule>
    <cfRule type="cellIs" dxfId="873" priority="1961" operator="equal">
      <formula>"In Progress"</formula>
    </cfRule>
    <cfRule type="cellIs" dxfId="872" priority="1962" operator="equal">
      <formula>"Not Started"</formula>
    </cfRule>
  </conditionalFormatting>
  <conditionalFormatting sqref="C200">
    <cfRule type="cellIs" dxfId="871" priority="1956" operator="equal">
      <formula>"Prod"</formula>
    </cfRule>
  </conditionalFormatting>
  <conditionalFormatting sqref="C200">
    <cfRule type="cellIs" dxfId="870" priority="1953" operator="equal">
      <formula>"Prod"</formula>
    </cfRule>
  </conditionalFormatting>
  <conditionalFormatting sqref="C200">
    <cfRule type="cellIs" dxfId="869" priority="1955" operator="equal">
      <formula>"Prod"</formula>
    </cfRule>
  </conditionalFormatting>
  <conditionalFormatting sqref="C200">
    <cfRule type="cellIs" dxfId="868" priority="1954" operator="equal">
      <formula>"Prod"</formula>
    </cfRule>
  </conditionalFormatting>
  <conditionalFormatting sqref="G203">
    <cfRule type="cellIs" dxfId="867" priority="1931" operator="equal">
      <formula>"Complete w/defect"</formula>
    </cfRule>
    <cfRule type="cellIs" dxfId="866" priority="1932" operator="equal">
      <formula>"Failed"</formula>
    </cfRule>
    <cfRule type="cellIs" dxfId="865" priority="1933" operator="equal">
      <formula>"NA"</formula>
    </cfRule>
    <cfRule type="cellIs" dxfId="864" priority="1934" operator="equal">
      <formula>"Complete"</formula>
    </cfRule>
    <cfRule type="cellIs" dxfId="863" priority="1935" operator="equal">
      <formula>"In Progress"</formula>
    </cfRule>
    <cfRule type="cellIs" dxfId="862" priority="1936" operator="equal">
      <formula>"Not Started"</formula>
    </cfRule>
  </conditionalFormatting>
  <conditionalFormatting sqref="G203">
    <cfRule type="cellIs" dxfId="861" priority="1941" operator="equal">
      <formula>"Complete w/defect"</formula>
    </cfRule>
    <cfRule type="cellIs" dxfId="860" priority="1942" operator="equal">
      <formula>"Failed"</formula>
    </cfRule>
    <cfRule type="cellIs" dxfId="859" priority="1943" operator="equal">
      <formula>"NA"</formula>
    </cfRule>
    <cfRule type="cellIs" dxfId="858" priority="1944" operator="equal">
      <formula>"Complete"</formula>
    </cfRule>
    <cfRule type="cellIs" dxfId="857" priority="1945" operator="equal">
      <formula>"In Progress"</formula>
    </cfRule>
    <cfRule type="cellIs" dxfId="856" priority="1946" operator="equal">
      <formula>"Not Started"</formula>
    </cfRule>
  </conditionalFormatting>
  <conditionalFormatting sqref="C203">
    <cfRule type="cellIs" dxfId="855" priority="1940" operator="equal">
      <formula>"Prod"</formula>
    </cfRule>
  </conditionalFormatting>
  <conditionalFormatting sqref="C203">
    <cfRule type="cellIs" dxfId="854" priority="1937" operator="equal">
      <formula>"Prod"</formula>
    </cfRule>
  </conditionalFormatting>
  <conditionalFormatting sqref="C203">
    <cfRule type="cellIs" dxfId="853" priority="1939" operator="equal">
      <formula>"Prod"</formula>
    </cfRule>
  </conditionalFormatting>
  <conditionalFormatting sqref="C203">
    <cfRule type="cellIs" dxfId="852" priority="1938" operator="equal">
      <formula>"Prod"</formula>
    </cfRule>
  </conditionalFormatting>
  <conditionalFormatting sqref="G206">
    <cfRule type="cellIs" dxfId="851" priority="1915" operator="equal">
      <formula>"Complete w/defect"</formula>
    </cfRule>
    <cfRule type="cellIs" dxfId="850" priority="1916" operator="equal">
      <formula>"Failed"</formula>
    </cfRule>
    <cfRule type="cellIs" dxfId="849" priority="1917" operator="equal">
      <formula>"NA"</formula>
    </cfRule>
    <cfRule type="cellIs" dxfId="848" priority="1918" operator="equal">
      <formula>"Complete"</formula>
    </cfRule>
    <cfRule type="cellIs" dxfId="847" priority="1919" operator="equal">
      <formula>"In Progress"</formula>
    </cfRule>
    <cfRule type="cellIs" dxfId="846" priority="1920" operator="equal">
      <formula>"Not Started"</formula>
    </cfRule>
  </conditionalFormatting>
  <conditionalFormatting sqref="G206">
    <cfRule type="cellIs" dxfId="845" priority="1925" operator="equal">
      <formula>"Complete w/defect"</formula>
    </cfRule>
    <cfRule type="cellIs" dxfId="844" priority="1926" operator="equal">
      <formula>"Failed"</formula>
    </cfRule>
    <cfRule type="cellIs" dxfId="843" priority="1927" operator="equal">
      <formula>"NA"</formula>
    </cfRule>
    <cfRule type="cellIs" dxfId="842" priority="1928" operator="equal">
      <formula>"Complete"</formula>
    </cfRule>
    <cfRule type="cellIs" dxfId="841" priority="1929" operator="equal">
      <formula>"In Progress"</formula>
    </cfRule>
    <cfRule type="cellIs" dxfId="840" priority="1930" operator="equal">
      <formula>"Not Started"</formula>
    </cfRule>
  </conditionalFormatting>
  <conditionalFormatting sqref="C206">
    <cfRule type="cellIs" dxfId="839" priority="1924" operator="equal">
      <formula>"Prod"</formula>
    </cfRule>
  </conditionalFormatting>
  <conditionalFormatting sqref="C206">
    <cfRule type="cellIs" dxfId="838" priority="1921" operator="equal">
      <formula>"Prod"</formula>
    </cfRule>
  </conditionalFormatting>
  <conditionalFormatting sqref="C206">
    <cfRule type="cellIs" dxfId="837" priority="1922" operator="equal">
      <formula>"Prod"</formula>
    </cfRule>
  </conditionalFormatting>
  <conditionalFormatting sqref="C162:C163">
    <cfRule type="cellIs" dxfId="836" priority="1914" operator="equal">
      <formula>"Prod"</formula>
    </cfRule>
  </conditionalFormatting>
  <conditionalFormatting sqref="C162:C163">
    <cfRule type="cellIs" dxfId="835" priority="1913" operator="equal">
      <formula>"Prod"</formula>
    </cfRule>
  </conditionalFormatting>
  <conditionalFormatting sqref="C162:C163">
    <cfRule type="cellIs" dxfId="834" priority="1912" operator="equal">
      <formula>"Prod"</formula>
    </cfRule>
  </conditionalFormatting>
  <conditionalFormatting sqref="C14">
    <cfRule type="cellIs" dxfId="833" priority="1911" operator="equal">
      <formula>"Prod"</formula>
    </cfRule>
  </conditionalFormatting>
  <conditionalFormatting sqref="G4">
    <cfRule type="cellIs" dxfId="832" priority="1905" operator="equal">
      <formula>"Complete w/defect"</formula>
    </cfRule>
    <cfRule type="cellIs" dxfId="831" priority="1906" operator="equal">
      <formula>"Failed"</formula>
    </cfRule>
    <cfRule type="cellIs" dxfId="830" priority="1907" operator="equal">
      <formula>"NA"</formula>
    </cfRule>
    <cfRule type="cellIs" dxfId="829" priority="1908" operator="equal">
      <formula>"Complete"</formula>
    </cfRule>
    <cfRule type="cellIs" dxfId="828" priority="1909" operator="equal">
      <formula>"In Progress"</formula>
    </cfRule>
    <cfRule type="cellIs" dxfId="827" priority="1910" operator="equal">
      <formula>"Not Started"</formula>
    </cfRule>
  </conditionalFormatting>
  <conditionalFormatting sqref="G20">
    <cfRule type="cellIs" dxfId="826" priority="1893" operator="equal">
      <formula>"Complete w/defect"</formula>
    </cfRule>
    <cfRule type="cellIs" dxfId="825" priority="1894" operator="equal">
      <formula>"Failed"</formula>
    </cfRule>
    <cfRule type="cellIs" dxfId="824" priority="1895" operator="equal">
      <formula>"NA"</formula>
    </cfRule>
    <cfRule type="cellIs" dxfId="823" priority="1896" operator="equal">
      <formula>"Complete"</formula>
    </cfRule>
    <cfRule type="cellIs" dxfId="822" priority="1897" operator="equal">
      <formula>"In Progress"</formula>
    </cfRule>
    <cfRule type="cellIs" dxfId="821" priority="1898" operator="equal">
      <formula>"Not Started"</formula>
    </cfRule>
  </conditionalFormatting>
  <conditionalFormatting sqref="G5">
    <cfRule type="cellIs" dxfId="820" priority="1887" operator="equal">
      <formula>"Complete w/defect"</formula>
    </cfRule>
    <cfRule type="cellIs" dxfId="819" priority="1888" operator="equal">
      <formula>"Failed"</formula>
    </cfRule>
    <cfRule type="cellIs" dxfId="818" priority="1889" operator="equal">
      <formula>"NA"</formula>
    </cfRule>
    <cfRule type="cellIs" dxfId="817" priority="1890" operator="equal">
      <formula>"Complete"</formula>
    </cfRule>
    <cfRule type="cellIs" dxfId="816" priority="1891" operator="equal">
      <formula>"In Progress"</formula>
    </cfRule>
    <cfRule type="cellIs" dxfId="815" priority="1892" operator="equal">
      <formula>"Not Started"</formula>
    </cfRule>
  </conditionalFormatting>
  <conditionalFormatting sqref="G7:G9">
    <cfRule type="cellIs" dxfId="814" priority="1881" operator="equal">
      <formula>"Complete w/defect"</formula>
    </cfRule>
    <cfRule type="cellIs" dxfId="813" priority="1882" operator="equal">
      <formula>"Failed"</formula>
    </cfRule>
    <cfRule type="cellIs" dxfId="812" priority="1883" operator="equal">
      <formula>"NA"</formula>
    </cfRule>
    <cfRule type="cellIs" dxfId="811" priority="1884" operator="equal">
      <formula>"Complete"</formula>
    </cfRule>
    <cfRule type="cellIs" dxfId="810" priority="1885" operator="equal">
      <formula>"In Progress"</formula>
    </cfRule>
    <cfRule type="cellIs" dxfId="809" priority="1886" operator="equal">
      <formula>"Not Started"</formula>
    </cfRule>
  </conditionalFormatting>
  <conditionalFormatting sqref="C189">
    <cfRule type="cellIs" dxfId="808" priority="1880" operator="equal">
      <formula>"Prod"</formula>
    </cfRule>
  </conditionalFormatting>
  <conditionalFormatting sqref="C188">
    <cfRule type="cellIs" dxfId="807" priority="1873" operator="equal">
      <formula>"Prod"</formula>
    </cfRule>
  </conditionalFormatting>
  <conditionalFormatting sqref="G188">
    <cfRule type="cellIs" dxfId="806" priority="1874" operator="equal">
      <formula>"Complete w/defect"</formula>
    </cfRule>
    <cfRule type="cellIs" dxfId="805" priority="1875" operator="equal">
      <formula>"Failed"</formula>
    </cfRule>
    <cfRule type="cellIs" dxfId="804" priority="1876" operator="equal">
      <formula>"NA"</formula>
    </cfRule>
    <cfRule type="cellIs" dxfId="803" priority="1877" operator="equal">
      <formula>"Complete"</formula>
    </cfRule>
    <cfRule type="cellIs" dxfId="802" priority="1878" operator="equal">
      <formula>"In Progress"</formula>
    </cfRule>
    <cfRule type="cellIs" dxfId="801" priority="1879" operator="equal">
      <formula>"Not Started"</formula>
    </cfRule>
  </conditionalFormatting>
  <conditionalFormatting sqref="C128">
    <cfRule type="cellIs" dxfId="800" priority="1872" operator="equal">
      <formula>"Prod"</formula>
    </cfRule>
  </conditionalFormatting>
  <conditionalFormatting sqref="G128">
    <cfRule type="cellIs" dxfId="799" priority="1866" operator="equal">
      <formula>"Complete w/defect"</formula>
    </cfRule>
    <cfRule type="cellIs" dxfId="798" priority="1867" operator="equal">
      <formula>"Failed"</formula>
    </cfRule>
    <cfRule type="cellIs" dxfId="797" priority="1868" operator="equal">
      <formula>"NA"</formula>
    </cfRule>
    <cfRule type="cellIs" dxfId="796" priority="1869" operator="equal">
      <formula>"Complete"</formula>
    </cfRule>
    <cfRule type="cellIs" dxfId="795" priority="1870" operator="equal">
      <formula>"In Progress"</formula>
    </cfRule>
    <cfRule type="cellIs" dxfId="794" priority="1871" operator="equal">
      <formula>"Not Started"</formula>
    </cfRule>
  </conditionalFormatting>
  <conditionalFormatting sqref="C47">
    <cfRule type="cellIs" dxfId="793" priority="1865" operator="equal">
      <formula>"Prod"</formula>
    </cfRule>
  </conditionalFormatting>
  <conditionalFormatting sqref="C192:C193">
    <cfRule type="cellIs" dxfId="792" priority="1864" operator="equal">
      <formula>"Prod"</formula>
    </cfRule>
  </conditionalFormatting>
  <conditionalFormatting sqref="C192:C193">
    <cfRule type="cellIs" dxfId="791" priority="1863" operator="equal">
      <formula>"Prod"</formula>
    </cfRule>
  </conditionalFormatting>
  <conditionalFormatting sqref="C192:C193">
    <cfRule type="cellIs" dxfId="790" priority="1862" operator="equal">
      <formula>"Prod"</formula>
    </cfRule>
  </conditionalFormatting>
  <conditionalFormatting sqref="C180">
    <cfRule type="cellIs" dxfId="789" priority="1861" operator="equal">
      <formula>"Prod"</formula>
    </cfRule>
  </conditionalFormatting>
  <conditionalFormatting sqref="C180">
    <cfRule type="cellIs" dxfId="788" priority="1860" operator="equal">
      <formula>"Prod"</formula>
    </cfRule>
  </conditionalFormatting>
  <conditionalFormatting sqref="C180">
    <cfRule type="cellIs" dxfId="787" priority="1859" operator="equal">
      <formula>"Prod"</formula>
    </cfRule>
  </conditionalFormatting>
  <conditionalFormatting sqref="C195:C196">
    <cfRule type="cellIs" dxfId="786" priority="1858" operator="equal">
      <formula>"Prod"</formula>
    </cfRule>
  </conditionalFormatting>
  <conditionalFormatting sqref="C195:C196">
    <cfRule type="cellIs" dxfId="785" priority="1857" operator="equal">
      <formula>"Prod"</formula>
    </cfRule>
  </conditionalFormatting>
  <conditionalFormatting sqref="C195:C196">
    <cfRule type="cellIs" dxfId="784" priority="1856" operator="equal">
      <formula>"Prod"</formula>
    </cfRule>
  </conditionalFormatting>
  <conditionalFormatting sqref="C198:C199">
    <cfRule type="cellIs" dxfId="783" priority="1855" operator="equal">
      <formula>"Prod"</formula>
    </cfRule>
  </conditionalFormatting>
  <conditionalFormatting sqref="C198:C199">
    <cfRule type="cellIs" dxfId="782" priority="1854" operator="equal">
      <formula>"Prod"</formula>
    </cfRule>
  </conditionalFormatting>
  <conditionalFormatting sqref="C198:C199">
    <cfRule type="cellIs" dxfId="781" priority="1853" operator="equal">
      <formula>"Prod"</formula>
    </cfRule>
  </conditionalFormatting>
  <conditionalFormatting sqref="C201:C202">
    <cfRule type="cellIs" dxfId="780" priority="1852" operator="equal">
      <formula>"Prod"</formula>
    </cfRule>
  </conditionalFormatting>
  <conditionalFormatting sqref="C201:C202">
    <cfRule type="cellIs" dxfId="779" priority="1851" operator="equal">
      <formula>"Prod"</formula>
    </cfRule>
  </conditionalFormatting>
  <conditionalFormatting sqref="C201:C202">
    <cfRule type="cellIs" dxfId="778" priority="1850" operator="equal">
      <formula>"Prod"</formula>
    </cfRule>
  </conditionalFormatting>
  <conditionalFormatting sqref="C204:C205">
    <cfRule type="cellIs" dxfId="777" priority="1849" operator="equal">
      <formula>"Prod"</formula>
    </cfRule>
  </conditionalFormatting>
  <conditionalFormatting sqref="C204:C205">
    <cfRule type="cellIs" dxfId="776" priority="1848" operator="equal">
      <formula>"Prod"</formula>
    </cfRule>
  </conditionalFormatting>
  <conditionalFormatting sqref="C204:C205">
    <cfRule type="cellIs" dxfId="775" priority="1847" operator="equal">
      <formula>"Prod"</formula>
    </cfRule>
  </conditionalFormatting>
  <conditionalFormatting sqref="C207:C208">
    <cfRule type="cellIs" dxfId="774" priority="1846" operator="equal">
      <formula>"Prod"</formula>
    </cfRule>
  </conditionalFormatting>
  <conditionalFormatting sqref="C207:C208">
    <cfRule type="cellIs" dxfId="773" priority="1845" operator="equal">
      <formula>"Prod"</formula>
    </cfRule>
  </conditionalFormatting>
  <conditionalFormatting sqref="C207:C208">
    <cfRule type="cellIs" dxfId="772" priority="1844" operator="equal">
      <formula>"Prod"</formula>
    </cfRule>
  </conditionalFormatting>
  <conditionalFormatting sqref="C125:C127">
    <cfRule type="cellIs" dxfId="771" priority="1843" operator="equal">
      <formula>"Prod"</formula>
    </cfRule>
  </conditionalFormatting>
  <conditionalFormatting sqref="C125:C127">
    <cfRule type="cellIs" dxfId="770" priority="1842" operator="equal">
      <formula>"Prod"</formula>
    </cfRule>
  </conditionalFormatting>
  <conditionalFormatting sqref="G125">
    <cfRule type="cellIs" dxfId="769" priority="1836" operator="equal">
      <formula>"Complete w/defect"</formula>
    </cfRule>
    <cfRule type="cellIs" dxfId="768" priority="1837" operator="equal">
      <formula>"Failed"</formula>
    </cfRule>
    <cfRule type="cellIs" dxfId="767" priority="1838" operator="equal">
      <formula>"NA"</formula>
    </cfRule>
    <cfRule type="cellIs" dxfId="766" priority="1839" operator="equal">
      <formula>"Complete"</formula>
    </cfRule>
    <cfRule type="cellIs" dxfId="765" priority="1840" operator="equal">
      <formula>"In Progress"</formula>
    </cfRule>
    <cfRule type="cellIs" dxfId="764" priority="1841" operator="equal">
      <formula>"Not Started"</formula>
    </cfRule>
  </conditionalFormatting>
  <conditionalFormatting sqref="G141">
    <cfRule type="cellIs" dxfId="763" priority="1830" operator="equal">
      <formula>"Complete w/defect"</formula>
    </cfRule>
    <cfRule type="cellIs" dxfId="762" priority="1831" operator="equal">
      <formula>"Failed"</formula>
    </cfRule>
    <cfRule type="cellIs" dxfId="761" priority="1832" operator="equal">
      <formula>"NA"</formula>
    </cfRule>
    <cfRule type="cellIs" dxfId="760" priority="1833" operator="equal">
      <formula>"Complete"</formula>
    </cfRule>
    <cfRule type="cellIs" dxfId="759" priority="1834" operator="equal">
      <formula>"In Progress"</formula>
    </cfRule>
    <cfRule type="cellIs" dxfId="758" priority="1835" operator="equal">
      <formula>"Not Started"</formula>
    </cfRule>
  </conditionalFormatting>
  <conditionalFormatting sqref="C141:C142">
    <cfRule type="cellIs" dxfId="757" priority="1829" operator="equal">
      <formula>"Prod"</formula>
    </cfRule>
  </conditionalFormatting>
  <conditionalFormatting sqref="G141">
    <cfRule type="cellIs" dxfId="756" priority="1823" operator="equal">
      <formula>"Complete w/defect"</formula>
    </cfRule>
    <cfRule type="cellIs" dxfId="755" priority="1824" operator="equal">
      <formula>"Failed"</formula>
    </cfRule>
    <cfRule type="cellIs" dxfId="754" priority="1825" operator="equal">
      <formula>"NA"</formula>
    </cfRule>
    <cfRule type="cellIs" dxfId="753" priority="1826" operator="equal">
      <formula>"Complete"</formula>
    </cfRule>
    <cfRule type="cellIs" dxfId="752" priority="1827" operator="equal">
      <formula>"In Progress"</formula>
    </cfRule>
    <cfRule type="cellIs" dxfId="751" priority="1828" operator="equal">
      <formula>"Not Started"</formula>
    </cfRule>
  </conditionalFormatting>
  <conditionalFormatting sqref="G114">
    <cfRule type="cellIs" dxfId="750" priority="1721" operator="equal">
      <formula>"Complete w/defect"</formula>
    </cfRule>
    <cfRule type="cellIs" dxfId="749" priority="1722" operator="equal">
      <formula>"Failed"</formula>
    </cfRule>
    <cfRule type="cellIs" dxfId="748" priority="1723" operator="equal">
      <formula>"NA"</formula>
    </cfRule>
    <cfRule type="cellIs" dxfId="747" priority="1724" operator="equal">
      <formula>"Complete"</formula>
    </cfRule>
    <cfRule type="cellIs" dxfId="746" priority="1725" operator="equal">
      <formula>"In Progress"</formula>
    </cfRule>
    <cfRule type="cellIs" dxfId="745" priority="1726" operator="equal">
      <formula>"Not Started"</formula>
    </cfRule>
  </conditionalFormatting>
  <conditionalFormatting sqref="G111">
    <cfRule type="cellIs" dxfId="744" priority="1817" operator="equal">
      <formula>"Complete w/defect"</formula>
    </cfRule>
    <cfRule type="cellIs" dxfId="743" priority="1818" operator="equal">
      <formula>"Failed"</formula>
    </cfRule>
    <cfRule type="cellIs" dxfId="742" priority="1819" operator="equal">
      <formula>"NA"</formula>
    </cfRule>
    <cfRule type="cellIs" dxfId="741" priority="1820" operator="equal">
      <formula>"Complete"</formula>
    </cfRule>
    <cfRule type="cellIs" dxfId="740" priority="1821" operator="equal">
      <formula>"In Progress"</formula>
    </cfRule>
    <cfRule type="cellIs" dxfId="739" priority="1822" operator="equal">
      <formula>"Not Started"</formula>
    </cfRule>
  </conditionalFormatting>
  <conditionalFormatting sqref="C111">
    <cfRule type="cellIs" dxfId="738" priority="1816" operator="equal">
      <formula>"Prod"</formula>
    </cfRule>
  </conditionalFormatting>
  <conditionalFormatting sqref="C111">
    <cfRule type="cellIs" dxfId="737" priority="1815" operator="equal">
      <formula>"Prod"</formula>
    </cfRule>
  </conditionalFormatting>
  <conditionalFormatting sqref="G111">
    <cfRule type="cellIs" dxfId="736" priority="1809" operator="equal">
      <formula>"Complete w/defect"</formula>
    </cfRule>
    <cfRule type="cellIs" dxfId="735" priority="1810" operator="equal">
      <formula>"Failed"</formula>
    </cfRule>
    <cfRule type="cellIs" dxfId="734" priority="1811" operator="equal">
      <formula>"NA"</formula>
    </cfRule>
    <cfRule type="cellIs" dxfId="733" priority="1812" operator="equal">
      <formula>"Complete"</formula>
    </cfRule>
    <cfRule type="cellIs" dxfId="732" priority="1813" operator="equal">
      <formula>"In Progress"</formula>
    </cfRule>
    <cfRule type="cellIs" dxfId="731" priority="1814" operator="equal">
      <formula>"Not Started"</formula>
    </cfRule>
  </conditionalFormatting>
  <conditionalFormatting sqref="G111">
    <cfRule type="cellIs" dxfId="730" priority="1803" operator="equal">
      <formula>"Complete w/defect"</formula>
    </cfRule>
    <cfRule type="cellIs" dxfId="729" priority="1804" operator="equal">
      <formula>"Failed"</formula>
    </cfRule>
    <cfRule type="cellIs" dxfId="728" priority="1805" operator="equal">
      <formula>"NA"</formula>
    </cfRule>
    <cfRule type="cellIs" dxfId="727" priority="1806" operator="equal">
      <formula>"Complete"</formula>
    </cfRule>
    <cfRule type="cellIs" dxfId="726" priority="1807" operator="equal">
      <formula>"In Progress"</formula>
    </cfRule>
    <cfRule type="cellIs" dxfId="725" priority="1808" operator="equal">
      <formula>"Not Started"</formula>
    </cfRule>
  </conditionalFormatting>
  <conditionalFormatting sqref="G111">
    <cfRule type="cellIs" dxfId="724" priority="1797" operator="equal">
      <formula>"Complete w/defect"</formula>
    </cfRule>
    <cfRule type="cellIs" dxfId="723" priority="1798" operator="equal">
      <formula>"Failed"</formula>
    </cfRule>
    <cfRule type="cellIs" dxfId="722" priority="1799" operator="equal">
      <formula>"NA"</formula>
    </cfRule>
    <cfRule type="cellIs" dxfId="721" priority="1800" operator="equal">
      <formula>"Complete"</formula>
    </cfRule>
    <cfRule type="cellIs" dxfId="720" priority="1801" operator="equal">
      <formula>"In Progress"</formula>
    </cfRule>
    <cfRule type="cellIs" dxfId="719" priority="1802" operator="equal">
      <formula>"Not Started"</formula>
    </cfRule>
  </conditionalFormatting>
  <conditionalFormatting sqref="G111">
    <cfRule type="cellIs" dxfId="718" priority="1791" operator="equal">
      <formula>"Complete w/defect"</formula>
    </cfRule>
    <cfRule type="cellIs" dxfId="717" priority="1792" operator="equal">
      <formula>"Failed"</formula>
    </cfRule>
    <cfRule type="cellIs" dxfId="716" priority="1793" operator="equal">
      <formula>"NA"</formula>
    </cfRule>
    <cfRule type="cellIs" dxfId="715" priority="1794" operator="equal">
      <formula>"Complete"</formula>
    </cfRule>
    <cfRule type="cellIs" dxfId="714" priority="1795" operator="equal">
      <formula>"In Progress"</formula>
    </cfRule>
    <cfRule type="cellIs" dxfId="713" priority="1796" operator="equal">
      <formula>"Not Started"</formula>
    </cfRule>
  </conditionalFormatting>
  <conditionalFormatting sqref="G111">
    <cfRule type="cellIs" dxfId="712" priority="1785" operator="equal">
      <formula>"Complete w/defect"</formula>
    </cfRule>
    <cfRule type="cellIs" dxfId="711" priority="1786" operator="equal">
      <formula>"Failed"</formula>
    </cfRule>
    <cfRule type="cellIs" dxfId="710" priority="1787" operator="equal">
      <formula>"NA"</formula>
    </cfRule>
    <cfRule type="cellIs" dxfId="709" priority="1788" operator="equal">
      <formula>"Complete"</formula>
    </cfRule>
    <cfRule type="cellIs" dxfId="708" priority="1789" operator="equal">
      <formula>"In Progress"</formula>
    </cfRule>
    <cfRule type="cellIs" dxfId="707" priority="1790" operator="equal">
      <formula>"Not Started"</formula>
    </cfRule>
  </conditionalFormatting>
  <conditionalFormatting sqref="G111">
    <cfRule type="cellIs" dxfId="706" priority="1773" operator="equal">
      <formula>"Complete w/defect"</formula>
    </cfRule>
    <cfRule type="cellIs" dxfId="705" priority="1774" operator="equal">
      <formula>"Failed"</formula>
    </cfRule>
    <cfRule type="cellIs" dxfId="704" priority="1775" operator="equal">
      <formula>"NA"</formula>
    </cfRule>
    <cfRule type="cellIs" dxfId="703" priority="1776" operator="equal">
      <formula>"Complete"</formula>
    </cfRule>
    <cfRule type="cellIs" dxfId="702" priority="1777" operator="equal">
      <formula>"In Progress"</formula>
    </cfRule>
    <cfRule type="cellIs" dxfId="701" priority="1778" operator="equal">
      <formula>"Not Started"</formula>
    </cfRule>
  </conditionalFormatting>
  <conditionalFormatting sqref="G111">
    <cfRule type="cellIs" dxfId="700" priority="1779" operator="equal">
      <formula>"Complete w/defect"</formula>
    </cfRule>
    <cfRule type="cellIs" dxfId="699" priority="1780" operator="equal">
      <formula>"Failed"</formula>
    </cfRule>
    <cfRule type="cellIs" dxfId="698" priority="1781" operator="equal">
      <formula>"NA"</formula>
    </cfRule>
    <cfRule type="cellIs" dxfId="697" priority="1782" operator="equal">
      <formula>"Complete"</formula>
    </cfRule>
    <cfRule type="cellIs" dxfId="696" priority="1783" operator="equal">
      <formula>"In Progress"</formula>
    </cfRule>
    <cfRule type="cellIs" dxfId="695" priority="1784" operator="equal">
      <formula>"Not Started"</formula>
    </cfRule>
  </conditionalFormatting>
  <conditionalFormatting sqref="G114">
    <cfRule type="cellIs" dxfId="694" priority="1751" operator="equal">
      <formula>"Complete w/defect"</formula>
    </cfRule>
    <cfRule type="cellIs" dxfId="693" priority="1752" operator="equal">
      <formula>"Failed"</formula>
    </cfRule>
    <cfRule type="cellIs" dxfId="692" priority="1753" operator="equal">
      <formula>"NA"</formula>
    </cfRule>
    <cfRule type="cellIs" dxfId="691" priority="1754" operator="equal">
      <formula>"Complete"</formula>
    </cfRule>
    <cfRule type="cellIs" dxfId="690" priority="1755" operator="equal">
      <formula>"In Progress"</formula>
    </cfRule>
    <cfRule type="cellIs" dxfId="689" priority="1756" operator="equal">
      <formula>"Not Started"</formula>
    </cfRule>
  </conditionalFormatting>
  <conditionalFormatting sqref="G106">
    <cfRule type="cellIs" dxfId="688" priority="1704" operator="equal">
      <formula>"Complete w/defect"</formula>
    </cfRule>
    <cfRule type="cellIs" dxfId="687" priority="1705" operator="equal">
      <formula>"Failed"</formula>
    </cfRule>
    <cfRule type="cellIs" dxfId="686" priority="1706" operator="equal">
      <formula>"NA"</formula>
    </cfRule>
    <cfRule type="cellIs" dxfId="685" priority="1707" operator="equal">
      <formula>"Complete"</formula>
    </cfRule>
    <cfRule type="cellIs" dxfId="684" priority="1708" operator="equal">
      <formula>"In Progress"</formula>
    </cfRule>
    <cfRule type="cellIs" dxfId="683" priority="1709" operator="equal">
      <formula>"Not Started"</formula>
    </cfRule>
  </conditionalFormatting>
  <conditionalFormatting sqref="C116">
    <cfRule type="cellIs" dxfId="682" priority="1772" operator="equal">
      <formula>"Prod"</formula>
    </cfRule>
  </conditionalFormatting>
  <conditionalFormatting sqref="C116">
    <cfRule type="cellIs" dxfId="681" priority="1771" operator="equal">
      <formula>"Prod"</formula>
    </cfRule>
  </conditionalFormatting>
  <conditionalFormatting sqref="G114">
    <cfRule type="cellIs" dxfId="680" priority="1765" operator="equal">
      <formula>"Complete w/defect"</formula>
    </cfRule>
    <cfRule type="cellIs" dxfId="679" priority="1766" operator="equal">
      <formula>"Failed"</formula>
    </cfRule>
    <cfRule type="cellIs" dxfId="678" priority="1767" operator="equal">
      <formula>"NA"</formula>
    </cfRule>
    <cfRule type="cellIs" dxfId="677" priority="1768" operator="equal">
      <formula>"Complete"</formula>
    </cfRule>
    <cfRule type="cellIs" dxfId="676" priority="1769" operator="equal">
      <formula>"In Progress"</formula>
    </cfRule>
    <cfRule type="cellIs" dxfId="675" priority="1770" operator="equal">
      <formula>"Not Started"</formula>
    </cfRule>
  </conditionalFormatting>
  <conditionalFormatting sqref="C114">
    <cfRule type="cellIs" dxfId="674" priority="1764" operator="equal">
      <formula>"Prod"</formula>
    </cfRule>
  </conditionalFormatting>
  <conditionalFormatting sqref="C114">
    <cfRule type="cellIs" dxfId="673" priority="1763" operator="equal">
      <formula>"Prod"</formula>
    </cfRule>
  </conditionalFormatting>
  <conditionalFormatting sqref="G114">
    <cfRule type="cellIs" dxfId="672" priority="1757" operator="equal">
      <formula>"Complete w/defect"</formula>
    </cfRule>
    <cfRule type="cellIs" dxfId="671" priority="1758" operator="equal">
      <formula>"Failed"</formula>
    </cfRule>
    <cfRule type="cellIs" dxfId="670" priority="1759" operator="equal">
      <formula>"NA"</formula>
    </cfRule>
    <cfRule type="cellIs" dxfId="669" priority="1760" operator="equal">
      <formula>"Complete"</formula>
    </cfRule>
    <cfRule type="cellIs" dxfId="668" priority="1761" operator="equal">
      <formula>"In Progress"</formula>
    </cfRule>
    <cfRule type="cellIs" dxfId="667" priority="1762" operator="equal">
      <formula>"Not Started"</formula>
    </cfRule>
  </conditionalFormatting>
  <conditionalFormatting sqref="G114">
    <cfRule type="cellIs" dxfId="666" priority="1745" operator="equal">
      <formula>"Complete w/defect"</formula>
    </cfRule>
    <cfRule type="cellIs" dxfId="665" priority="1746" operator="equal">
      <formula>"Failed"</formula>
    </cfRule>
    <cfRule type="cellIs" dxfId="664" priority="1747" operator="equal">
      <formula>"NA"</formula>
    </cfRule>
    <cfRule type="cellIs" dxfId="663" priority="1748" operator="equal">
      <formula>"Complete"</formula>
    </cfRule>
    <cfRule type="cellIs" dxfId="662" priority="1749" operator="equal">
      <formula>"In Progress"</formula>
    </cfRule>
    <cfRule type="cellIs" dxfId="661" priority="1750" operator="equal">
      <formula>"Not Started"</formula>
    </cfRule>
  </conditionalFormatting>
  <conditionalFormatting sqref="G114">
    <cfRule type="cellIs" dxfId="660" priority="1739" operator="equal">
      <formula>"Complete w/defect"</formula>
    </cfRule>
    <cfRule type="cellIs" dxfId="659" priority="1740" operator="equal">
      <formula>"Failed"</formula>
    </cfRule>
    <cfRule type="cellIs" dxfId="658" priority="1741" operator="equal">
      <formula>"NA"</formula>
    </cfRule>
    <cfRule type="cellIs" dxfId="657" priority="1742" operator="equal">
      <formula>"Complete"</formula>
    </cfRule>
    <cfRule type="cellIs" dxfId="656" priority="1743" operator="equal">
      <formula>"In Progress"</formula>
    </cfRule>
    <cfRule type="cellIs" dxfId="655" priority="1744" operator="equal">
      <formula>"Not Started"</formula>
    </cfRule>
  </conditionalFormatting>
  <conditionalFormatting sqref="G114">
    <cfRule type="cellIs" dxfId="654" priority="1733" operator="equal">
      <formula>"Complete w/defect"</formula>
    </cfRule>
    <cfRule type="cellIs" dxfId="653" priority="1734" operator="equal">
      <formula>"Failed"</formula>
    </cfRule>
    <cfRule type="cellIs" dxfId="652" priority="1735" operator="equal">
      <formula>"NA"</formula>
    </cfRule>
    <cfRule type="cellIs" dxfId="651" priority="1736" operator="equal">
      <formula>"Complete"</formula>
    </cfRule>
    <cfRule type="cellIs" dxfId="650" priority="1737" operator="equal">
      <formula>"In Progress"</formula>
    </cfRule>
    <cfRule type="cellIs" dxfId="649" priority="1738" operator="equal">
      <formula>"Not Started"</formula>
    </cfRule>
  </conditionalFormatting>
  <conditionalFormatting sqref="G114">
    <cfRule type="cellIs" dxfId="648" priority="1727" operator="equal">
      <formula>"Complete w/defect"</formula>
    </cfRule>
    <cfRule type="cellIs" dxfId="647" priority="1728" operator="equal">
      <formula>"Failed"</formula>
    </cfRule>
    <cfRule type="cellIs" dxfId="646" priority="1729" operator="equal">
      <formula>"NA"</formula>
    </cfRule>
    <cfRule type="cellIs" dxfId="645" priority="1730" operator="equal">
      <formula>"Complete"</formula>
    </cfRule>
    <cfRule type="cellIs" dxfId="644" priority="1731" operator="equal">
      <formula>"In Progress"</formula>
    </cfRule>
    <cfRule type="cellIs" dxfId="643" priority="1732" operator="equal">
      <formula>"Not Started"</formula>
    </cfRule>
  </conditionalFormatting>
  <conditionalFormatting sqref="C106">
    <cfRule type="cellIs" dxfId="642" priority="1710" operator="equal">
      <formula>"Prod"</formula>
    </cfRule>
  </conditionalFormatting>
  <conditionalFormatting sqref="C107">
    <cfRule type="cellIs" dxfId="641" priority="1702" operator="equal">
      <formula>"Prod"</formula>
    </cfRule>
  </conditionalFormatting>
  <conditionalFormatting sqref="C115">
    <cfRule type="cellIs" dxfId="640" priority="1720" operator="equal">
      <formula>"Prod"</formula>
    </cfRule>
  </conditionalFormatting>
  <conditionalFormatting sqref="C115">
    <cfRule type="cellIs" dxfId="639" priority="1719" operator="equal">
      <formula>"Prod"</formula>
    </cfRule>
  </conditionalFormatting>
  <conditionalFormatting sqref="C146">
    <cfRule type="cellIs" dxfId="638" priority="1712" operator="equal">
      <formula>"Prod"</formula>
    </cfRule>
  </conditionalFormatting>
  <conditionalFormatting sqref="G146">
    <cfRule type="cellIs" dxfId="637" priority="1713" operator="equal">
      <formula>"Complete w/defect"</formula>
    </cfRule>
    <cfRule type="cellIs" dxfId="636" priority="1714" operator="equal">
      <formula>"Failed"</formula>
    </cfRule>
    <cfRule type="cellIs" dxfId="635" priority="1715" operator="equal">
      <formula>"NA"</formula>
    </cfRule>
    <cfRule type="cellIs" dxfId="634" priority="1716" operator="equal">
      <formula>"Complete"</formula>
    </cfRule>
    <cfRule type="cellIs" dxfId="633" priority="1717" operator="equal">
      <formula>"In Progress"</formula>
    </cfRule>
    <cfRule type="cellIs" dxfId="632" priority="1718" operator="equal">
      <formula>"Not Started"</formula>
    </cfRule>
  </conditionalFormatting>
  <conditionalFormatting sqref="G142">
    <cfRule type="cellIs" dxfId="631" priority="1694" operator="equal">
      <formula>"Complete w/defect"</formula>
    </cfRule>
    <cfRule type="cellIs" dxfId="630" priority="1695" operator="equal">
      <formula>"Failed"</formula>
    </cfRule>
    <cfRule type="cellIs" dxfId="629" priority="1696" operator="equal">
      <formula>"NA"</formula>
    </cfRule>
    <cfRule type="cellIs" dxfId="628" priority="1697" operator="equal">
      <formula>"Complete"</formula>
    </cfRule>
    <cfRule type="cellIs" dxfId="627" priority="1698" operator="equal">
      <formula>"In Progress"</formula>
    </cfRule>
    <cfRule type="cellIs" dxfId="626" priority="1699" operator="equal">
      <formula>"Not Started"</formula>
    </cfRule>
  </conditionalFormatting>
  <conditionalFormatting sqref="G142">
    <cfRule type="cellIs" dxfId="625" priority="1688" operator="equal">
      <formula>"Complete w/defect"</formula>
    </cfRule>
    <cfRule type="cellIs" dxfId="624" priority="1689" operator="equal">
      <formula>"Failed"</formula>
    </cfRule>
    <cfRule type="cellIs" dxfId="623" priority="1690" operator="equal">
      <formula>"NA"</formula>
    </cfRule>
    <cfRule type="cellIs" dxfId="622" priority="1691" operator="equal">
      <formula>"Complete"</formula>
    </cfRule>
    <cfRule type="cellIs" dxfId="621" priority="1692" operator="equal">
      <formula>"In Progress"</formula>
    </cfRule>
    <cfRule type="cellIs" dxfId="620" priority="1693" operator="equal">
      <formula>"Not Started"</formula>
    </cfRule>
  </conditionalFormatting>
  <conditionalFormatting sqref="C106">
    <cfRule type="cellIs" dxfId="619" priority="1711" operator="equal">
      <formula>"Prod"</formula>
    </cfRule>
  </conditionalFormatting>
  <conditionalFormatting sqref="C107">
    <cfRule type="cellIs" dxfId="618" priority="1703" operator="equal">
      <formula>"Prod"</formula>
    </cfRule>
  </conditionalFormatting>
  <conditionalFormatting sqref="C107">
    <cfRule type="cellIs" dxfId="617" priority="1701" operator="equal">
      <formula>"Prod"</formula>
    </cfRule>
  </conditionalFormatting>
  <conditionalFormatting sqref="C92:C94">
    <cfRule type="cellIs" dxfId="616" priority="1700" operator="equal">
      <formula>"Prod"</formula>
    </cfRule>
  </conditionalFormatting>
  <conditionalFormatting sqref="G127">
    <cfRule type="cellIs" dxfId="615" priority="1682" operator="equal">
      <formula>"Complete w/defect"</formula>
    </cfRule>
    <cfRule type="cellIs" dxfId="614" priority="1683" operator="equal">
      <formula>"Failed"</formula>
    </cfRule>
    <cfRule type="cellIs" dxfId="613" priority="1684" operator="equal">
      <formula>"NA"</formula>
    </cfRule>
    <cfRule type="cellIs" dxfId="612" priority="1685" operator="equal">
      <formula>"Complete"</formula>
    </cfRule>
    <cfRule type="cellIs" dxfId="611" priority="1686" operator="equal">
      <formula>"In Progress"</formula>
    </cfRule>
    <cfRule type="cellIs" dxfId="610" priority="1687" operator="equal">
      <formula>"Not Started"</formula>
    </cfRule>
  </conditionalFormatting>
  <conditionalFormatting sqref="G127">
    <cfRule type="cellIs" dxfId="609" priority="1676" operator="equal">
      <formula>"Complete w/defect"</formula>
    </cfRule>
    <cfRule type="cellIs" dxfId="608" priority="1677" operator="equal">
      <formula>"Failed"</formula>
    </cfRule>
    <cfRule type="cellIs" dxfId="607" priority="1678" operator="equal">
      <formula>"NA"</formula>
    </cfRule>
    <cfRule type="cellIs" dxfId="606" priority="1679" operator="equal">
      <formula>"Complete"</formula>
    </cfRule>
    <cfRule type="cellIs" dxfId="605" priority="1680" operator="equal">
      <formula>"In Progress"</formula>
    </cfRule>
    <cfRule type="cellIs" dxfId="604" priority="1681" operator="equal">
      <formula>"Not Started"</formula>
    </cfRule>
  </conditionalFormatting>
  <conditionalFormatting sqref="C41:C42">
    <cfRule type="cellIs" dxfId="603" priority="1675" operator="equal">
      <formula>"Prod"</formula>
    </cfRule>
  </conditionalFormatting>
  <conditionalFormatting sqref="G208">
    <cfRule type="cellIs" dxfId="602" priority="1626" operator="equal">
      <formula>"Complete w/defect"</formula>
    </cfRule>
    <cfRule type="cellIs" dxfId="601" priority="1627" operator="equal">
      <formula>"Failed"</formula>
    </cfRule>
    <cfRule type="cellIs" dxfId="600" priority="1628" operator="equal">
      <formula>"NA"</formula>
    </cfRule>
    <cfRule type="cellIs" dxfId="599" priority="1629" operator="equal">
      <formula>"Complete"</formula>
    </cfRule>
    <cfRule type="cellIs" dxfId="598" priority="1630" operator="equal">
      <formula>"In Progress"</formula>
    </cfRule>
    <cfRule type="cellIs" dxfId="597" priority="1631" operator="equal">
      <formula>"Not Started"</formula>
    </cfRule>
  </conditionalFormatting>
  <conditionalFormatting sqref="G204">
    <cfRule type="cellIs" dxfId="596" priority="1668" operator="equal">
      <formula>"Complete w/defect"</formula>
    </cfRule>
    <cfRule type="cellIs" dxfId="595" priority="1669" operator="equal">
      <formula>"Failed"</formula>
    </cfRule>
    <cfRule type="cellIs" dxfId="594" priority="1670" operator="equal">
      <formula>"NA"</formula>
    </cfRule>
    <cfRule type="cellIs" dxfId="593" priority="1671" operator="equal">
      <formula>"Complete"</formula>
    </cfRule>
    <cfRule type="cellIs" dxfId="592" priority="1672" operator="equal">
      <formula>"In Progress"</formula>
    </cfRule>
    <cfRule type="cellIs" dxfId="591" priority="1673" operator="equal">
      <formula>"Not Started"</formula>
    </cfRule>
  </conditionalFormatting>
  <conditionalFormatting sqref="G204">
    <cfRule type="cellIs" dxfId="590" priority="1662" operator="equal">
      <formula>"Complete w/defect"</formula>
    </cfRule>
    <cfRule type="cellIs" dxfId="589" priority="1663" operator="equal">
      <formula>"Failed"</formula>
    </cfRule>
    <cfRule type="cellIs" dxfId="588" priority="1664" operator="equal">
      <formula>"NA"</formula>
    </cfRule>
    <cfRule type="cellIs" dxfId="587" priority="1665" operator="equal">
      <formula>"Complete"</formula>
    </cfRule>
    <cfRule type="cellIs" dxfId="586" priority="1666" operator="equal">
      <formula>"In Progress"</formula>
    </cfRule>
    <cfRule type="cellIs" dxfId="585" priority="1667" operator="equal">
      <formula>"Not Started"</formula>
    </cfRule>
  </conditionalFormatting>
  <conditionalFormatting sqref="G205">
    <cfRule type="cellIs" dxfId="584" priority="1656" operator="equal">
      <formula>"Complete w/defect"</formula>
    </cfRule>
    <cfRule type="cellIs" dxfId="583" priority="1657" operator="equal">
      <formula>"Failed"</formula>
    </cfRule>
    <cfRule type="cellIs" dxfId="582" priority="1658" operator="equal">
      <formula>"NA"</formula>
    </cfRule>
    <cfRule type="cellIs" dxfId="581" priority="1659" operator="equal">
      <formula>"Complete"</formula>
    </cfRule>
    <cfRule type="cellIs" dxfId="580" priority="1660" operator="equal">
      <formula>"In Progress"</formula>
    </cfRule>
    <cfRule type="cellIs" dxfId="579" priority="1661" operator="equal">
      <formula>"Not Started"</formula>
    </cfRule>
  </conditionalFormatting>
  <conditionalFormatting sqref="G205">
    <cfRule type="cellIs" dxfId="578" priority="1650" operator="equal">
      <formula>"Complete w/defect"</formula>
    </cfRule>
    <cfRule type="cellIs" dxfId="577" priority="1651" operator="equal">
      <formula>"Failed"</formula>
    </cfRule>
    <cfRule type="cellIs" dxfId="576" priority="1652" operator="equal">
      <formula>"NA"</formula>
    </cfRule>
    <cfRule type="cellIs" dxfId="575" priority="1653" operator="equal">
      <formula>"Complete"</formula>
    </cfRule>
    <cfRule type="cellIs" dxfId="574" priority="1654" operator="equal">
      <formula>"In Progress"</formula>
    </cfRule>
    <cfRule type="cellIs" dxfId="573" priority="1655" operator="equal">
      <formula>"Not Started"</formula>
    </cfRule>
  </conditionalFormatting>
  <conditionalFormatting sqref="G207">
    <cfRule type="cellIs" dxfId="572" priority="1644" operator="equal">
      <formula>"Complete w/defect"</formula>
    </cfRule>
    <cfRule type="cellIs" dxfId="571" priority="1645" operator="equal">
      <formula>"Failed"</formula>
    </cfRule>
    <cfRule type="cellIs" dxfId="570" priority="1646" operator="equal">
      <formula>"NA"</formula>
    </cfRule>
    <cfRule type="cellIs" dxfId="569" priority="1647" operator="equal">
      <formula>"Complete"</formula>
    </cfRule>
    <cfRule type="cellIs" dxfId="568" priority="1648" operator="equal">
      <formula>"In Progress"</formula>
    </cfRule>
    <cfRule type="cellIs" dxfId="567" priority="1649" operator="equal">
      <formula>"Not Started"</formula>
    </cfRule>
  </conditionalFormatting>
  <conditionalFormatting sqref="G207">
    <cfRule type="cellIs" dxfId="566" priority="1638" operator="equal">
      <formula>"Complete w/defect"</formula>
    </cfRule>
    <cfRule type="cellIs" dxfId="565" priority="1639" operator="equal">
      <formula>"Failed"</formula>
    </cfRule>
    <cfRule type="cellIs" dxfId="564" priority="1640" operator="equal">
      <formula>"NA"</formula>
    </cfRule>
    <cfRule type="cellIs" dxfId="563" priority="1641" operator="equal">
      <formula>"Complete"</formula>
    </cfRule>
    <cfRule type="cellIs" dxfId="562" priority="1642" operator="equal">
      <formula>"In Progress"</formula>
    </cfRule>
    <cfRule type="cellIs" dxfId="561" priority="1643" operator="equal">
      <formula>"Not Started"</formula>
    </cfRule>
  </conditionalFormatting>
  <conditionalFormatting sqref="G208">
    <cfRule type="cellIs" dxfId="560" priority="1632" operator="equal">
      <formula>"Complete w/defect"</formula>
    </cfRule>
    <cfRule type="cellIs" dxfId="559" priority="1633" operator="equal">
      <formula>"Failed"</formula>
    </cfRule>
    <cfRule type="cellIs" dxfId="558" priority="1634" operator="equal">
      <formula>"NA"</formula>
    </cfRule>
    <cfRule type="cellIs" dxfId="557" priority="1635" operator="equal">
      <formula>"Complete"</formula>
    </cfRule>
    <cfRule type="cellIs" dxfId="556" priority="1636" operator="equal">
      <formula>"In Progress"</formula>
    </cfRule>
    <cfRule type="cellIs" dxfId="555" priority="1637" operator="equal">
      <formula>"Not Started"</formula>
    </cfRule>
  </conditionalFormatting>
  <conditionalFormatting sqref="G21:G24">
    <cfRule type="cellIs" dxfId="554" priority="1614" operator="equal">
      <formula>"Complete w/defect"</formula>
    </cfRule>
    <cfRule type="cellIs" dxfId="553" priority="1615" operator="equal">
      <formula>"Failed"</formula>
    </cfRule>
    <cfRule type="cellIs" dxfId="552" priority="1616" operator="equal">
      <formula>"NA"</formula>
    </cfRule>
    <cfRule type="cellIs" dxfId="551" priority="1617" operator="equal">
      <formula>"Complete"</formula>
    </cfRule>
    <cfRule type="cellIs" dxfId="550" priority="1618" operator="equal">
      <formula>"In Progress"</formula>
    </cfRule>
    <cfRule type="cellIs" dxfId="549" priority="1619" operator="equal">
      <formula>"Not Started"</formula>
    </cfRule>
  </conditionalFormatting>
  <conditionalFormatting sqref="G54:G56">
    <cfRule type="cellIs" dxfId="548" priority="1590" operator="equal">
      <formula>"Complete w/defect"</formula>
    </cfRule>
    <cfRule type="cellIs" dxfId="547" priority="1591" operator="equal">
      <formula>"Failed"</formula>
    </cfRule>
    <cfRule type="cellIs" dxfId="546" priority="1592" operator="equal">
      <formula>"NA"</formula>
    </cfRule>
    <cfRule type="cellIs" dxfId="545" priority="1593" operator="equal">
      <formula>"Complete"</formula>
    </cfRule>
    <cfRule type="cellIs" dxfId="544" priority="1594" operator="equal">
      <formula>"In Progress"</formula>
    </cfRule>
    <cfRule type="cellIs" dxfId="543" priority="1595" operator="equal">
      <formula>"Not Started"</formula>
    </cfRule>
  </conditionalFormatting>
  <conditionalFormatting sqref="G67">
    <cfRule type="cellIs" dxfId="542" priority="1578" operator="equal">
      <formula>"Complete w/defect"</formula>
    </cfRule>
    <cfRule type="cellIs" dxfId="541" priority="1579" operator="equal">
      <formula>"Failed"</formula>
    </cfRule>
    <cfRule type="cellIs" dxfId="540" priority="1580" operator="equal">
      <formula>"NA"</formula>
    </cfRule>
    <cfRule type="cellIs" dxfId="539" priority="1581" operator="equal">
      <formula>"Complete"</formula>
    </cfRule>
    <cfRule type="cellIs" dxfId="538" priority="1582" operator="equal">
      <formula>"In Progress"</formula>
    </cfRule>
    <cfRule type="cellIs" dxfId="537" priority="1583" operator="equal">
      <formula>"Not Started"</formula>
    </cfRule>
  </conditionalFormatting>
  <conditionalFormatting sqref="G103:G104">
    <cfRule type="cellIs" dxfId="536" priority="1566" operator="equal">
      <formula>"Complete w/defect"</formula>
    </cfRule>
    <cfRule type="cellIs" dxfId="535" priority="1567" operator="equal">
      <formula>"Failed"</formula>
    </cfRule>
    <cfRule type="cellIs" dxfId="534" priority="1568" operator="equal">
      <formula>"NA"</formula>
    </cfRule>
    <cfRule type="cellIs" dxfId="533" priority="1569" operator="equal">
      <formula>"Complete"</formula>
    </cfRule>
    <cfRule type="cellIs" dxfId="532" priority="1570" operator="equal">
      <formula>"In Progress"</formula>
    </cfRule>
    <cfRule type="cellIs" dxfId="531" priority="1571" operator="equal">
      <formula>"Not Started"</formula>
    </cfRule>
  </conditionalFormatting>
  <conditionalFormatting sqref="G107">
    <cfRule type="cellIs" dxfId="530" priority="1560" operator="equal">
      <formula>"Complete w/defect"</formula>
    </cfRule>
    <cfRule type="cellIs" dxfId="529" priority="1561" operator="equal">
      <formula>"Failed"</formula>
    </cfRule>
    <cfRule type="cellIs" dxfId="528" priority="1562" operator="equal">
      <formula>"NA"</formula>
    </cfRule>
    <cfRule type="cellIs" dxfId="527" priority="1563" operator="equal">
      <formula>"Complete"</formula>
    </cfRule>
    <cfRule type="cellIs" dxfId="526" priority="1564" operator="equal">
      <formula>"In Progress"</formula>
    </cfRule>
    <cfRule type="cellIs" dxfId="525" priority="1565" operator="equal">
      <formula>"Not Started"</formula>
    </cfRule>
  </conditionalFormatting>
  <conditionalFormatting sqref="G167:G173">
    <cfRule type="cellIs" dxfId="524" priority="1470" operator="equal">
      <formula>"Complete w/defect"</formula>
    </cfRule>
    <cfRule type="cellIs" dxfId="523" priority="1471" operator="equal">
      <formula>"Failed"</formula>
    </cfRule>
    <cfRule type="cellIs" dxfId="522" priority="1472" operator="equal">
      <formula>"NA"</formula>
    </cfRule>
    <cfRule type="cellIs" dxfId="521" priority="1473" operator="equal">
      <formula>"Complete"</formula>
    </cfRule>
    <cfRule type="cellIs" dxfId="520" priority="1474" operator="equal">
      <formula>"In Progress"</formula>
    </cfRule>
    <cfRule type="cellIs" dxfId="519" priority="1475" operator="equal">
      <formula>"Not Started"</formula>
    </cfRule>
  </conditionalFormatting>
  <conditionalFormatting sqref="G195">
    <cfRule type="cellIs" dxfId="518" priority="1422" operator="equal">
      <formula>"Complete w/defect"</formula>
    </cfRule>
    <cfRule type="cellIs" dxfId="517" priority="1423" operator="equal">
      <formula>"Failed"</formula>
    </cfRule>
    <cfRule type="cellIs" dxfId="516" priority="1424" operator="equal">
      <formula>"NA"</formula>
    </cfRule>
    <cfRule type="cellIs" dxfId="515" priority="1425" operator="equal">
      <formula>"Complete"</formula>
    </cfRule>
    <cfRule type="cellIs" dxfId="514" priority="1426" operator="equal">
      <formula>"In Progress"</formula>
    </cfRule>
    <cfRule type="cellIs" dxfId="513" priority="1427" operator="equal">
      <formula>"Not Started"</formula>
    </cfRule>
  </conditionalFormatting>
  <conditionalFormatting sqref="G196">
    <cfRule type="cellIs" dxfId="512" priority="1416" operator="equal">
      <formula>"Complete w/defect"</formula>
    </cfRule>
    <cfRule type="cellIs" dxfId="511" priority="1417" operator="equal">
      <formula>"Failed"</formula>
    </cfRule>
    <cfRule type="cellIs" dxfId="510" priority="1418" operator="equal">
      <formula>"NA"</formula>
    </cfRule>
    <cfRule type="cellIs" dxfId="509" priority="1419" operator="equal">
      <formula>"Complete"</formula>
    </cfRule>
    <cfRule type="cellIs" dxfId="508" priority="1420" operator="equal">
      <formula>"In Progress"</formula>
    </cfRule>
    <cfRule type="cellIs" dxfId="507" priority="1421" operator="equal">
      <formula>"Not Started"</formula>
    </cfRule>
  </conditionalFormatting>
  <conditionalFormatting sqref="G198">
    <cfRule type="cellIs" dxfId="506" priority="1410" operator="equal">
      <formula>"Complete w/defect"</formula>
    </cfRule>
    <cfRule type="cellIs" dxfId="505" priority="1411" operator="equal">
      <formula>"Failed"</formula>
    </cfRule>
    <cfRule type="cellIs" dxfId="504" priority="1412" operator="equal">
      <formula>"NA"</formula>
    </cfRule>
    <cfRule type="cellIs" dxfId="503" priority="1413" operator="equal">
      <formula>"Complete"</formula>
    </cfRule>
    <cfRule type="cellIs" dxfId="502" priority="1414" operator="equal">
      <formula>"In Progress"</formula>
    </cfRule>
    <cfRule type="cellIs" dxfId="501" priority="1415" operator="equal">
      <formula>"Not Started"</formula>
    </cfRule>
  </conditionalFormatting>
  <conditionalFormatting sqref="G199">
    <cfRule type="cellIs" dxfId="500" priority="1404" operator="equal">
      <formula>"Complete w/defect"</formula>
    </cfRule>
    <cfRule type="cellIs" dxfId="499" priority="1405" operator="equal">
      <formula>"Failed"</formula>
    </cfRule>
    <cfRule type="cellIs" dxfId="498" priority="1406" operator="equal">
      <formula>"NA"</formula>
    </cfRule>
    <cfRule type="cellIs" dxfId="497" priority="1407" operator="equal">
      <formula>"Complete"</formula>
    </cfRule>
    <cfRule type="cellIs" dxfId="496" priority="1408" operator="equal">
      <formula>"In Progress"</formula>
    </cfRule>
    <cfRule type="cellIs" dxfId="495" priority="1409" operator="equal">
      <formula>"Not Started"</formula>
    </cfRule>
  </conditionalFormatting>
  <conditionalFormatting sqref="G201">
    <cfRule type="cellIs" dxfId="494" priority="1398" operator="equal">
      <formula>"Complete w/defect"</formula>
    </cfRule>
    <cfRule type="cellIs" dxfId="493" priority="1399" operator="equal">
      <formula>"Failed"</formula>
    </cfRule>
    <cfRule type="cellIs" dxfId="492" priority="1400" operator="equal">
      <formula>"NA"</formula>
    </cfRule>
    <cfRule type="cellIs" dxfId="491" priority="1401" operator="equal">
      <formula>"Complete"</formula>
    </cfRule>
    <cfRule type="cellIs" dxfId="490" priority="1402" operator="equal">
      <formula>"In Progress"</formula>
    </cfRule>
    <cfRule type="cellIs" dxfId="489" priority="1403" operator="equal">
      <formula>"Not Started"</formula>
    </cfRule>
  </conditionalFormatting>
  <conditionalFormatting sqref="G202">
    <cfRule type="cellIs" dxfId="488" priority="1392" operator="equal">
      <formula>"Complete w/defect"</formula>
    </cfRule>
    <cfRule type="cellIs" dxfId="487" priority="1393" operator="equal">
      <formula>"Failed"</formula>
    </cfRule>
    <cfRule type="cellIs" dxfId="486" priority="1394" operator="equal">
      <formula>"NA"</formula>
    </cfRule>
    <cfRule type="cellIs" dxfId="485" priority="1395" operator="equal">
      <formula>"Complete"</formula>
    </cfRule>
    <cfRule type="cellIs" dxfId="484" priority="1396" operator="equal">
      <formula>"In Progress"</formula>
    </cfRule>
    <cfRule type="cellIs" dxfId="483" priority="1397" operator="equal">
      <formula>"Not Started"</formula>
    </cfRule>
  </conditionalFormatting>
  <conditionalFormatting sqref="G123">
    <cfRule type="cellIs" dxfId="482" priority="1332" operator="equal">
      <formula>"Complete w/defect"</formula>
    </cfRule>
    <cfRule type="cellIs" dxfId="481" priority="1333" operator="equal">
      <formula>"Failed"</formula>
    </cfRule>
    <cfRule type="cellIs" dxfId="480" priority="1334" operator="equal">
      <formula>"NA"</formula>
    </cfRule>
    <cfRule type="cellIs" dxfId="479" priority="1335" operator="equal">
      <formula>"Complete"</formula>
    </cfRule>
    <cfRule type="cellIs" dxfId="478" priority="1336" operator="equal">
      <formula>"In Progress"</formula>
    </cfRule>
    <cfRule type="cellIs" dxfId="477" priority="1337" operator="equal">
      <formula>"Not Started"</formula>
    </cfRule>
  </conditionalFormatting>
  <conditionalFormatting sqref="G11">
    <cfRule type="cellIs" dxfId="476" priority="1240" operator="equal">
      <formula>"Complete w/defect"</formula>
    </cfRule>
    <cfRule type="cellIs" dxfId="475" priority="1241" operator="equal">
      <formula>"Failed"</formula>
    </cfRule>
    <cfRule type="cellIs" dxfId="474" priority="1242" operator="equal">
      <formula>"NA"</formula>
    </cfRule>
    <cfRule type="cellIs" dxfId="473" priority="1243" operator="equal">
      <formula>"Complete"</formula>
    </cfRule>
    <cfRule type="cellIs" dxfId="472" priority="1244" operator="equal">
      <formula>"In Progress"</formula>
    </cfRule>
    <cfRule type="cellIs" dxfId="471" priority="1245" operator="equal">
      <formula>"Not Started"</formula>
    </cfRule>
  </conditionalFormatting>
  <conditionalFormatting sqref="G26">
    <cfRule type="cellIs" dxfId="470" priority="1222" operator="equal">
      <formula>"Complete w/defect"</formula>
    </cfRule>
    <cfRule type="cellIs" dxfId="469" priority="1223" operator="equal">
      <formula>"Failed"</formula>
    </cfRule>
    <cfRule type="cellIs" dxfId="468" priority="1224" operator="equal">
      <formula>"NA"</formula>
    </cfRule>
    <cfRule type="cellIs" dxfId="467" priority="1225" operator="equal">
      <formula>"Complete"</formula>
    </cfRule>
    <cfRule type="cellIs" dxfId="466" priority="1226" operator="equal">
      <formula>"In Progress"</formula>
    </cfRule>
    <cfRule type="cellIs" dxfId="465" priority="1227" operator="equal">
      <formula>"Not Started"</formula>
    </cfRule>
  </conditionalFormatting>
  <conditionalFormatting sqref="G92">
    <cfRule type="cellIs" dxfId="464" priority="1210" operator="equal">
      <formula>"Complete w/defect"</formula>
    </cfRule>
    <cfRule type="cellIs" dxfId="463" priority="1211" operator="equal">
      <formula>"Failed"</formula>
    </cfRule>
    <cfRule type="cellIs" dxfId="462" priority="1212" operator="equal">
      <formula>"NA"</formula>
    </cfRule>
    <cfRule type="cellIs" dxfId="461" priority="1213" operator="equal">
      <formula>"Complete"</formula>
    </cfRule>
    <cfRule type="cellIs" dxfId="460" priority="1214" operator="equal">
      <formula>"In Progress"</formula>
    </cfRule>
    <cfRule type="cellIs" dxfId="459" priority="1215" operator="equal">
      <formula>"Not Started"</formula>
    </cfRule>
  </conditionalFormatting>
  <conditionalFormatting sqref="G120">
    <cfRule type="cellIs" dxfId="458" priority="1158" operator="equal">
      <formula>"Complete w/defect"</formula>
    </cfRule>
    <cfRule type="cellIs" dxfId="457" priority="1159" operator="equal">
      <formula>"Failed"</formula>
    </cfRule>
    <cfRule type="cellIs" dxfId="456" priority="1160" operator="equal">
      <formula>"NA"</formula>
    </cfRule>
    <cfRule type="cellIs" dxfId="455" priority="1161" operator="equal">
      <formula>"Complete"</formula>
    </cfRule>
    <cfRule type="cellIs" dxfId="454" priority="1162" operator="equal">
      <formula>"In Progress"</formula>
    </cfRule>
    <cfRule type="cellIs" dxfId="453" priority="1163" operator="equal">
      <formula>"Not Started"</formula>
    </cfRule>
  </conditionalFormatting>
  <conditionalFormatting sqref="G120">
    <cfRule type="cellIs" dxfId="452" priority="1188" operator="equal">
      <formula>"Complete w/defect"</formula>
    </cfRule>
    <cfRule type="cellIs" dxfId="451" priority="1189" operator="equal">
      <formula>"Failed"</formula>
    </cfRule>
    <cfRule type="cellIs" dxfId="450" priority="1190" operator="equal">
      <formula>"NA"</formula>
    </cfRule>
    <cfRule type="cellIs" dxfId="449" priority="1191" operator="equal">
      <formula>"Complete"</formula>
    </cfRule>
    <cfRule type="cellIs" dxfId="448" priority="1192" operator="equal">
      <formula>"In Progress"</formula>
    </cfRule>
    <cfRule type="cellIs" dxfId="447" priority="1193" operator="equal">
      <formula>"Not Started"</formula>
    </cfRule>
  </conditionalFormatting>
  <conditionalFormatting sqref="C122">
    <cfRule type="cellIs" dxfId="446" priority="1209" operator="equal">
      <formula>"Prod"</formula>
    </cfRule>
  </conditionalFormatting>
  <conditionalFormatting sqref="C122">
    <cfRule type="cellIs" dxfId="445" priority="1208" operator="equal">
      <formula>"Prod"</formula>
    </cfRule>
  </conditionalFormatting>
  <conditionalFormatting sqref="G120">
    <cfRule type="cellIs" dxfId="444" priority="1202" operator="equal">
      <formula>"Complete w/defect"</formula>
    </cfRule>
    <cfRule type="cellIs" dxfId="443" priority="1203" operator="equal">
      <formula>"Failed"</formula>
    </cfRule>
    <cfRule type="cellIs" dxfId="442" priority="1204" operator="equal">
      <formula>"NA"</formula>
    </cfRule>
    <cfRule type="cellIs" dxfId="441" priority="1205" operator="equal">
      <formula>"Complete"</formula>
    </cfRule>
    <cfRule type="cellIs" dxfId="440" priority="1206" operator="equal">
      <formula>"In Progress"</formula>
    </cfRule>
    <cfRule type="cellIs" dxfId="439" priority="1207" operator="equal">
      <formula>"Not Started"</formula>
    </cfRule>
  </conditionalFormatting>
  <conditionalFormatting sqref="C120">
    <cfRule type="cellIs" dxfId="438" priority="1201" operator="equal">
      <formula>"Prod"</formula>
    </cfRule>
  </conditionalFormatting>
  <conditionalFormatting sqref="C120">
    <cfRule type="cellIs" dxfId="437" priority="1200" operator="equal">
      <formula>"Prod"</formula>
    </cfRule>
  </conditionalFormatting>
  <conditionalFormatting sqref="G120">
    <cfRule type="cellIs" dxfId="436" priority="1194" operator="equal">
      <formula>"Complete w/defect"</formula>
    </cfRule>
    <cfRule type="cellIs" dxfId="435" priority="1195" operator="equal">
      <formula>"Failed"</formula>
    </cfRule>
    <cfRule type="cellIs" dxfId="434" priority="1196" operator="equal">
      <formula>"NA"</formula>
    </cfRule>
    <cfRule type="cellIs" dxfId="433" priority="1197" operator="equal">
      <formula>"Complete"</formula>
    </cfRule>
    <cfRule type="cellIs" dxfId="432" priority="1198" operator="equal">
      <formula>"In Progress"</formula>
    </cfRule>
    <cfRule type="cellIs" dxfId="431" priority="1199" operator="equal">
      <formula>"Not Started"</formula>
    </cfRule>
  </conditionalFormatting>
  <conditionalFormatting sqref="G120">
    <cfRule type="cellIs" dxfId="430" priority="1182" operator="equal">
      <formula>"Complete w/defect"</formula>
    </cfRule>
    <cfRule type="cellIs" dxfId="429" priority="1183" operator="equal">
      <formula>"Failed"</formula>
    </cfRule>
    <cfRule type="cellIs" dxfId="428" priority="1184" operator="equal">
      <formula>"NA"</formula>
    </cfRule>
    <cfRule type="cellIs" dxfId="427" priority="1185" operator="equal">
      <formula>"Complete"</formula>
    </cfRule>
    <cfRule type="cellIs" dxfId="426" priority="1186" operator="equal">
      <formula>"In Progress"</formula>
    </cfRule>
    <cfRule type="cellIs" dxfId="425" priority="1187" operator="equal">
      <formula>"Not Started"</formula>
    </cfRule>
  </conditionalFormatting>
  <conditionalFormatting sqref="G120">
    <cfRule type="cellIs" dxfId="424" priority="1176" operator="equal">
      <formula>"Complete w/defect"</formula>
    </cfRule>
    <cfRule type="cellIs" dxfId="423" priority="1177" operator="equal">
      <formula>"Failed"</formula>
    </cfRule>
    <cfRule type="cellIs" dxfId="422" priority="1178" operator="equal">
      <formula>"NA"</formula>
    </cfRule>
    <cfRule type="cellIs" dxfId="421" priority="1179" operator="equal">
      <formula>"Complete"</formula>
    </cfRule>
    <cfRule type="cellIs" dxfId="420" priority="1180" operator="equal">
      <formula>"In Progress"</formula>
    </cfRule>
    <cfRule type="cellIs" dxfId="419" priority="1181" operator="equal">
      <formula>"Not Started"</formula>
    </cfRule>
  </conditionalFormatting>
  <conditionalFormatting sqref="G120">
    <cfRule type="cellIs" dxfId="418" priority="1170" operator="equal">
      <formula>"Complete w/defect"</formula>
    </cfRule>
    <cfRule type="cellIs" dxfId="417" priority="1171" operator="equal">
      <formula>"Failed"</formula>
    </cfRule>
    <cfRule type="cellIs" dxfId="416" priority="1172" operator="equal">
      <formula>"NA"</formula>
    </cfRule>
    <cfRule type="cellIs" dxfId="415" priority="1173" operator="equal">
      <formula>"Complete"</formula>
    </cfRule>
    <cfRule type="cellIs" dxfId="414" priority="1174" operator="equal">
      <formula>"In Progress"</formula>
    </cfRule>
    <cfRule type="cellIs" dxfId="413" priority="1175" operator="equal">
      <formula>"Not Started"</formula>
    </cfRule>
  </conditionalFormatting>
  <conditionalFormatting sqref="G120">
    <cfRule type="cellIs" dxfId="412" priority="1164" operator="equal">
      <formula>"Complete w/defect"</formula>
    </cfRule>
    <cfRule type="cellIs" dxfId="411" priority="1165" operator="equal">
      <formula>"Failed"</formula>
    </cfRule>
    <cfRule type="cellIs" dxfId="410" priority="1166" operator="equal">
      <formula>"NA"</formula>
    </cfRule>
    <cfRule type="cellIs" dxfId="409" priority="1167" operator="equal">
      <formula>"Complete"</formula>
    </cfRule>
    <cfRule type="cellIs" dxfId="408" priority="1168" operator="equal">
      <formula>"In Progress"</formula>
    </cfRule>
    <cfRule type="cellIs" dxfId="407" priority="1169" operator="equal">
      <formula>"Not Started"</formula>
    </cfRule>
  </conditionalFormatting>
  <conditionalFormatting sqref="C121">
    <cfRule type="cellIs" dxfId="406" priority="1157" operator="equal">
      <formula>"Prod"</formula>
    </cfRule>
  </conditionalFormatting>
  <conditionalFormatting sqref="C121">
    <cfRule type="cellIs" dxfId="405" priority="1156" operator="equal">
      <formula>"Prod"</formula>
    </cfRule>
  </conditionalFormatting>
  <conditionalFormatting sqref="G117">
    <cfRule type="cellIs" dxfId="404" priority="1136" operator="equal">
      <formula>"Complete w/defect"</formula>
    </cfRule>
    <cfRule type="cellIs" dxfId="403" priority="1137" operator="equal">
      <formula>"Failed"</formula>
    </cfRule>
    <cfRule type="cellIs" dxfId="402" priority="1138" operator="equal">
      <formula>"NA"</formula>
    </cfRule>
    <cfRule type="cellIs" dxfId="401" priority="1139" operator="equal">
      <formula>"Complete"</formula>
    </cfRule>
    <cfRule type="cellIs" dxfId="400" priority="1140" operator="equal">
      <formula>"In Progress"</formula>
    </cfRule>
    <cfRule type="cellIs" dxfId="399" priority="1141" operator="equal">
      <formula>"Not Started"</formula>
    </cfRule>
  </conditionalFormatting>
  <conditionalFormatting sqref="G117">
    <cfRule type="cellIs" dxfId="398" priority="1100" operator="equal">
      <formula>"Complete w/defect"</formula>
    </cfRule>
    <cfRule type="cellIs" dxfId="397" priority="1101" operator="equal">
      <formula>"Failed"</formula>
    </cfRule>
    <cfRule type="cellIs" dxfId="396" priority="1102" operator="equal">
      <formula>"NA"</formula>
    </cfRule>
    <cfRule type="cellIs" dxfId="395" priority="1103" operator="equal">
      <formula>"Complete"</formula>
    </cfRule>
    <cfRule type="cellIs" dxfId="394" priority="1104" operator="equal">
      <formula>"In Progress"</formula>
    </cfRule>
    <cfRule type="cellIs" dxfId="393" priority="1105" operator="equal">
      <formula>"Not Started"</formula>
    </cfRule>
  </conditionalFormatting>
  <conditionalFormatting sqref="G117">
    <cfRule type="cellIs" dxfId="392" priority="1130" operator="equal">
      <formula>"Complete w/defect"</formula>
    </cfRule>
    <cfRule type="cellIs" dxfId="391" priority="1131" operator="equal">
      <formula>"Failed"</formula>
    </cfRule>
    <cfRule type="cellIs" dxfId="390" priority="1132" operator="equal">
      <formula>"NA"</formula>
    </cfRule>
    <cfRule type="cellIs" dxfId="389" priority="1133" operator="equal">
      <formula>"Complete"</formula>
    </cfRule>
    <cfRule type="cellIs" dxfId="388" priority="1134" operator="equal">
      <formula>"In Progress"</formula>
    </cfRule>
    <cfRule type="cellIs" dxfId="387" priority="1135" operator="equal">
      <formula>"Not Started"</formula>
    </cfRule>
  </conditionalFormatting>
  <conditionalFormatting sqref="C119">
    <cfRule type="cellIs" dxfId="386" priority="1151" operator="equal">
      <formula>"Prod"</formula>
    </cfRule>
  </conditionalFormatting>
  <conditionalFormatting sqref="C119">
    <cfRule type="cellIs" dxfId="385" priority="1150" operator="equal">
      <formula>"Prod"</formula>
    </cfRule>
  </conditionalFormatting>
  <conditionalFormatting sqref="G117">
    <cfRule type="cellIs" dxfId="384" priority="1144" operator="equal">
      <formula>"Complete w/defect"</formula>
    </cfRule>
    <cfRule type="cellIs" dxfId="383" priority="1145" operator="equal">
      <formula>"Failed"</formula>
    </cfRule>
    <cfRule type="cellIs" dxfId="382" priority="1146" operator="equal">
      <formula>"NA"</formula>
    </cfRule>
    <cfRule type="cellIs" dxfId="381" priority="1147" operator="equal">
      <formula>"Complete"</formula>
    </cfRule>
    <cfRule type="cellIs" dxfId="380" priority="1148" operator="equal">
      <formula>"In Progress"</formula>
    </cfRule>
    <cfRule type="cellIs" dxfId="379" priority="1149" operator="equal">
      <formula>"Not Started"</formula>
    </cfRule>
  </conditionalFormatting>
  <conditionalFormatting sqref="C117">
    <cfRule type="cellIs" dxfId="378" priority="1143" operator="equal">
      <formula>"Prod"</formula>
    </cfRule>
  </conditionalFormatting>
  <conditionalFormatting sqref="C117">
    <cfRule type="cellIs" dxfId="377" priority="1142" operator="equal">
      <formula>"Prod"</formula>
    </cfRule>
  </conditionalFormatting>
  <conditionalFormatting sqref="G117">
    <cfRule type="cellIs" dxfId="376" priority="1124" operator="equal">
      <formula>"Complete w/defect"</formula>
    </cfRule>
    <cfRule type="cellIs" dxfId="375" priority="1125" operator="equal">
      <formula>"Failed"</formula>
    </cfRule>
    <cfRule type="cellIs" dxfId="374" priority="1126" operator="equal">
      <formula>"NA"</formula>
    </cfRule>
    <cfRule type="cellIs" dxfId="373" priority="1127" operator="equal">
      <formula>"Complete"</formula>
    </cfRule>
    <cfRule type="cellIs" dxfId="372" priority="1128" operator="equal">
      <formula>"In Progress"</formula>
    </cfRule>
    <cfRule type="cellIs" dxfId="371" priority="1129" operator="equal">
      <formula>"Not Started"</formula>
    </cfRule>
  </conditionalFormatting>
  <conditionalFormatting sqref="G117">
    <cfRule type="cellIs" dxfId="370" priority="1118" operator="equal">
      <formula>"Complete w/defect"</formula>
    </cfRule>
    <cfRule type="cellIs" dxfId="369" priority="1119" operator="equal">
      <formula>"Failed"</formula>
    </cfRule>
    <cfRule type="cellIs" dxfId="368" priority="1120" operator="equal">
      <formula>"NA"</formula>
    </cfRule>
    <cfRule type="cellIs" dxfId="367" priority="1121" operator="equal">
      <formula>"Complete"</formula>
    </cfRule>
    <cfRule type="cellIs" dxfId="366" priority="1122" operator="equal">
      <formula>"In Progress"</formula>
    </cfRule>
    <cfRule type="cellIs" dxfId="365" priority="1123" operator="equal">
      <formula>"Not Started"</formula>
    </cfRule>
  </conditionalFormatting>
  <conditionalFormatting sqref="G117">
    <cfRule type="cellIs" dxfId="364" priority="1112" operator="equal">
      <formula>"Complete w/defect"</formula>
    </cfRule>
    <cfRule type="cellIs" dxfId="363" priority="1113" operator="equal">
      <formula>"Failed"</formula>
    </cfRule>
    <cfRule type="cellIs" dxfId="362" priority="1114" operator="equal">
      <formula>"NA"</formula>
    </cfRule>
    <cfRule type="cellIs" dxfId="361" priority="1115" operator="equal">
      <formula>"Complete"</formula>
    </cfRule>
    <cfRule type="cellIs" dxfId="360" priority="1116" operator="equal">
      <formula>"In Progress"</formula>
    </cfRule>
    <cfRule type="cellIs" dxfId="359" priority="1117" operator="equal">
      <formula>"Not Started"</formula>
    </cfRule>
  </conditionalFormatting>
  <conditionalFormatting sqref="G117">
    <cfRule type="cellIs" dxfId="358" priority="1106" operator="equal">
      <formula>"Complete w/defect"</formula>
    </cfRule>
    <cfRule type="cellIs" dxfId="357" priority="1107" operator="equal">
      <formula>"Failed"</formula>
    </cfRule>
    <cfRule type="cellIs" dxfId="356" priority="1108" operator="equal">
      <formula>"NA"</formula>
    </cfRule>
    <cfRule type="cellIs" dxfId="355" priority="1109" operator="equal">
      <formula>"Complete"</formula>
    </cfRule>
    <cfRule type="cellIs" dxfId="354" priority="1110" operator="equal">
      <formula>"In Progress"</formula>
    </cfRule>
    <cfRule type="cellIs" dxfId="353" priority="1111" operator="equal">
      <formula>"Not Started"</formula>
    </cfRule>
  </conditionalFormatting>
  <conditionalFormatting sqref="C118">
    <cfRule type="cellIs" dxfId="352" priority="1099" operator="equal">
      <formula>"Prod"</formula>
    </cfRule>
  </conditionalFormatting>
  <conditionalFormatting sqref="C118">
    <cfRule type="cellIs" dxfId="351" priority="1098" operator="equal">
      <formula>"Prod"</formula>
    </cfRule>
  </conditionalFormatting>
  <conditionalFormatting sqref="G127">
    <cfRule type="cellIs" dxfId="350" priority="796" operator="equal">
      <formula>"Complete w/defect"</formula>
    </cfRule>
    <cfRule type="cellIs" dxfId="349" priority="797" operator="equal">
      <formula>"Failed"</formula>
    </cfRule>
    <cfRule type="cellIs" dxfId="348" priority="798" operator="equal">
      <formula>"NA"</formula>
    </cfRule>
    <cfRule type="cellIs" dxfId="347" priority="799" operator="equal">
      <formula>"Complete"</formula>
    </cfRule>
    <cfRule type="cellIs" dxfId="346" priority="800" operator="equal">
      <formula>"In Progress"</formula>
    </cfRule>
    <cfRule type="cellIs" dxfId="345" priority="801" operator="equal">
      <formula>"Not Started"</formula>
    </cfRule>
  </conditionalFormatting>
  <conditionalFormatting sqref="G52">
    <cfRule type="cellIs" dxfId="344" priority="1024" operator="equal">
      <formula>"Complete w/defect"</formula>
    </cfRule>
    <cfRule type="cellIs" dxfId="343" priority="1025" operator="equal">
      <formula>"Failed"</formula>
    </cfRule>
    <cfRule type="cellIs" dxfId="342" priority="1026" operator="equal">
      <formula>"NA"</formula>
    </cfRule>
    <cfRule type="cellIs" dxfId="341" priority="1027" operator="equal">
      <formula>"Complete"</formula>
    </cfRule>
    <cfRule type="cellIs" dxfId="340" priority="1028" operator="equal">
      <formula>"In Progress"</formula>
    </cfRule>
    <cfRule type="cellIs" dxfId="339" priority="1029" operator="equal">
      <formula>"Not Started"</formula>
    </cfRule>
  </conditionalFormatting>
  <conditionalFormatting sqref="G53">
    <cfRule type="cellIs" dxfId="338" priority="1018" operator="equal">
      <formula>"Complete w/defect"</formula>
    </cfRule>
    <cfRule type="cellIs" dxfId="337" priority="1019" operator="equal">
      <formula>"Failed"</formula>
    </cfRule>
    <cfRule type="cellIs" dxfId="336" priority="1020" operator="equal">
      <formula>"NA"</formula>
    </cfRule>
    <cfRule type="cellIs" dxfId="335" priority="1021" operator="equal">
      <formula>"Complete"</formula>
    </cfRule>
    <cfRule type="cellIs" dxfId="334" priority="1022" operator="equal">
      <formula>"In Progress"</formula>
    </cfRule>
    <cfRule type="cellIs" dxfId="333" priority="1023" operator="equal">
      <formula>"Not Started"</formula>
    </cfRule>
  </conditionalFormatting>
  <conditionalFormatting sqref="C63">
    <cfRule type="cellIs" dxfId="332" priority="795" operator="equal">
      <formula>"Prod"</formula>
    </cfRule>
  </conditionalFormatting>
  <conditionalFormatting sqref="C138">
    <cfRule type="cellIs" dxfId="331" priority="788" operator="equal">
      <formula>"Prod"</formula>
    </cfRule>
  </conditionalFormatting>
  <conditionalFormatting sqref="G38:G43">
    <cfRule type="cellIs" dxfId="330" priority="776" operator="equal">
      <formula>"Complete w/defect"</formula>
    </cfRule>
    <cfRule type="cellIs" dxfId="329" priority="777" operator="equal">
      <formula>"Failed"</formula>
    </cfRule>
    <cfRule type="cellIs" dxfId="328" priority="778" operator="equal">
      <formula>"NA"</formula>
    </cfRule>
    <cfRule type="cellIs" dxfId="327" priority="779" operator="equal">
      <formula>"Complete"</formula>
    </cfRule>
    <cfRule type="cellIs" dxfId="326" priority="780" operator="equal">
      <formula>"In Progress"</formula>
    </cfRule>
    <cfRule type="cellIs" dxfId="325" priority="781" operator="equal">
      <formula>"Not Started"</formula>
    </cfRule>
  </conditionalFormatting>
  <conditionalFormatting sqref="G45:G47">
    <cfRule type="cellIs" dxfId="324" priority="770" operator="equal">
      <formula>"Complete w/defect"</formula>
    </cfRule>
    <cfRule type="cellIs" dxfId="323" priority="771" operator="equal">
      <formula>"Failed"</formula>
    </cfRule>
    <cfRule type="cellIs" dxfId="322" priority="772" operator="equal">
      <formula>"NA"</formula>
    </cfRule>
    <cfRule type="cellIs" dxfId="321" priority="773" operator="equal">
      <formula>"Complete"</formula>
    </cfRule>
    <cfRule type="cellIs" dxfId="320" priority="774" operator="equal">
      <formula>"In Progress"</formula>
    </cfRule>
    <cfRule type="cellIs" dxfId="319" priority="775" operator="equal">
      <formula>"Not Started"</formula>
    </cfRule>
  </conditionalFormatting>
  <conditionalFormatting sqref="G48">
    <cfRule type="cellIs" dxfId="318" priority="758" operator="equal">
      <formula>"Complete w/defect"</formula>
    </cfRule>
    <cfRule type="cellIs" dxfId="317" priority="759" operator="equal">
      <formula>"Failed"</formula>
    </cfRule>
    <cfRule type="cellIs" dxfId="316" priority="760" operator="equal">
      <formula>"NA"</formula>
    </cfRule>
    <cfRule type="cellIs" dxfId="315" priority="761" operator="equal">
      <formula>"Complete"</formula>
    </cfRule>
    <cfRule type="cellIs" dxfId="314" priority="762" operator="equal">
      <formula>"In Progress"</formula>
    </cfRule>
    <cfRule type="cellIs" dxfId="313" priority="763" operator="equal">
      <formula>"Not Started"</formula>
    </cfRule>
  </conditionalFormatting>
  <conditionalFormatting sqref="G50">
    <cfRule type="cellIs" dxfId="312" priority="746" operator="equal">
      <formula>"Complete w/defect"</formula>
    </cfRule>
    <cfRule type="cellIs" dxfId="311" priority="747" operator="equal">
      <formula>"Failed"</formula>
    </cfRule>
    <cfRule type="cellIs" dxfId="310" priority="748" operator="equal">
      <formula>"NA"</formula>
    </cfRule>
    <cfRule type="cellIs" dxfId="309" priority="749" operator="equal">
      <formula>"Complete"</formula>
    </cfRule>
    <cfRule type="cellIs" dxfId="308" priority="750" operator="equal">
      <formula>"In Progress"</formula>
    </cfRule>
    <cfRule type="cellIs" dxfId="307" priority="751" operator="equal">
      <formula>"Not Started"</formula>
    </cfRule>
  </conditionalFormatting>
  <conditionalFormatting sqref="G58">
    <cfRule type="cellIs" dxfId="306" priority="734" operator="equal">
      <formula>"Complete w/defect"</formula>
    </cfRule>
    <cfRule type="cellIs" dxfId="305" priority="735" operator="equal">
      <formula>"Failed"</formula>
    </cfRule>
    <cfRule type="cellIs" dxfId="304" priority="736" operator="equal">
      <formula>"NA"</formula>
    </cfRule>
    <cfRule type="cellIs" dxfId="303" priority="737" operator="equal">
      <formula>"Complete"</formula>
    </cfRule>
    <cfRule type="cellIs" dxfId="302" priority="738" operator="equal">
      <formula>"In Progress"</formula>
    </cfRule>
    <cfRule type="cellIs" dxfId="301" priority="739" operator="equal">
      <formula>"Not Started"</formula>
    </cfRule>
  </conditionalFormatting>
  <conditionalFormatting sqref="G51">
    <cfRule type="cellIs" dxfId="300" priority="740" operator="equal">
      <formula>"Complete w/defect"</formula>
    </cfRule>
    <cfRule type="cellIs" dxfId="299" priority="741" operator="equal">
      <formula>"Failed"</formula>
    </cfRule>
    <cfRule type="cellIs" dxfId="298" priority="742" operator="equal">
      <formula>"NA"</formula>
    </cfRule>
    <cfRule type="cellIs" dxfId="297" priority="743" operator="equal">
      <formula>"Complete"</formula>
    </cfRule>
    <cfRule type="cellIs" dxfId="296" priority="744" operator="equal">
      <formula>"In Progress"</formula>
    </cfRule>
    <cfRule type="cellIs" dxfId="295" priority="745" operator="equal">
      <formula>"Not Started"</formula>
    </cfRule>
  </conditionalFormatting>
  <conditionalFormatting sqref="G60">
    <cfRule type="cellIs" dxfId="294" priority="716" operator="equal">
      <formula>"Complete w/defect"</formula>
    </cfRule>
    <cfRule type="cellIs" dxfId="293" priority="717" operator="equal">
      <formula>"Failed"</formula>
    </cfRule>
    <cfRule type="cellIs" dxfId="292" priority="718" operator="equal">
      <formula>"NA"</formula>
    </cfRule>
    <cfRule type="cellIs" dxfId="291" priority="719" operator="equal">
      <formula>"Complete"</formula>
    </cfRule>
    <cfRule type="cellIs" dxfId="290" priority="720" operator="equal">
      <formula>"In Progress"</formula>
    </cfRule>
    <cfRule type="cellIs" dxfId="289" priority="721" operator="equal">
      <formula>"Not Started"</formula>
    </cfRule>
  </conditionalFormatting>
  <conditionalFormatting sqref="G61:G65">
    <cfRule type="cellIs" dxfId="288" priority="710" operator="equal">
      <formula>"Complete w/defect"</formula>
    </cfRule>
    <cfRule type="cellIs" dxfId="287" priority="711" operator="equal">
      <formula>"Failed"</formula>
    </cfRule>
    <cfRule type="cellIs" dxfId="286" priority="712" operator="equal">
      <formula>"NA"</formula>
    </cfRule>
    <cfRule type="cellIs" dxfId="285" priority="713" operator="equal">
      <formula>"Complete"</formula>
    </cfRule>
    <cfRule type="cellIs" dxfId="284" priority="714" operator="equal">
      <formula>"In Progress"</formula>
    </cfRule>
    <cfRule type="cellIs" dxfId="283" priority="715" operator="equal">
      <formula>"Not Started"</formula>
    </cfRule>
  </conditionalFormatting>
  <conditionalFormatting sqref="G71:G80">
    <cfRule type="cellIs" dxfId="282" priority="680" operator="equal">
      <formula>"Complete w/defect"</formula>
    </cfRule>
    <cfRule type="cellIs" dxfId="281" priority="681" operator="equal">
      <formula>"Failed"</formula>
    </cfRule>
    <cfRule type="cellIs" dxfId="280" priority="682" operator="equal">
      <formula>"NA"</formula>
    </cfRule>
    <cfRule type="cellIs" dxfId="279" priority="683" operator="equal">
      <formula>"Complete"</formula>
    </cfRule>
    <cfRule type="cellIs" dxfId="278" priority="684" operator="equal">
      <formula>"In Progress"</formula>
    </cfRule>
    <cfRule type="cellIs" dxfId="277" priority="685" operator="equal">
      <formula>"Not Started"</formula>
    </cfRule>
  </conditionalFormatting>
  <conditionalFormatting sqref="G69">
    <cfRule type="cellIs" dxfId="276" priority="686" operator="equal">
      <formula>"Complete w/defect"</formula>
    </cfRule>
    <cfRule type="cellIs" dxfId="275" priority="687" operator="equal">
      <formula>"Failed"</formula>
    </cfRule>
    <cfRule type="cellIs" dxfId="274" priority="688" operator="equal">
      <formula>"NA"</formula>
    </cfRule>
    <cfRule type="cellIs" dxfId="273" priority="689" operator="equal">
      <formula>"Complete"</formula>
    </cfRule>
    <cfRule type="cellIs" dxfId="272" priority="690" operator="equal">
      <formula>"In Progress"</formula>
    </cfRule>
    <cfRule type="cellIs" dxfId="271" priority="691" operator="equal">
      <formula>"Not Started"</formula>
    </cfRule>
  </conditionalFormatting>
  <conditionalFormatting sqref="G89">
    <cfRule type="cellIs" dxfId="270" priority="584" operator="equal">
      <formula>"Complete w/defect"</formula>
    </cfRule>
    <cfRule type="cellIs" dxfId="269" priority="585" operator="equal">
      <formula>"Failed"</formula>
    </cfRule>
    <cfRule type="cellIs" dxfId="268" priority="586" operator="equal">
      <formula>"NA"</formula>
    </cfRule>
    <cfRule type="cellIs" dxfId="267" priority="587" operator="equal">
      <formula>"Complete"</formula>
    </cfRule>
    <cfRule type="cellIs" dxfId="266" priority="588" operator="equal">
      <formula>"In Progress"</formula>
    </cfRule>
    <cfRule type="cellIs" dxfId="265" priority="589" operator="equal">
      <formula>"Not Started"</formula>
    </cfRule>
  </conditionalFormatting>
  <conditionalFormatting sqref="G93:G94">
    <cfRule type="cellIs" dxfId="264" priority="578" operator="equal">
      <formula>"Complete w/defect"</formula>
    </cfRule>
    <cfRule type="cellIs" dxfId="263" priority="579" operator="equal">
      <formula>"Failed"</formula>
    </cfRule>
    <cfRule type="cellIs" dxfId="262" priority="580" operator="equal">
      <formula>"NA"</formula>
    </cfRule>
    <cfRule type="cellIs" dxfId="261" priority="581" operator="equal">
      <formula>"Complete"</formula>
    </cfRule>
    <cfRule type="cellIs" dxfId="260" priority="582" operator="equal">
      <formula>"In Progress"</formula>
    </cfRule>
    <cfRule type="cellIs" dxfId="259" priority="583" operator="equal">
      <formula>"Not Started"</formula>
    </cfRule>
  </conditionalFormatting>
  <conditionalFormatting sqref="G105">
    <cfRule type="cellIs" dxfId="258" priority="530" operator="equal">
      <formula>"Complete w/defect"</formula>
    </cfRule>
    <cfRule type="cellIs" dxfId="257" priority="531" operator="equal">
      <formula>"Failed"</formula>
    </cfRule>
    <cfRule type="cellIs" dxfId="256" priority="532" operator="equal">
      <formula>"NA"</formula>
    </cfRule>
    <cfRule type="cellIs" dxfId="255" priority="533" operator="equal">
      <formula>"Complete"</formula>
    </cfRule>
    <cfRule type="cellIs" dxfId="254" priority="534" operator="equal">
      <formula>"In Progress"</formula>
    </cfRule>
    <cfRule type="cellIs" dxfId="253" priority="535" operator="equal">
      <formula>"Not Started"</formula>
    </cfRule>
  </conditionalFormatting>
  <conditionalFormatting sqref="G109">
    <cfRule type="cellIs" dxfId="252" priority="524" operator="equal">
      <formula>"Complete w/defect"</formula>
    </cfRule>
    <cfRule type="cellIs" dxfId="251" priority="525" operator="equal">
      <formula>"Failed"</formula>
    </cfRule>
    <cfRule type="cellIs" dxfId="250" priority="526" operator="equal">
      <formula>"NA"</formula>
    </cfRule>
    <cfRule type="cellIs" dxfId="249" priority="527" operator="equal">
      <formula>"Complete"</formula>
    </cfRule>
    <cfRule type="cellIs" dxfId="248" priority="528" operator="equal">
      <formula>"In Progress"</formula>
    </cfRule>
    <cfRule type="cellIs" dxfId="247" priority="529" operator="equal">
      <formula>"Not Started"</formula>
    </cfRule>
  </conditionalFormatting>
  <conditionalFormatting sqref="G115:G116">
    <cfRule type="cellIs" dxfId="246" priority="512" operator="equal">
      <formula>"Complete w/defect"</formula>
    </cfRule>
    <cfRule type="cellIs" dxfId="245" priority="513" operator="equal">
      <formula>"Failed"</formula>
    </cfRule>
    <cfRule type="cellIs" dxfId="244" priority="514" operator="equal">
      <formula>"NA"</formula>
    </cfRule>
    <cfRule type="cellIs" dxfId="243" priority="515" operator="equal">
      <formula>"Complete"</formula>
    </cfRule>
    <cfRule type="cellIs" dxfId="242" priority="516" operator="equal">
      <formula>"In Progress"</formula>
    </cfRule>
    <cfRule type="cellIs" dxfId="241" priority="517" operator="equal">
      <formula>"Not Started"</formula>
    </cfRule>
  </conditionalFormatting>
  <conditionalFormatting sqref="G118:G119">
    <cfRule type="cellIs" dxfId="240" priority="506" operator="equal">
      <formula>"Complete w/defect"</formula>
    </cfRule>
    <cfRule type="cellIs" dxfId="239" priority="507" operator="equal">
      <formula>"Failed"</formula>
    </cfRule>
    <cfRule type="cellIs" dxfId="238" priority="508" operator="equal">
      <formula>"NA"</formula>
    </cfRule>
    <cfRule type="cellIs" dxfId="237" priority="509" operator="equal">
      <formula>"Complete"</formula>
    </cfRule>
    <cfRule type="cellIs" dxfId="236" priority="510" operator="equal">
      <formula>"In Progress"</formula>
    </cfRule>
    <cfRule type="cellIs" dxfId="235" priority="511" operator="equal">
      <formula>"Not Started"</formula>
    </cfRule>
  </conditionalFormatting>
  <conditionalFormatting sqref="G121:G122">
    <cfRule type="cellIs" dxfId="234" priority="488" operator="equal">
      <formula>"Complete w/defect"</formula>
    </cfRule>
    <cfRule type="cellIs" dxfId="233" priority="489" operator="equal">
      <formula>"Failed"</formula>
    </cfRule>
    <cfRule type="cellIs" dxfId="232" priority="490" operator="equal">
      <formula>"NA"</formula>
    </cfRule>
    <cfRule type="cellIs" dxfId="231" priority="491" operator="equal">
      <formula>"Complete"</formula>
    </cfRule>
    <cfRule type="cellIs" dxfId="230" priority="492" operator="equal">
      <formula>"In Progress"</formula>
    </cfRule>
    <cfRule type="cellIs" dxfId="229" priority="493" operator="equal">
      <formula>"Not Started"</formula>
    </cfRule>
  </conditionalFormatting>
  <conditionalFormatting sqref="G124">
    <cfRule type="cellIs" dxfId="228" priority="458" operator="equal">
      <formula>"Complete w/defect"</formula>
    </cfRule>
    <cfRule type="cellIs" dxfId="227" priority="459" operator="equal">
      <formula>"Failed"</formula>
    </cfRule>
    <cfRule type="cellIs" dxfId="226" priority="460" operator="equal">
      <formula>"NA"</formula>
    </cfRule>
    <cfRule type="cellIs" dxfId="225" priority="461" operator="equal">
      <formula>"Complete"</formula>
    </cfRule>
    <cfRule type="cellIs" dxfId="224" priority="462" operator="equal">
      <formula>"In Progress"</formula>
    </cfRule>
    <cfRule type="cellIs" dxfId="223" priority="463" operator="equal">
      <formula>"Not Started"</formula>
    </cfRule>
  </conditionalFormatting>
  <conditionalFormatting sqref="G126">
    <cfRule type="cellIs" dxfId="222" priority="452" operator="equal">
      <formula>"Complete w/defect"</formula>
    </cfRule>
    <cfRule type="cellIs" dxfId="221" priority="453" operator="equal">
      <formula>"Failed"</formula>
    </cfRule>
    <cfRule type="cellIs" dxfId="220" priority="454" operator="equal">
      <formula>"NA"</formula>
    </cfRule>
    <cfRule type="cellIs" dxfId="219" priority="455" operator="equal">
      <formula>"Complete"</formula>
    </cfRule>
    <cfRule type="cellIs" dxfId="218" priority="456" operator="equal">
      <formula>"In Progress"</formula>
    </cfRule>
    <cfRule type="cellIs" dxfId="217" priority="457" operator="equal">
      <formula>"Not Started"</formula>
    </cfRule>
  </conditionalFormatting>
  <conditionalFormatting sqref="G129">
    <cfRule type="cellIs" dxfId="216" priority="446" operator="equal">
      <formula>"Complete w/defect"</formula>
    </cfRule>
    <cfRule type="cellIs" dxfId="215" priority="447" operator="equal">
      <formula>"Failed"</formula>
    </cfRule>
    <cfRule type="cellIs" dxfId="214" priority="448" operator="equal">
      <formula>"NA"</formula>
    </cfRule>
    <cfRule type="cellIs" dxfId="213" priority="449" operator="equal">
      <formula>"Complete"</formula>
    </cfRule>
    <cfRule type="cellIs" dxfId="212" priority="450" operator="equal">
      <formula>"In Progress"</formula>
    </cfRule>
    <cfRule type="cellIs" dxfId="211" priority="451" operator="equal">
      <formula>"Not Started"</formula>
    </cfRule>
  </conditionalFormatting>
  <conditionalFormatting sqref="G134">
    <cfRule type="cellIs" dxfId="210" priority="428" operator="equal">
      <formula>"Complete w/defect"</formula>
    </cfRule>
    <cfRule type="cellIs" dxfId="209" priority="429" operator="equal">
      <formula>"Failed"</formula>
    </cfRule>
    <cfRule type="cellIs" dxfId="208" priority="430" operator="equal">
      <formula>"NA"</formula>
    </cfRule>
    <cfRule type="cellIs" dxfId="207" priority="431" operator="equal">
      <formula>"Complete"</formula>
    </cfRule>
    <cfRule type="cellIs" dxfId="206" priority="432" operator="equal">
      <formula>"In Progress"</formula>
    </cfRule>
    <cfRule type="cellIs" dxfId="205" priority="433" operator="equal">
      <formula>"Not Started"</formula>
    </cfRule>
  </conditionalFormatting>
  <conditionalFormatting sqref="G144">
    <cfRule type="cellIs" dxfId="204" priority="386" operator="equal">
      <formula>"Complete w/defect"</formula>
    </cfRule>
    <cfRule type="cellIs" dxfId="203" priority="387" operator="equal">
      <formula>"Failed"</formula>
    </cfRule>
    <cfRule type="cellIs" dxfId="202" priority="388" operator="equal">
      <formula>"NA"</formula>
    </cfRule>
    <cfRule type="cellIs" dxfId="201" priority="389" operator="equal">
      <formula>"Complete"</formula>
    </cfRule>
    <cfRule type="cellIs" dxfId="200" priority="390" operator="equal">
      <formula>"In Progress"</formula>
    </cfRule>
    <cfRule type="cellIs" dxfId="199" priority="391" operator="equal">
      <formula>"Not Started"</formula>
    </cfRule>
  </conditionalFormatting>
  <conditionalFormatting sqref="G145">
    <cfRule type="cellIs" dxfId="198" priority="380" operator="equal">
      <formula>"Complete w/defect"</formula>
    </cfRule>
    <cfRule type="cellIs" dxfId="197" priority="381" operator="equal">
      <formula>"Failed"</formula>
    </cfRule>
    <cfRule type="cellIs" dxfId="196" priority="382" operator="equal">
      <formula>"NA"</formula>
    </cfRule>
    <cfRule type="cellIs" dxfId="195" priority="383" operator="equal">
      <formula>"Complete"</formula>
    </cfRule>
    <cfRule type="cellIs" dxfId="194" priority="384" operator="equal">
      <formula>"In Progress"</formula>
    </cfRule>
    <cfRule type="cellIs" dxfId="193" priority="385" operator="equal">
      <formula>"Not Started"</formula>
    </cfRule>
  </conditionalFormatting>
  <conditionalFormatting sqref="G156:G160">
    <cfRule type="cellIs" dxfId="192" priority="344" operator="equal">
      <formula>"Complete w/defect"</formula>
    </cfRule>
    <cfRule type="cellIs" dxfId="191" priority="345" operator="equal">
      <formula>"Failed"</formula>
    </cfRule>
    <cfRule type="cellIs" dxfId="190" priority="346" operator="equal">
      <formula>"NA"</formula>
    </cfRule>
    <cfRule type="cellIs" dxfId="189" priority="347" operator="equal">
      <formula>"Complete"</formula>
    </cfRule>
    <cfRule type="cellIs" dxfId="188" priority="348" operator="equal">
      <formula>"In Progress"</formula>
    </cfRule>
    <cfRule type="cellIs" dxfId="187" priority="349" operator="equal">
      <formula>"Not Started"</formula>
    </cfRule>
  </conditionalFormatting>
  <conditionalFormatting sqref="C27:C28">
    <cfRule type="cellIs" dxfId="186" priority="211" operator="equal">
      <formula>"Prod"</formula>
    </cfRule>
  </conditionalFormatting>
  <conditionalFormatting sqref="G27">
    <cfRule type="cellIs" dxfId="185" priority="205" operator="equal">
      <formula>"Complete w/defect"</formula>
    </cfRule>
    <cfRule type="cellIs" dxfId="184" priority="206" operator="equal">
      <formula>"Failed"</formula>
    </cfRule>
    <cfRule type="cellIs" dxfId="183" priority="207" operator="equal">
      <formula>"NA"</formula>
    </cfRule>
    <cfRule type="cellIs" dxfId="182" priority="208" operator="equal">
      <formula>"Complete"</formula>
    </cfRule>
    <cfRule type="cellIs" dxfId="181" priority="209" operator="equal">
      <formula>"In Progress"</formula>
    </cfRule>
    <cfRule type="cellIs" dxfId="180" priority="210" operator="equal">
      <formula>"Not Started"</formula>
    </cfRule>
  </conditionalFormatting>
  <conditionalFormatting sqref="G28">
    <cfRule type="cellIs" dxfId="179" priority="199" operator="equal">
      <formula>"Complete w/defect"</formula>
    </cfRule>
    <cfRule type="cellIs" dxfId="178" priority="200" operator="equal">
      <formula>"Failed"</formula>
    </cfRule>
    <cfRule type="cellIs" dxfId="177" priority="201" operator="equal">
      <formula>"NA"</formula>
    </cfRule>
    <cfRule type="cellIs" dxfId="176" priority="202" operator="equal">
      <formula>"Complete"</formula>
    </cfRule>
    <cfRule type="cellIs" dxfId="175" priority="203" operator="equal">
      <formula>"In Progress"</formula>
    </cfRule>
    <cfRule type="cellIs" dxfId="174" priority="204" operator="equal">
      <formula>"Not Started"</formula>
    </cfRule>
  </conditionalFormatting>
  <conditionalFormatting sqref="G82:G88">
    <cfRule type="cellIs" dxfId="173" priority="193" operator="equal">
      <formula>"Complete w/defect"</formula>
    </cfRule>
    <cfRule type="cellIs" dxfId="172" priority="194" operator="equal">
      <formula>"Failed"</formula>
    </cfRule>
    <cfRule type="cellIs" dxfId="171" priority="195" operator="equal">
      <formula>"NA"</formula>
    </cfRule>
    <cfRule type="cellIs" dxfId="170" priority="196" operator="equal">
      <formula>"Complete"</formula>
    </cfRule>
    <cfRule type="cellIs" dxfId="169" priority="197" operator="equal">
      <formula>"In Progress"</formula>
    </cfRule>
    <cfRule type="cellIs" dxfId="168" priority="198" operator="equal">
      <formula>"Not Started"</formula>
    </cfRule>
  </conditionalFormatting>
  <conditionalFormatting sqref="G90">
    <cfRule type="cellIs" dxfId="167" priority="187" operator="equal">
      <formula>"Complete w/defect"</formula>
    </cfRule>
    <cfRule type="cellIs" dxfId="166" priority="188" operator="equal">
      <formula>"Failed"</formula>
    </cfRule>
    <cfRule type="cellIs" dxfId="165" priority="189" operator="equal">
      <formula>"NA"</formula>
    </cfRule>
    <cfRule type="cellIs" dxfId="164" priority="190" operator="equal">
      <formula>"Complete"</formula>
    </cfRule>
    <cfRule type="cellIs" dxfId="163" priority="191" operator="equal">
      <formula>"In Progress"</formula>
    </cfRule>
    <cfRule type="cellIs" dxfId="162" priority="192" operator="equal">
      <formula>"Not Started"</formula>
    </cfRule>
  </conditionalFormatting>
  <conditionalFormatting sqref="G91">
    <cfRule type="cellIs" dxfId="161" priority="181" operator="equal">
      <formula>"Complete w/defect"</formula>
    </cfRule>
    <cfRule type="cellIs" dxfId="160" priority="182" operator="equal">
      <formula>"Failed"</formula>
    </cfRule>
    <cfRule type="cellIs" dxfId="159" priority="183" operator="equal">
      <formula>"NA"</formula>
    </cfRule>
    <cfRule type="cellIs" dxfId="158" priority="184" operator="equal">
      <formula>"Complete"</formula>
    </cfRule>
    <cfRule type="cellIs" dxfId="157" priority="185" operator="equal">
      <formula>"In Progress"</formula>
    </cfRule>
    <cfRule type="cellIs" dxfId="156" priority="186" operator="equal">
      <formula>"Not Started"</formula>
    </cfRule>
  </conditionalFormatting>
  <conditionalFormatting sqref="G131">
    <cfRule type="cellIs" dxfId="155" priority="175" operator="equal">
      <formula>"Complete w/defect"</formula>
    </cfRule>
    <cfRule type="cellIs" dxfId="154" priority="176" operator="equal">
      <formula>"Failed"</formula>
    </cfRule>
    <cfRule type="cellIs" dxfId="153" priority="177" operator="equal">
      <formula>"NA"</formula>
    </cfRule>
    <cfRule type="cellIs" dxfId="152" priority="178" operator="equal">
      <formula>"Complete"</formula>
    </cfRule>
    <cfRule type="cellIs" dxfId="151" priority="179" operator="equal">
      <formula>"In Progress"</formula>
    </cfRule>
    <cfRule type="cellIs" dxfId="150" priority="180" operator="equal">
      <formula>"Not Started"</formula>
    </cfRule>
  </conditionalFormatting>
  <conditionalFormatting sqref="G132">
    <cfRule type="cellIs" dxfId="149" priority="169" operator="equal">
      <formula>"Complete w/defect"</formula>
    </cfRule>
    <cfRule type="cellIs" dxfId="148" priority="170" operator="equal">
      <formula>"Failed"</formula>
    </cfRule>
    <cfRule type="cellIs" dxfId="147" priority="171" operator="equal">
      <formula>"NA"</formula>
    </cfRule>
    <cfRule type="cellIs" dxfId="146" priority="172" operator="equal">
      <formula>"Complete"</formula>
    </cfRule>
    <cfRule type="cellIs" dxfId="145" priority="173" operator="equal">
      <formula>"In Progress"</formula>
    </cfRule>
    <cfRule type="cellIs" dxfId="144" priority="174" operator="equal">
      <formula>"Not Started"</formula>
    </cfRule>
  </conditionalFormatting>
  <conditionalFormatting sqref="G136">
    <cfRule type="cellIs" dxfId="143" priority="163" operator="equal">
      <formula>"Complete w/defect"</formula>
    </cfRule>
    <cfRule type="cellIs" dxfId="142" priority="164" operator="equal">
      <formula>"Failed"</formula>
    </cfRule>
    <cfRule type="cellIs" dxfId="141" priority="165" operator="equal">
      <formula>"NA"</formula>
    </cfRule>
    <cfRule type="cellIs" dxfId="140" priority="166" operator="equal">
      <formula>"Complete"</formula>
    </cfRule>
    <cfRule type="cellIs" dxfId="139" priority="167" operator="equal">
      <formula>"In Progress"</formula>
    </cfRule>
    <cfRule type="cellIs" dxfId="138" priority="168" operator="equal">
      <formula>"Not Started"</formula>
    </cfRule>
  </conditionalFormatting>
  <conditionalFormatting sqref="G135">
    <cfRule type="cellIs" dxfId="137" priority="157" operator="equal">
      <formula>"Complete w/defect"</formula>
    </cfRule>
    <cfRule type="cellIs" dxfId="136" priority="158" operator="equal">
      <formula>"Failed"</formula>
    </cfRule>
    <cfRule type="cellIs" dxfId="135" priority="159" operator="equal">
      <formula>"NA"</formula>
    </cfRule>
    <cfRule type="cellIs" dxfId="134" priority="160" operator="equal">
      <formula>"Complete"</formula>
    </cfRule>
    <cfRule type="cellIs" dxfId="133" priority="161" operator="equal">
      <formula>"In Progress"</formula>
    </cfRule>
    <cfRule type="cellIs" dxfId="132" priority="162" operator="equal">
      <formula>"Not Started"</formula>
    </cfRule>
  </conditionalFormatting>
  <conditionalFormatting sqref="G137">
    <cfRule type="cellIs" dxfId="131" priority="151" operator="equal">
      <formula>"Complete w/defect"</formula>
    </cfRule>
    <cfRule type="cellIs" dxfId="130" priority="152" operator="equal">
      <formula>"Failed"</formula>
    </cfRule>
    <cfRule type="cellIs" dxfId="129" priority="153" operator="equal">
      <formula>"NA"</formula>
    </cfRule>
    <cfRule type="cellIs" dxfId="128" priority="154" operator="equal">
      <formula>"Complete"</formula>
    </cfRule>
    <cfRule type="cellIs" dxfId="127" priority="155" operator="equal">
      <formula>"In Progress"</formula>
    </cfRule>
    <cfRule type="cellIs" dxfId="126" priority="156" operator="equal">
      <formula>"Not Started"</formula>
    </cfRule>
  </conditionalFormatting>
  <conditionalFormatting sqref="G138">
    <cfRule type="cellIs" dxfId="125" priority="145" operator="equal">
      <formula>"Complete w/defect"</formula>
    </cfRule>
    <cfRule type="cellIs" dxfId="124" priority="146" operator="equal">
      <formula>"Failed"</formula>
    </cfRule>
    <cfRule type="cellIs" dxfId="123" priority="147" operator="equal">
      <formula>"NA"</formula>
    </cfRule>
    <cfRule type="cellIs" dxfId="122" priority="148" operator="equal">
      <formula>"Complete"</formula>
    </cfRule>
    <cfRule type="cellIs" dxfId="121" priority="149" operator="equal">
      <formula>"In Progress"</formula>
    </cfRule>
    <cfRule type="cellIs" dxfId="120" priority="150" operator="equal">
      <formula>"Not Started"</formula>
    </cfRule>
  </conditionalFormatting>
  <conditionalFormatting sqref="G139">
    <cfRule type="cellIs" dxfId="119" priority="139" operator="equal">
      <formula>"Complete w/defect"</formula>
    </cfRule>
    <cfRule type="cellIs" dxfId="118" priority="140" operator="equal">
      <formula>"Failed"</formula>
    </cfRule>
    <cfRule type="cellIs" dxfId="117" priority="141" operator="equal">
      <formula>"NA"</formula>
    </cfRule>
    <cfRule type="cellIs" dxfId="116" priority="142" operator="equal">
      <formula>"Complete"</formula>
    </cfRule>
    <cfRule type="cellIs" dxfId="115" priority="143" operator="equal">
      <formula>"In Progress"</formula>
    </cfRule>
    <cfRule type="cellIs" dxfId="114" priority="144" operator="equal">
      <formula>"Not Started"</formula>
    </cfRule>
  </conditionalFormatting>
  <conditionalFormatting sqref="G140">
    <cfRule type="cellIs" dxfId="113" priority="133" operator="equal">
      <formula>"Complete w/defect"</formula>
    </cfRule>
    <cfRule type="cellIs" dxfId="112" priority="134" operator="equal">
      <formula>"Failed"</formula>
    </cfRule>
    <cfRule type="cellIs" dxfId="111" priority="135" operator="equal">
      <formula>"NA"</formula>
    </cfRule>
    <cfRule type="cellIs" dxfId="110" priority="136" operator="equal">
      <formula>"Complete"</formula>
    </cfRule>
    <cfRule type="cellIs" dxfId="109" priority="137" operator="equal">
      <formula>"In Progress"</formula>
    </cfRule>
    <cfRule type="cellIs" dxfId="108" priority="138" operator="equal">
      <formula>"Not Started"</formula>
    </cfRule>
  </conditionalFormatting>
  <conditionalFormatting sqref="G148:G152">
    <cfRule type="cellIs" dxfId="107" priority="127" operator="equal">
      <formula>"Complete w/defect"</formula>
    </cfRule>
    <cfRule type="cellIs" dxfId="106" priority="128" operator="equal">
      <formula>"Failed"</formula>
    </cfRule>
    <cfRule type="cellIs" dxfId="105" priority="129" operator="equal">
      <formula>"NA"</formula>
    </cfRule>
    <cfRule type="cellIs" dxfId="104" priority="130" operator="equal">
      <formula>"Complete"</formula>
    </cfRule>
    <cfRule type="cellIs" dxfId="103" priority="131" operator="equal">
      <formula>"In Progress"</formula>
    </cfRule>
    <cfRule type="cellIs" dxfId="102" priority="132" operator="equal">
      <formula>"Not Started"</formula>
    </cfRule>
  </conditionalFormatting>
  <conditionalFormatting sqref="G154">
    <cfRule type="cellIs" dxfId="101" priority="121" operator="equal">
      <formula>"Complete w/defect"</formula>
    </cfRule>
    <cfRule type="cellIs" dxfId="100" priority="122" operator="equal">
      <formula>"Failed"</formula>
    </cfRule>
    <cfRule type="cellIs" dxfId="99" priority="123" operator="equal">
      <formula>"NA"</formula>
    </cfRule>
    <cfRule type="cellIs" dxfId="98" priority="124" operator="equal">
      <formula>"Complete"</formula>
    </cfRule>
    <cfRule type="cellIs" dxfId="97" priority="125" operator="equal">
      <formula>"In Progress"</formula>
    </cfRule>
    <cfRule type="cellIs" dxfId="96" priority="126" operator="equal">
      <formula>"Not Started"</formula>
    </cfRule>
  </conditionalFormatting>
  <conditionalFormatting sqref="G175">
    <cfRule type="cellIs" dxfId="95" priority="91" operator="equal">
      <formula>"Complete w/defect"</formula>
    </cfRule>
    <cfRule type="cellIs" dxfId="94" priority="92" operator="equal">
      <formula>"Failed"</formula>
    </cfRule>
    <cfRule type="cellIs" dxfId="93" priority="93" operator="equal">
      <formula>"NA"</formula>
    </cfRule>
    <cfRule type="cellIs" dxfId="92" priority="94" operator="equal">
      <formula>"Complete"</formula>
    </cfRule>
    <cfRule type="cellIs" dxfId="91" priority="95" operator="equal">
      <formula>"In Progress"</formula>
    </cfRule>
    <cfRule type="cellIs" dxfId="90" priority="96" operator="equal">
      <formula>"Not Started"</formula>
    </cfRule>
  </conditionalFormatting>
  <conditionalFormatting sqref="G176">
    <cfRule type="cellIs" dxfId="89" priority="85" operator="equal">
      <formula>"Complete w/defect"</formula>
    </cfRule>
    <cfRule type="cellIs" dxfId="88" priority="86" operator="equal">
      <formula>"Failed"</formula>
    </cfRule>
    <cfRule type="cellIs" dxfId="87" priority="87" operator="equal">
      <formula>"NA"</formula>
    </cfRule>
    <cfRule type="cellIs" dxfId="86" priority="88" operator="equal">
      <formula>"Complete"</formula>
    </cfRule>
    <cfRule type="cellIs" dxfId="85" priority="89" operator="equal">
      <formula>"In Progress"</formula>
    </cfRule>
    <cfRule type="cellIs" dxfId="84" priority="90" operator="equal">
      <formula>"Not Started"</formula>
    </cfRule>
  </conditionalFormatting>
  <conditionalFormatting sqref="G178">
    <cfRule type="cellIs" dxfId="83" priority="79" operator="equal">
      <formula>"Complete w/defect"</formula>
    </cfRule>
    <cfRule type="cellIs" dxfId="82" priority="80" operator="equal">
      <formula>"Failed"</formula>
    </cfRule>
    <cfRule type="cellIs" dxfId="81" priority="81" operator="equal">
      <formula>"NA"</formula>
    </cfRule>
    <cfRule type="cellIs" dxfId="80" priority="82" operator="equal">
      <formula>"Complete"</formula>
    </cfRule>
    <cfRule type="cellIs" dxfId="79" priority="83" operator="equal">
      <formula>"In Progress"</formula>
    </cfRule>
    <cfRule type="cellIs" dxfId="78" priority="84" operator="equal">
      <formula>"Not Started"</formula>
    </cfRule>
  </conditionalFormatting>
  <conditionalFormatting sqref="G180">
    <cfRule type="cellIs" dxfId="77" priority="73" operator="equal">
      <formula>"Complete w/defect"</formula>
    </cfRule>
    <cfRule type="cellIs" dxfId="76" priority="74" operator="equal">
      <formula>"Failed"</formula>
    </cfRule>
    <cfRule type="cellIs" dxfId="75" priority="75" operator="equal">
      <formula>"NA"</formula>
    </cfRule>
    <cfRule type="cellIs" dxfId="74" priority="76" operator="equal">
      <formula>"Complete"</formula>
    </cfRule>
    <cfRule type="cellIs" dxfId="73" priority="77" operator="equal">
      <formula>"In Progress"</formula>
    </cfRule>
    <cfRule type="cellIs" dxfId="72" priority="78" operator="equal">
      <formula>"Not Started"</formula>
    </cfRule>
  </conditionalFormatting>
  <conditionalFormatting sqref="G181">
    <cfRule type="cellIs" dxfId="71" priority="67" operator="equal">
      <formula>"Complete w/defect"</formula>
    </cfRule>
    <cfRule type="cellIs" dxfId="70" priority="68" operator="equal">
      <formula>"Failed"</formula>
    </cfRule>
    <cfRule type="cellIs" dxfId="69" priority="69" operator="equal">
      <formula>"NA"</formula>
    </cfRule>
    <cfRule type="cellIs" dxfId="68" priority="70" operator="equal">
      <formula>"Complete"</formula>
    </cfRule>
    <cfRule type="cellIs" dxfId="67" priority="71" operator="equal">
      <formula>"In Progress"</formula>
    </cfRule>
    <cfRule type="cellIs" dxfId="66" priority="72" operator="equal">
      <formula>"Not Started"</formula>
    </cfRule>
  </conditionalFormatting>
  <conditionalFormatting sqref="G183">
    <cfRule type="cellIs" dxfId="65" priority="61" operator="equal">
      <formula>"Complete w/defect"</formula>
    </cfRule>
    <cfRule type="cellIs" dxfId="64" priority="62" operator="equal">
      <formula>"Failed"</formula>
    </cfRule>
    <cfRule type="cellIs" dxfId="63" priority="63" operator="equal">
      <formula>"NA"</formula>
    </cfRule>
    <cfRule type="cellIs" dxfId="62" priority="64" operator="equal">
      <formula>"Complete"</formula>
    </cfRule>
    <cfRule type="cellIs" dxfId="61" priority="65" operator="equal">
      <formula>"In Progress"</formula>
    </cfRule>
    <cfRule type="cellIs" dxfId="60" priority="66" operator="equal">
      <formula>"Not Started"</formula>
    </cfRule>
  </conditionalFormatting>
  <conditionalFormatting sqref="G184">
    <cfRule type="cellIs" dxfId="59" priority="55" operator="equal">
      <formula>"Complete w/defect"</formula>
    </cfRule>
    <cfRule type="cellIs" dxfId="58" priority="56" operator="equal">
      <formula>"Failed"</formula>
    </cfRule>
    <cfRule type="cellIs" dxfId="57" priority="57" operator="equal">
      <formula>"NA"</formula>
    </cfRule>
    <cfRule type="cellIs" dxfId="56" priority="58" operator="equal">
      <formula>"Complete"</formula>
    </cfRule>
    <cfRule type="cellIs" dxfId="55" priority="59" operator="equal">
      <formula>"In Progress"</formula>
    </cfRule>
    <cfRule type="cellIs" dxfId="54" priority="60" operator="equal">
      <formula>"Not Started"</formula>
    </cfRule>
  </conditionalFormatting>
  <conditionalFormatting sqref="G186">
    <cfRule type="cellIs" dxfId="53" priority="49" operator="equal">
      <formula>"Complete w/defect"</formula>
    </cfRule>
    <cfRule type="cellIs" dxfId="52" priority="50" operator="equal">
      <formula>"Failed"</formula>
    </cfRule>
    <cfRule type="cellIs" dxfId="51" priority="51" operator="equal">
      <formula>"NA"</formula>
    </cfRule>
    <cfRule type="cellIs" dxfId="50" priority="52" operator="equal">
      <formula>"Complete"</formula>
    </cfRule>
    <cfRule type="cellIs" dxfId="49" priority="53" operator="equal">
      <formula>"In Progress"</formula>
    </cfRule>
    <cfRule type="cellIs" dxfId="48" priority="54" operator="equal">
      <formula>"Not Started"</formula>
    </cfRule>
  </conditionalFormatting>
  <conditionalFormatting sqref="G187">
    <cfRule type="cellIs" dxfId="47" priority="43" operator="equal">
      <formula>"Complete w/defect"</formula>
    </cfRule>
    <cfRule type="cellIs" dxfId="46" priority="44" operator="equal">
      <formula>"Failed"</formula>
    </cfRule>
    <cfRule type="cellIs" dxfId="45" priority="45" operator="equal">
      <formula>"NA"</formula>
    </cfRule>
    <cfRule type="cellIs" dxfId="44" priority="46" operator="equal">
      <formula>"Complete"</formula>
    </cfRule>
    <cfRule type="cellIs" dxfId="43" priority="47" operator="equal">
      <formula>"In Progress"</formula>
    </cfRule>
    <cfRule type="cellIs" dxfId="42" priority="48" operator="equal">
      <formula>"Not Started"</formula>
    </cfRule>
  </conditionalFormatting>
  <conditionalFormatting sqref="G189">
    <cfRule type="cellIs" dxfId="41" priority="37" operator="equal">
      <formula>"Complete w/defect"</formula>
    </cfRule>
    <cfRule type="cellIs" dxfId="40" priority="38" operator="equal">
      <formula>"Failed"</formula>
    </cfRule>
    <cfRule type="cellIs" dxfId="39" priority="39" operator="equal">
      <formula>"NA"</formula>
    </cfRule>
    <cfRule type="cellIs" dxfId="38" priority="40" operator="equal">
      <formula>"Complete"</formula>
    </cfRule>
    <cfRule type="cellIs" dxfId="37" priority="41" operator="equal">
      <formula>"In Progress"</formula>
    </cfRule>
    <cfRule type="cellIs" dxfId="36" priority="42" operator="equal">
      <formula>"Not Started"</formula>
    </cfRule>
  </conditionalFormatting>
  <conditionalFormatting sqref="G192">
    <cfRule type="cellIs" dxfId="35" priority="31" operator="equal">
      <formula>"Complete w/defect"</formula>
    </cfRule>
    <cfRule type="cellIs" dxfId="34" priority="32" operator="equal">
      <formula>"Failed"</formula>
    </cfRule>
    <cfRule type="cellIs" dxfId="33" priority="33" operator="equal">
      <formula>"NA"</formula>
    </cfRule>
    <cfRule type="cellIs" dxfId="32" priority="34" operator="equal">
      <formula>"Complete"</formula>
    </cfRule>
    <cfRule type="cellIs" dxfId="31" priority="35" operator="equal">
      <formula>"In Progress"</formula>
    </cfRule>
    <cfRule type="cellIs" dxfId="30" priority="36" operator="equal">
      <formula>"Not Started"</formula>
    </cfRule>
  </conditionalFormatting>
  <conditionalFormatting sqref="G193">
    <cfRule type="cellIs" dxfId="29" priority="25" operator="equal">
      <formula>"Complete w/defect"</formula>
    </cfRule>
    <cfRule type="cellIs" dxfId="28" priority="26" operator="equal">
      <formula>"Failed"</formula>
    </cfRule>
    <cfRule type="cellIs" dxfId="27" priority="27" operator="equal">
      <formula>"NA"</formula>
    </cfRule>
    <cfRule type="cellIs" dxfId="26" priority="28" operator="equal">
      <formula>"Complete"</formula>
    </cfRule>
    <cfRule type="cellIs" dxfId="25" priority="29" operator="equal">
      <formula>"In Progress"</formula>
    </cfRule>
    <cfRule type="cellIs" dxfId="24" priority="30" operator="equal">
      <formula>"Not Started"</formula>
    </cfRule>
  </conditionalFormatting>
  <conditionalFormatting sqref="G165">
    <cfRule type="cellIs" dxfId="23" priority="19" operator="equal">
      <formula>"Complete w/defect"</formula>
    </cfRule>
    <cfRule type="cellIs" dxfId="22" priority="20" operator="equal">
      <formula>"Failed"</formula>
    </cfRule>
    <cfRule type="cellIs" dxfId="21" priority="21" operator="equal">
      <formula>"NA"</formula>
    </cfRule>
    <cfRule type="cellIs" dxfId="20" priority="22" operator="equal">
      <formula>"Complete"</formula>
    </cfRule>
    <cfRule type="cellIs" dxfId="19" priority="23" operator="equal">
      <formula>"In Progress"</formula>
    </cfRule>
    <cfRule type="cellIs" dxfId="18" priority="24" operator="equal">
      <formula>"Not Started"</formula>
    </cfRule>
  </conditionalFormatting>
  <conditionalFormatting sqref="G166">
    <cfRule type="cellIs" dxfId="17" priority="13" operator="equal">
      <formula>"Complete w/defect"</formula>
    </cfRule>
    <cfRule type="cellIs" dxfId="16" priority="14" operator="equal">
      <formula>"Failed"</formula>
    </cfRule>
    <cfRule type="cellIs" dxfId="15" priority="15" operator="equal">
      <formula>"NA"</formula>
    </cfRule>
    <cfRule type="cellIs" dxfId="14" priority="16" operator="equal">
      <formula>"Complete"</formula>
    </cfRule>
    <cfRule type="cellIs" dxfId="13" priority="17" operator="equal">
      <formula>"In Progress"</formula>
    </cfRule>
    <cfRule type="cellIs" dxfId="12" priority="18" operator="equal">
      <formula>"Not Started"</formula>
    </cfRule>
  </conditionalFormatting>
  <conditionalFormatting sqref="G162">
    <cfRule type="cellIs" dxfId="11" priority="7" operator="equal">
      <formula>"Complete w/defect"</formula>
    </cfRule>
    <cfRule type="cellIs" dxfId="10" priority="8" operator="equal">
      <formula>"Failed"</formula>
    </cfRule>
    <cfRule type="cellIs" dxfId="9" priority="9" operator="equal">
      <formula>"NA"</formula>
    </cfRule>
    <cfRule type="cellIs" dxfId="8" priority="10" operator="equal">
      <formula>"Complete"</formula>
    </cfRule>
    <cfRule type="cellIs" dxfId="7" priority="11" operator="equal">
      <formula>"In Progress"</formula>
    </cfRule>
    <cfRule type="cellIs" dxfId="6" priority="12" operator="equal">
      <formula>"Not Started"</formula>
    </cfRule>
  </conditionalFormatting>
  <conditionalFormatting sqref="G163">
    <cfRule type="cellIs" dxfId="5" priority="1" operator="equal">
      <formula>"Complete w/defect"</formula>
    </cfRule>
    <cfRule type="cellIs" dxfId="4" priority="2" operator="equal">
      <formula>"Failed"</formula>
    </cfRule>
    <cfRule type="cellIs" dxfId="3" priority="3" operator="equal">
      <formula>"NA"</formula>
    </cfRule>
    <cfRule type="cellIs" dxfId="2" priority="4" operator="equal">
      <formula>"Complete"</formula>
    </cfRule>
    <cfRule type="cellIs" dxfId="1" priority="5" operator="equal">
      <formula>"In Progress"</formula>
    </cfRule>
    <cfRule type="cellIs" dxfId="0" priority="6" operator="equal">
      <formula>"Not Started"</formula>
    </cfRule>
  </conditionalFormatting>
  <dataValidations count="2">
    <dataValidation type="list" allowBlank="1" showInputMessage="1" showErrorMessage="1" sqref="G2 G190:G191" xr:uid="{31E3ADBA-99DD-4BA0-BAA4-D8760DB0B709}">
      <formula1>"Not Started, In Progress, Complete, NA, Failed"</formula1>
    </dataValidation>
    <dataValidation type="list" errorStyle="warning" allowBlank="1" showInputMessage="1" showErrorMessage="1" sqref="G188 G81 G70 G95 G44 G153 G49 G141:G143 G59 G36:G37 G68 G114 G130 G133 G147 G155 G161 G164 G174 G177 G179 G182 G185 G191 G194 G197 G200 G203:G208 G117 G120 G127:G128 G110:G111" xr:uid="{75B950EA-CF7E-48AF-A750-26781CE2A468}">
      <formula1>"Not Started, In Progress, Complete, Failed, Complete w/defect, NA"</formula1>
    </dataValidation>
  </dataValidations>
  <hyperlinks>
    <hyperlink ref="E46" r:id="rId1" xr:uid="{A6FB38EB-C4D5-452F-9A0E-39944A359AFF}"/>
    <hyperlink ref="F101" r:id="rId2" xr:uid="{5753DE1F-A5BA-4A6F-A786-F599F23F0E74}"/>
    <hyperlink ref="E145" r:id="rId3" xr:uid="{B1B2CAFE-0750-45F4-978A-6F7A27AE7120}"/>
    <hyperlink ref="F162" r:id="rId4" xr:uid="{72961E22-0644-4B39-8C7D-40DC87600A39}"/>
    <hyperlink ref="F192" r:id="rId5" xr:uid="{E5909CA1-6376-43B5-8F76-C4982A6F8EB3}"/>
    <hyperlink ref="E176" r:id="rId6" xr:uid="{0335BCB3-B7B2-4E6C-BE1E-7C47D3F82D98}"/>
    <hyperlink ref="F186" r:id="rId7" xr:uid="{ABFBD563-6D84-45A1-879D-46B5D22A380D}"/>
    <hyperlink ref="F195" r:id="rId8" xr:uid="{259EB9AB-65FE-41ED-9497-0E630A53CCD2}"/>
    <hyperlink ref="F198" r:id="rId9" xr:uid="{98F18C87-B463-4530-8730-5F597EE82B52}"/>
    <hyperlink ref="F201" r:id="rId10" xr:uid="{99D38C6D-2CA1-4801-9542-9955CBDAC7E0}"/>
    <hyperlink ref="F204" r:id="rId11" xr:uid="{D0ADB3F1-2C5C-48AE-A71B-DC625E476BD7}"/>
    <hyperlink ref="F207" r:id="rId12" xr:uid="{7C191560-202C-4E34-8078-3322CBC36AE3}"/>
    <hyperlink ref="F14" r:id="rId13" display="../../../Forms/AllItems.aspx?RootFolder=%2Fsites%2Fppma%2FNERC%20CIP%20Cyber%20Asset%20Lifecycle%20Management%2FProject%20Documents%2FDeploy%2FDataFeed%20Netcool%2DRemedy%20Ticket%20Info&amp;FolderCTID=0x012000BB92A01E101E98439B05BACD3593EBDF&amp;View=%7B1C040FAB%2D858C%2D4CF4%2D96DF%2D2F21882F7611%7D" xr:uid="{FD07C387-D602-4CCD-9EA7-7A05C5A965A5}"/>
    <hyperlink ref="F38" r:id="rId14" xr:uid="{F1764289-ECFE-4947-9D03-D56EAB03AFAB}"/>
    <hyperlink ref="F67" r:id="rId15" xr:uid="{EB634C8C-1DB3-4FF0-9F7F-C223EDD4D077}"/>
    <hyperlink ref="E159" r:id="rId16" xr:uid="{2812FC26-BA4E-4777-BDD7-0208D41098F5}"/>
    <hyperlink ref="D149" r:id="rId17" display="R26 Scope Awareness Table.pptx" xr:uid="{4FB185A2-98FB-4EC6-A8BD-27EDB476DFD1}"/>
    <hyperlink ref="F99" r:id="rId18" xr:uid="{BBB27093-70C5-47EE-8D96-CB6123456913}"/>
    <hyperlink ref="F21" r:id="rId19"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xr:uid="{D2AAC077-E523-4B3F-8C56-1A8C4EC8EA0E}"/>
    <hyperlink ref="F23" r:id="rId20" location="/Business%20Engagement/Forms/AllItems.aspx?RootFolder=%2Fsites%2Fppma%2FNERC%20CIP%20Cyber%20Asset%20Lifecycle%20Management%2FBusiness%20Engagement%2FCommunications%2FR25%20Communications&amp;FolderCTID=0x01200067A9F606A71CB449B5C0CA10034F0DD3&amp;View=%7B4C225970%2D3078%2D4505%2D877E%2D148CDABFA930%7D" xr:uid="{ED1B76E6-E1CE-494A-BCB9-7675E4E7AF27}"/>
    <hyperlink ref="F57" r:id="rId21" location="/Shared%20Documents/Forms/AllItems.aspx?RootFolder=%2Fsites%2FIT%5FBESCSI%5FNCTP%2FShared%20Documents%2FCALM%20R25&amp;View=%7B927C634B-2C57-4C82-B13B-0EDC629D2D56%7D&amp;InitialTabId=Ribbon%2ELibrary&amp;VisibilityContext=WSSTabPersistence" tooltip="https://coaction.duke-energy.com/sites/it_bescsi_nctp/_layouts/15/start.aspx#/shared%20documents/forms/allitems.aspx?rootfolder=%2fsites%2fit%5fbescsi%5fnctp%2fshared%20documents%2fcalm%20r25&amp;view=%7b927c634b-2c57-4c82-b13b-0edc629d2d56%7d&amp;initialtabid=ri" display="https://coaction.duke-energy.com/sites/IT_BESCSI_NCTP/_layouts/15/start.aspx - /Shared%20Documents/Forms/AllItems.aspx?RootFolder=%2Fsites%2FIT%5FBESCSI%5FNCTP%2FShared%20Documents%2FCALM%20R25&amp;View=%7B927C634B-2C57-4C82-B13B-0EDC629D2D56%7D&amp;InitialTabId=Ribbon%2ELibrary&amp;VisibilityContext=WSSTabPersistence" xr:uid="{51CB1D95-B4CE-4B9A-9ADD-E2301BC6F70B}"/>
    <hyperlink ref="E129" r:id="rId22" display="https://team.duke-energy.com/sites/ppma/NERC CIP Cyber Asset Lifecycle Management/Deployment/Release 25/CALM R25 Health Checks.xlsx" xr:uid="{11215A49-71EA-4458-A953-7F27A0A7436C}"/>
  </hyperlinks>
  <pageMargins left="0.7" right="0.7" top="0.75" bottom="0.75" header="0.3" footer="0.3"/>
  <pageSetup orientation="portrait" horizontalDpi="200" verticalDpi="200"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4D8C-8C4F-4407-BBA0-3FEE1D7C31DC}">
  <dimension ref="A1:C22"/>
  <sheetViews>
    <sheetView workbookViewId="0">
      <selection activeCell="C25" sqref="C25"/>
    </sheetView>
  </sheetViews>
  <sheetFormatPr defaultRowHeight="14.4" x14ac:dyDescent="0.3"/>
  <cols>
    <col min="1" max="1" width="32.33203125" customWidth="1"/>
    <col min="2" max="2" width="19.5546875" bestFit="1" customWidth="1"/>
    <col min="3" max="3" width="17.109375" customWidth="1"/>
  </cols>
  <sheetData>
    <row r="1" spans="1:3" x14ac:dyDescent="0.3">
      <c r="A1" s="124" t="s">
        <v>306</v>
      </c>
      <c r="B1" s="124" t="s">
        <v>307</v>
      </c>
      <c r="C1" s="124" t="s">
        <v>308</v>
      </c>
    </row>
    <row r="2" spans="1:3" x14ac:dyDescent="0.3">
      <c r="A2" s="125" t="s">
        <v>141</v>
      </c>
      <c r="B2" s="125" t="s">
        <v>54</v>
      </c>
      <c r="C2" s="125" t="s">
        <v>309</v>
      </c>
    </row>
    <row r="3" spans="1:3" x14ac:dyDescent="0.3">
      <c r="A3" s="125" t="s">
        <v>310</v>
      </c>
      <c r="B3" s="125" t="s">
        <v>311</v>
      </c>
      <c r="C3" s="125" t="s">
        <v>312</v>
      </c>
    </row>
    <row r="4" spans="1:3" x14ac:dyDescent="0.3">
      <c r="A4" s="125" t="s">
        <v>261</v>
      </c>
      <c r="B4" s="125" t="s">
        <v>47</v>
      </c>
      <c r="C4" s="125" t="s">
        <v>313</v>
      </c>
    </row>
    <row r="5" spans="1:3" x14ac:dyDescent="0.3">
      <c r="A5" s="125" t="s">
        <v>286</v>
      </c>
      <c r="B5" s="125" t="s">
        <v>324</v>
      </c>
      <c r="C5" s="125" t="s">
        <v>335</v>
      </c>
    </row>
    <row r="6" spans="1:3" x14ac:dyDescent="0.3">
      <c r="A6" s="125" t="s">
        <v>314</v>
      </c>
      <c r="B6" s="125" t="s">
        <v>324</v>
      </c>
      <c r="C6" s="125" t="s">
        <v>341</v>
      </c>
    </row>
    <row r="7" spans="1:3" x14ac:dyDescent="0.3">
      <c r="A7" s="125" t="s">
        <v>315</v>
      </c>
      <c r="B7" s="125" t="s">
        <v>324</v>
      </c>
      <c r="C7" s="125" t="s">
        <v>336</v>
      </c>
    </row>
    <row r="8" spans="1:3" x14ac:dyDescent="0.3">
      <c r="A8" s="125" t="s">
        <v>316</v>
      </c>
      <c r="B8" s="125" t="s">
        <v>325</v>
      </c>
      <c r="C8" s="125" t="s">
        <v>327</v>
      </c>
    </row>
    <row r="9" spans="1:3" x14ac:dyDescent="0.3">
      <c r="A9" s="125" t="s">
        <v>317</v>
      </c>
      <c r="B9" s="125" t="s">
        <v>318</v>
      </c>
      <c r="C9" s="125" t="s">
        <v>326</v>
      </c>
    </row>
    <row r="10" spans="1:3" x14ac:dyDescent="0.3">
      <c r="A10" s="125" t="s">
        <v>323</v>
      </c>
      <c r="B10" s="125" t="s">
        <v>318</v>
      </c>
      <c r="C10" s="125" t="s">
        <v>328</v>
      </c>
    </row>
    <row r="11" spans="1:3" x14ac:dyDescent="0.3">
      <c r="A11" s="125" t="s">
        <v>321</v>
      </c>
      <c r="B11" s="125" t="s">
        <v>322</v>
      </c>
      <c r="C11" s="125" t="s">
        <v>329</v>
      </c>
    </row>
    <row r="12" spans="1:3" x14ac:dyDescent="0.3">
      <c r="A12" s="125" t="s">
        <v>320</v>
      </c>
      <c r="B12" s="125" t="s">
        <v>226</v>
      </c>
      <c r="C12" s="125" t="s">
        <v>337</v>
      </c>
    </row>
    <row r="13" spans="1:3" x14ac:dyDescent="0.3">
      <c r="A13" s="125" t="s">
        <v>28</v>
      </c>
      <c r="B13" s="125" t="s">
        <v>240</v>
      </c>
      <c r="C13" s="125" t="s">
        <v>330</v>
      </c>
    </row>
    <row r="14" spans="1:3" x14ac:dyDescent="0.3">
      <c r="A14" s="125" t="s">
        <v>319</v>
      </c>
      <c r="B14" s="125" t="s">
        <v>240</v>
      </c>
      <c r="C14" s="125" t="s">
        <v>331</v>
      </c>
    </row>
    <row r="15" spans="1:3" x14ac:dyDescent="0.3">
      <c r="A15" s="125" t="s">
        <v>292</v>
      </c>
      <c r="B15" s="125" t="s">
        <v>70</v>
      </c>
      <c r="C15" s="125" t="s">
        <v>334</v>
      </c>
    </row>
    <row r="16" spans="1:3" x14ac:dyDescent="0.3">
      <c r="A16" s="125" t="s">
        <v>332</v>
      </c>
      <c r="B16" s="125" t="s">
        <v>70</v>
      </c>
      <c r="C16" s="125" t="s">
        <v>333</v>
      </c>
    </row>
    <row r="17" spans="1:3" x14ac:dyDescent="0.3">
      <c r="A17" s="125" t="s">
        <v>338</v>
      </c>
      <c r="B17" s="125" t="s">
        <v>339</v>
      </c>
      <c r="C17" s="125" t="s">
        <v>340</v>
      </c>
    </row>
    <row r="18" spans="1:3" x14ac:dyDescent="0.3">
      <c r="A18" s="125" t="s">
        <v>19</v>
      </c>
      <c r="B18" s="125" t="s">
        <v>18</v>
      </c>
      <c r="C18" s="125" t="s">
        <v>352</v>
      </c>
    </row>
    <row r="19" spans="1:3" x14ac:dyDescent="0.3">
      <c r="A19" s="125"/>
      <c r="B19" s="125"/>
      <c r="C19" s="125"/>
    </row>
    <row r="20" spans="1:3" x14ac:dyDescent="0.3">
      <c r="A20" s="125"/>
      <c r="B20" s="125"/>
      <c r="C20" s="125"/>
    </row>
    <row r="21" spans="1:3" x14ac:dyDescent="0.3">
      <c r="A21" s="125"/>
      <c r="B21" s="125"/>
      <c r="C21" s="125"/>
    </row>
    <row r="22" spans="1:3" x14ac:dyDescent="0.3">
      <c r="A22" s="125"/>
      <c r="B22" s="125"/>
      <c r="C22" s="12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D549B7D7C16AB45858BA9460387EF6D" ma:contentTypeVersion="3" ma:contentTypeDescription="Create a new document." ma:contentTypeScope="" ma:versionID="3e4ca85aa4391854c739b52ec639973f">
  <xsd:schema xmlns:xsd="http://www.w3.org/2001/XMLSchema" xmlns:xs="http://www.w3.org/2001/XMLSchema" xmlns:p="http://schemas.microsoft.com/office/2006/metadata/properties" xmlns:ns2="61962170-b3cd-4a7e-87c2-1b3faa27e2bb" targetNamespace="http://schemas.microsoft.com/office/2006/metadata/properties" ma:root="true" ma:fieldsID="a1aece8e3696c97419780368f9d94f57" ns2:_="">
    <xsd:import namespace="61962170-b3cd-4a7e-87c2-1b3faa27e2bb"/>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962170-b3cd-4a7e-87c2-1b3faa27e2bb"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01A731-2D95-44D7-9883-B294045543D8}">
  <ds:schemaRefs>
    <ds:schemaRef ds:uri="http://schemas.microsoft.com/sharepoint/v3/contenttype/forms"/>
  </ds:schemaRefs>
</ds:datastoreItem>
</file>

<file path=customXml/itemProps2.xml><?xml version="1.0" encoding="utf-8"?>
<ds:datastoreItem xmlns:ds="http://schemas.openxmlformats.org/officeDocument/2006/customXml" ds:itemID="{080ACC28-1222-49C9-888D-37A6378B3C41}">
  <ds:schemaRefs>
    <ds:schemaRef ds:uri="http://schemas.microsoft.com/office/2006/metadata/properties"/>
    <ds:schemaRef ds:uri="61962170-b3cd-4a7e-87c2-1b3faa27e2bb"/>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www.w3.org/XML/1998/namespace"/>
  </ds:schemaRefs>
</ds:datastoreItem>
</file>

<file path=customXml/itemProps3.xml><?xml version="1.0" encoding="utf-8"?>
<ds:datastoreItem xmlns:ds="http://schemas.openxmlformats.org/officeDocument/2006/customXml" ds:itemID="{B72CD04F-0025-4026-9F01-CFA120063E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962170-b3cd-4a7e-87c2-1b3faa27e2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R26A Prod 04-07-2021</vt:lpstr>
      <vt:lpstr>R26A QA Mock 03-31-2022</vt:lpstr>
      <vt:lpstr>Delayed R26 Prod-03-17-2022</vt:lpstr>
      <vt:lpstr>R26 Mock 3 - 03-10-2022</vt:lpstr>
      <vt:lpstr>R26 Mock 2 - 03-03-2022</vt:lpstr>
      <vt:lpstr>R26 Mock 1 - 02-24-2022</vt:lpstr>
      <vt:lpstr>R26 Mock 0</vt:lpstr>
      <vt:lpstr>Resource Plan</vt:lpstr>
    </vt:vector>
  </TitlesOfParts>
  <Company>Duke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Freeze, Derek W</dc:creator>
  <cp:lastModifiedBy>Joslin, Steve</cp:lastModifiedBy>
  <dcterms:created xsi:type="dcterms:W3CDTF">2021-04-29T13:44:43Z</dcterms:created>
  <dcterms:modified xsi:type="dcterms:W3CDTF">2022-04-04T17:56:01Z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0x0101009D549B7D7C16AB45858BA9460387EF6D</vt:lpwstr>
  </property>
</Properties>
</file>