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5895"/>
  </bookViews>
  <sheets>
    <sheet name="武器" sheetId="5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AA30" i="5" l="1"/>
  <c r="R30" i="5" s="1"/>
  <c r="AA4" i="5"/>
  <c r="R4" i="5" s="1"/>
  <c r="AA5" i="5"/>
  <c r="R5" i="5" s="1"/>
  <c r="AA6" i="5"/>
  <c r="R6" i="5" s="1"/>
  <c r="AA7" i="5"/>
  <c r="R7" i="5" s="1"/>
  <c r="AA8" i="5"/>
  <c r="R8" i="5" s="1"/>
  <c r="AA9" i="5"/>
  <c r="R9" i="5" s="1"/>
  <c r="AA10" i="5"/>
  <c r="R10" i="5" s="1"/>
  <c r="AA11" i="5"/>
  <c r="R11" i="5" s="1"/>
  <c r="AA12" i="5"/>
  <c r="R12" i="5" s="1"/>
  <c r="AA13" i="5"/>
  <c r="R13" i="5" s="1"/>
  <c r="AA14" i="5"/>
  <c r="R14" i="5" s="1"/>
  <c r="AA15" i="5"/>
  <c r="R15" i="5" s="1"/>
  <c r="AA16" i="5"/>
  <c r="R16" i="5" s="1"/>
  <c r="AA17" i="5"/>
  <c r="R17" i="5" s="1"/>
  <c r="AA18" i="5"/>
  <c r="R18" i="5" s="1"/>
  <c r="AA19" i="5"/>
  <c r="R19" i="5" s="1"/>
  <c r="AA20" i="5"/>
  <c r="R20" i="5" s="1"/>
  <c r="AA21" i="5"/>
  <c r="R21" i="5" s="1"/>
  <c r="AA22" i="5"/>
  <c r="R22" i="5" s="1"/>
  <c r="AA23" i="5"/>
  <c r="R23" i="5" s="1"/>
  <c r="AA24" i="5"/>
  <c r="R24" i="5" s="1"/>
  <c r="AA25" i="5"/>
  <c r="R25" i="5" s="1"/>
  <c r="AA26" i="5"/>
  <c r="R26" i="5" s="1"/>
  <c r="AA27" i="5"/>
  <c r="R27" i="5" s="1"/>
  <c r="AA28" i="5"/>
  <c r="R28" i="5" s="1"/>
  <c r="AA29" i="5"/>
  <c r="R29" i="5" s="1"/>
  <c r="AA31" i="5"/>
  <c r="R31" i="5" s="1"/>
  <c r="AA32" i="5"/>
  <c r="R32" i="5" s="1"/>
  <c r="AA33" i="5"/>
  <c r="R33" i="5" s="1"/>
  <c r="AA34" i="5"/>
  <c r="R34" i="5" s="1"/>
  <c r="AA35" i="5"/>
  <c r="R35" i="5" s="1"/>
  <c r="AA36" i="5"/>
  <c r="R36" i="5" s="1"/>
  <c r="AA37" i="5"/>
  <c r="R37" i="5" s="1"/>
  <c r="AA38" i="5"/>
  <c r="R38" i="5" s="1"/>
  <c r="AA39" i="5"/>
  <c r="R39" i="5" s="1"/>
  <c r="AA40" i="5"/>
  <c r="R40" i="5" s="1"/>
  <c r="AA41" i="5"/>
  <c r="R41" i="5" s="1"/>
  <c r="AA42" i="5"/>
  <c r="R42" i="5" s="1"/>
  <c r="AA43" i="5"/>
  <c r="R43" i="5" s="1"/>
  <c r="AA44" i="5"/>
  <c r="R44" i="5" s="1"/>
  <c r="AA45" i="5"/>
  <c r="R45" i="5" s="1"/>
  <c r="AA46" i="5"/>
  <c r="R46" i="5" s="1"/>
  <c r="AA47" i="5"/>
  <c r="R47" i="5" s="1"/>
  <c r="AA48" i="5"/>
  <c r="R48" i="5" s="1"/>
  <c r="AA49" i="5"/>
  <c r="R49" i="5" s="1"/>
  <c r="AA50" i="5"/>
  <c r="R50" i="5" s="1"/>
  <c r="AA51" i="5"/>
  <c r="R51" i="5" s="1"/>
  <c r="AA52" i="5"/>
  <c r="R52" i="5" s="1"/>
  <c r="AA53" i="5"/>
  <c r="R53" i="5" s="1"/>
  <c r="AA54" i="5"/>
  <c r="R54" i="5" s="1"/>
  <c r="AA55" i="5"/>
  <c r="R55" i="5" s="1"/>
  <c r="AA56" i="5"/>
  <c r="R56" i="5" s="1"/>
  <c r="AA57" i="5"/>
  <c r="R57" i="5" s="1"/>
  <c r="AA58" i="5"/>
  <c r="R58" i="5" s="1"/>
  <c r="AA59" i="5"/>
  <c r="R59" i="5" s="1"/>
  <c r="D59" i="5" l="1"/>
  <c r="F59" i="5" s="1"/>
  <c r="D58" i="5" l="1"/>
  <c r="F58" i="5" s="1"/>
  <c r="D57" i="5" l="1"/>
  <c r="F57" i="5" s="1"/>
  <c r="D28" i="5" l="1"/>
  <c r="F28" i="5" s="1"/>
  <c r="D27" i="5"/>
  <c r="F27" i="5" s="1"/>
  <c r="D26" i="5"/>
  <c r="F26" i="5" s="1"/>
  <c r="D25" i="5"/>
  <c r="F25" i="5" s="1"/>
  <c r="D18" i="5" l="1"/>
  <c r="F18" i="5" s="1"/>
  <c r="D24" i="5"/>
  <c r="F24" i="5" s="1"/>
  <c r="D16" i="5"/>
  <c r="F16" i="5" s="1"/>
  <c r="D15" i="5"/>
  <c r="F15" i="5" s="1"/>
  <c r="D23" i="5"/>
  <c r="F23" i="5" s="1"/>
  <c r="D17" i="5"/>
  <c r="F17" i="5" s="1"/>
  <c r="D37" i="5" l="1"/>
  <c r="F37" i="5" s="1"/>
  <c r="D13" i="5"/>
  <c r="F13" i="5" s="1"/>
  <c r="D11" i="5"/>
  <c r="F11" i="5" s="1"/>
  <c r="D12" i="5"/>
  <c r="F12" i="5" s="1"/>
  <c r="D56" i="5"/>
  <c r="F56" i="5" s="1"/>
  <c r="D14" i="5"/>
  <c r="F14" i="5" s="1"/>
  <c r="D35" i="5" l="1"/>
  <c r="F35" i="5" s="1"/>
  <c r="D45" i="5"/>
  <c r="F45" i="5" s="1"/>
  <c r="D36" i="5"/>
  <c r="F36" i="5" s="1"/>
  <c r="D33" i="5"/>
  <c r="F33" i="5" s="1"/>
  <c r="D43" i="5"/>
  <c r="F43" i="5" s="1"/>
  <c r="D47" i="5"/>
  <c r="F47" i="5" s="1"/>
  <c r="D34" i="5"/>
  <c r="F34" i="5" s="1"/>
  <c r="D44" i="5"/>
  <c r="F44" i="5" s="1"/>
  <c r="D48" i="5"/>
  <c r="F48" i="5" s="1"/>
  <c r="D42" i="5"/>
  <c r="F42" i="5" s="1"/>
  <c r="D46" i="5"/>
  <c r="F46" i="5" s="1"/>
  <c r="D55" i="5"/>
  <c r="F55" i="5" s="1"/>
  <c r="D51" i="5" l="1"/>
  <c r="F51" i="5" s="1"/>
  <c r="D40" i="5"/>
  <c r="F40" i="5" s="1"/>
  <c r="D52" i="5"/>
  <c r="F52" i="5" s="1"/>
  <c r="D31" i="5"/>
  <c r="F31" i="5" s="1"/>
  <c r="D50" i="5"/>
  <c r="F50" i="5" s="1"/>
  <c r="D53" i="5"/>
  <c r="F53" i="5" s="1"/>
  <c r="D39" i="5"/>
  <c r="F39" i="5" s="1"/>
  <c r="D32" i="5"/>
  <c r="F32" i="5" s="1"/>
  <c r="D41" i="5"/>
  <c r="F41" i="5" s="1"/>
  <c r="D54" i="5"/>
  <c r="F54" i="5" s="1"/>
  <c r="D6" i="5" l="1"/>
  <c r="F6" i="5" s="1"/>
  <c r="D10" i="5"/>
  <c r="F10" i="5" s="1"/>
  <c r="D7" i="5"/>
  <c r="F7" i="5" s="1"/>
  <c r="D20" i="5"/>
  <c r="F20" i="5" s="1"/>
  <c r="D8" i="5"/>
  <c r="F8" i="5" s="1"/>
  <c r="D22" i="5"/>
  <c r="F22" i="5" s="1"/>
  <c r="D5" i="5"/>
  <c r="F5" i="5" s="1"/>
  <c r="D9" i="5"/>
  <c r="F9" i="5" s="1"/>
  <c r="D21" i="5"/>
  <c r="F21" i="5" s="1"/>
  <c r="D30" i="5"/>
  <c r="F30" i="5" s="1"/>
  <c r="D49" i="5" l="1"/>
  <c r="F49" i="5" s="1"/>
  <c r="D29" i="5" l="1"/>
  <c r="F29" i="5" s="1"/>
  <c r="D19" i="5"/>
  <c r="F19" i="5" s="1"/>
  <c r="D4" i="5"/>
  <c r="F4" i="5" s="1"/>
  <c r="D38" i="5"/>
  <c r="F38" i="5" s="1"/>
</calcChain>
</file>

<file path=xl/comments1.xml><?xml version="1.0" encoding="utf-8"?>
<comments xmlns="http://schemas.openxmlformats.org/spreadsheetml/2006/main">
  <authors>
    <author>Administrator</author>
  </authors>
  <commentLis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<sst xmlns="http://schemas.openxmlformats.org/spreadsheetml/2006/main" count="516" uniqueCount="311">
  <si>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</si>
  <si>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</si>
  <si>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</si>
  <si>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</si>
  <si>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</si>
  <si>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</si>
  <si>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</si>
  <si>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</si>
  <si>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</si>
  <si>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</si>
  <si>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</si>
  <si>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Value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</si>
  <si>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</si>
  <si>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</si>
  <si>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</si>
  <si>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</si>
  <si>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</si>
  <si>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0;0;0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</si>
  <si>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</si>
  <si>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</si>
  <si>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</si>
  <si>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</si>
  <si>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</si>
  <si>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</si>
  <si>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true</t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</si>
  <si>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</si>
  <si>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</si>
  <si>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</si>
  <si>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</si>
  <si>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</si>
  <si>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</si>
  <si>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</si>
  <si>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</si>
  <si>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</si>
  <si>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</si>
  <si>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</si>
  <si>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</si>
  <si>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</si>
  <si>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</si>
  <si>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</si>
  <si>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</si>
  <si>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</si>
  <si>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</si>
  <si>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</si>
  <si>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</si>
  <si>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</si>
  <si>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</si>
  <si>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</si>
  <si>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</si>
  <si>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</si>
  <si>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</si>
  <si>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</si>
  <si>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</si>
  <si>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</si>
  <si>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</si>
  <si>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</si>
  <si>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</si>
  <si>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</si>
  <si>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</si>
  <si>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</si>
  <si>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</si>
  <si>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草屋</t>
    <phoneticPr fontId="18" type="noConversion"/>
  </si>
  <si>
    <t>zhulou1</t>
    <phoneticPr fontId="18" type="noConversion"/>
  </si>
  <si>
    <t>qizhi1</t>
  </si>
  <si>
    <t>蓝色旗帜</t>
    <phoneticPr fontId="18" type="noConversion"/>
  </si>
  <si>
    <t>wuqi1</t>
  </si>
  <si>
    <t>弓箭</t>
    <phoneticPr fontId="18" type="noConversion"/>
  </si>
  <si>
    <t>0;0;0</t>
    <phoneticPr fontId="18" type="noConversion"/>
  </si>
  <si>
    <t>qiang1</t>
  </si>
  <si>
    <t>瞭望台</t>
    <phoneticPr fontId="18" type="noConversion"/>
  </si>
  <si>
    <t>jianzhu1</t>
  </si>
  <si>
    <t>7;9</t>
    <phoneticPr fontId="18" type="noConversion"/>
  </si>
  <si>
    <t>int</t>
    <phoneticPr fontId="18" type="noConversion"/>
  </si>
  <si>
    <t>西庸城堡</t>
  </si>
  <si>
    <t>zhulou2</t>
    <phoneticPr fontId="18" type="noConversion"/>
  </si>
  <si>
    <t>1;7;9</t>
    <phoneticPr fontId="18" type="noConversion"/>
  </si>
  <si>
    <t>盖贝依城堡</t>
    <phoneticPr fontId="18" type="noConversion"/>
  </si>
  <si>
    <t>zhulou3</t>
    <phoneticPr fontId="18" type="noConversion"/>
  </si>
  <si>
    <t>1;6;9</t>
    <phoneticPr fontId="18" type="noConversion"/>
  </si>
  <si>
    <t>0;0;0</t>
  </si>
  <si>
    <t>zhulou4</t>
  </si>
  <si>
    <t>天守阁</t>
    <phoneticPr fontId="18" type="noConversion"/>
  </si>
  <si>
    <t>1;2;9</t>
    <phoneticPr fontId="18" type="noConversion"/>
  </si>
  <si>
    <t>zhulou5</t>
  </si>
  <si>
    <t>瓦西里教堂</t>
    <phoneticPr fontId="18" type="noConversion"/>
  </si>
  <si>
    <t>1;3;9</t>
    <phoneticPr fontId="18" type="noConversion"/>
  </si>
  <si>
    <t>zhulou6</t>
  </si>
  <si>
    <t>金字塔</t>
    <phoneticPr fontId="18" type="noConversion"/>
  </si>
  <si>
    <t>1;2;8;9</t>
    <phoneticPr fontId="18" type="noConversion"/>
  </si>
  <si>
    <t>zhulou7</t>
  </si>
  <si>
    <t>紫禁城</t>
    <phoneticPr fontId="18" type="noConversion"/>
  </si>
  <si>
    <t>qizhi2</t>
  </si>
  <si>
    <t>0;0;0</t>
    <phoneticPr fontId="18" type="noConversion"/>
  </si>
  <si>
    <t>qizhi3</t>
  </si>
  <si>
    <t>qizhi4</t>
  </si>
  <si>
    <t>鬼怪旗帜</t>
    <phoneticPr fontId="18" type="noConversion"/>
  </si>
  <si>
    <t>野性旗帜</t>
    <phoneticPr fontId="18" type="noConversion"/>
  </si>
  <si>
    <t>暗夜旗帜</t>
    <phoneticPr fontId="18" type="noConversion"/>
  </si>
  <si>
    <t>wuqi2</t>
  </si>
  <si>
    <t>wuqi3</t>
  </si>
  <si>
    <t>火枪</t>
    <phoneticPr fontId="18" type="noConversion"/>
  </si>
  <si>
    <t>wuqi4</t>
  </si>
  <si>
    <t>飞锤</t>
    <phoneticPr fontId="18" type="noConversion"/>
  </si>
  <si>
    <t>qiang2</t>
  </si>
  <si>
    <t>木墙</t>
    <phoneticPr fontId="18" type="noConversion"/>
  </si>
  <si>
    <t>石墙</t>
  </si>
  <si>
    <t>qiang3</t>
  </si>
  <si>
    <t>刺墙</t>
    <phoneticPr fontId="18" type="noConversion"/>
  </si>
  <si>
    <t>jianzhu2</t>
  </si>
  <si>
    <t>0;-5;5</t>
    <phoneticPr fontId="18" type="noConversion"/>
  </si>
  <si>
    <t>图书馆</t>
    <phoneticPr fontId="18" type="noConversion"/>
  </si>
  <si>
    <t>qiang4</t>
  </si>
  <si>
    <t>黄金墙</t>
    <phoneticPr fontId="18" type="noConversion"/>
  </si>
  <si>
    <t>jianzhu3</t>
  </si>
  <si>
    <t>训练房</t>
    <phoneticPr fontId="18" type="noConversion"/>
  </si>
  <si>
    <t>6;0;-6</t>
    <phoneticPr fontId="18" type="noConversion"/>
  </si>
  <si>
    <t>jianzhu4</t>
  </si>
  <si>
    <t>温室</t>
    <phoneticPr fontId="18" type="noConversion"/>
  </si>
  <si>
    <t>jianzhu5</t>
  </si>
  <si>
    <t>-7;-3;10</t>
    <phoneticPr fontId="18" type="noConversion"/>
  </si>
  <si>
    <t>占卜小屋</t>
    <phoneticPr fontId="18" type="noConversion"/>
  </si>
  <si>
    <t>jianzhu6</t>
  </si>
  <si>
    <t>兵营</t>
    <phoneticPr fontId="18" type="noConversion"/>
  </si>
  <si>
    <t>wuqi5</t>
  </si>
  <si>
    <t>矮人火炮</t>
    <phoneticPr fontId="18" type="noConversion"/>
  </si>
  <si>
    <t>wuqi6</t>
  </si>
  <si>
    <t>巨弩</t>
    <phoneticPr fontId="18" type="noConversion"/>
  </si>
  <si>
    <t>wuqi7</t>
  </si>
  <si>
    <t>激光</t>
    <phoneticPr fontId="18" type="noConversion"/>
  </si>
  <si>
    <t>qiang5</t>
  </si>
  <si>
    <t>砖墙</t>
    <phoneticPr fontId="18" type="noConversion"/>
  </si>
  <si>
    <t>qiang6</t>
  </si>
  <si>
    <t>铁皮</t>
    <phoneticPr fontId="18" type="noConversion"/>
  </si>
  <si>
    <t>qiang7</t>
  </si>
  <si>
    <t>祝福矿石</t>
    <phoneticPr fontId="18" type="noConversion"/>
  </si>
  <si>
    <t>qiang8</t>
  </si>
  <si>
    <t>纸板墙</t>
    <phoneticPr fontId="18" type="noConversion"/>
  </si>
  <si>
    <t>qiang9</t>
  </si>
  <si>
    <t>铜墙</t>
    <phoneticPr fontId="18" type="noConversion"/>
  </si>
  <si>
    <t>qiang10</t>
  </si>
  <si>
    <t>玻璃墙</t>
    <phoneticPr fontId="18" type="noConversion"/>
  </si>
  <si>
    <t>qiang11</t>
  </si>
  <si>
    <t>龙鳞</t>
    <phoneticPr fontId="18" type="noConversion"/>
  </si>
  <si>
    <t>wuqi8</t>
  </si>
  <si>
    <t>弹弓</t>
    <phoneticPr fontId="18" type="noConversion"/>
  </si>
  <si>
    <t>jianzhu7</t>
  </si>
  <si>
    <t>-8;8;0</t>
    <phoneticPr fontId="18" type="noConversion"/>
  </si>
  <si>
    <t>铁匠铺</t>
    <phoneticPr fontId="18" type="noConversion"/>
  </si>
  <si>
    <t>火焰箭</t>
    <phoneticPr fontId="18" type="noConversion"/>
  </si>
  <si>
    <t>wuqi9</t>
  </si>
  <si>
    <t>爆裂炮</t>
    <phoneticPr fontId="18" type="noConversion"/>
  </si>
  <si>
    <t>jianzhu8</t>
  </si>
  <si>
    <t>巫毒塔</t>
    <phoneticPr fontId="18" type="noConversion"/>
  </si>
  <si>
    <t>zhulou8</t>
  </si>
  <si>
    <t>2;6;9</t>
    <phoneticPr fontId="18" type="noConversion"/>
  </si>
  <si>
    <t>天鹅堡</t>
    <phoneticPr fontId="18" type="noConversion"/>
  </si>
  <si>
    <t>zhulou9</t>
  </si>
  <si>
    <t>玛雅神庙</t>
    <phoneticPr fontId="18" type="noConversion"/>
  </si>
  <si>
    <t>4;7;9</t>
    <phoneticPr fontId="18" type="noConversion"/>
  </si>
  <si>
    <t>zhulou10</t>
  </si>
  <si>
    <t>迪士尼城堡</t>
    <phoneticPr fontId="18" type="noConversion"/>
  </si>
  <si>
    <t>2;7</t>
    <phoneticPr fontId="18" type="noConversion"/>
  </si>
  <si>
    <t>zhulou11</t>
  </si>
  <si>
    <t>铁炉堡</t>
    <phoneticPr fontId="18" type="noConversion"/>
  </si>
  <si>
    <t>3;6;9</t>
    <phoneticPr fontId="18" type="noConversion"/>
  </si>
  <si>
    <t>箭矢</t>
    <phoneticPr fontId="18" type="noConversion"/>
  </si>
  <si>
    <t>string</t>
    <phoneticPr fontId="18" type="noConversion"/>
  </si>
  <si>
    <t>Arrow</t>
    <phoneticPr fontId="18" type="noConversion"/>
  </si>
  <si>
    <t>arrow</t>
    <phoneticPr fontId="18" type="noConversion"/>
  </si>
  <si>
    <t>arrowred</t>
    <phoneticPr fontId="18" type="noConversion"/>
  </si>
  <si>
    <t>bullet</t>
  </si>
  <si>
    <t>spear</t>
  </si>
  <si>
    <t>bluepea</t>
  </si>
  <si>
    <t>electball</t>
  </si>
  <si>
    <t>laser</t>
    <phoneticPr fontId="18" type="noConversion"/>
  </si>
  <si>
    <t>zhulou12</t>
  </si>
  <si>
    <t>1;3;6</t>
    <phoneticPr fontId="18" type="noConversion"/>
  </si>
  <si>
    <t>霍格沃兹</t>
    <phoneticPr fontId="18" type="noConversion"/>
  </si>
  <si>
    <t>zhulou13</t>
  </si>
  <si>
    <t>帕特农神庙</t>
    <phoneticPr fontId="18" type="noConversion"/>
  </si>
  <si>
    <t>2;3</t>
    <phoneticPr fontId="18" type="noConversion"/>
  </si>
  <si>
    <t>zhulou14</t>
  </si>
  <si>
    <t>竹楼</t>
    <phoneticPr fontId="18" type="noConversion"/>
  </si>
  <si>
    <t>1;3;7</t>
    <phoneticPr fontId="18" type="noConversion"/>
  </si>
  <si>
    <t>zhulou15</t>
  </si>
  <si>
    <t>圣托里尼</t>
    <phoneticPr fontId="18" type="noConversion"/>
  </si>
  <si>
    <t>1;3;9</t>
    <phoneticPr fontId="18" type="noConversion"/>
  </si>
  <si>
    <t>qizhi5</t>
  </si>
  <si>
    <t>0;0;0</t>
    <phoneticPr fontId="18" type="noConversion"/>
  </si>
  <si>
    <t>联合旗帜</t>
    <phoneticPr fontId="18" type="noConversion"/>
  </si>
  <si>
    <t>qizhi6</t>
  </si>
  <si>
    <t>海盗旗帜</t>
    <phoneticPr fontId="18" type="noConversion"/>
  </si>
  <si>
    <t>公牛旗帜</t>
    <phoneticPr fontId="18" type="noConversion"/>
  </si>
  <si>
    <t>qizhi7</t>
    <phoneticPr fontId="18" type="noConversion"/>
  </si>
  <si>
    <t>qizhi8</t>
  </si>
  <si>
    <t>科学旗帜</t>
    <phoneticPr fontId="18" type="noConversion"/>
  </si>
  <si>
    <t>qizhi9</t>
  </si>
  <si>
    <t>药水旗帜</t>
    <phoneticPr fontId="18" type="noConversion"/>
  </si>
  <si>
    <t>qizhi10</t>
  </si>
  <si>
    <t>英雄旗帜</t>
    <phoneticPr fontId="18" type="noConversion"/>
  </si>
  <si>
    <t>jianzhu9</t>
  </si>
  <si>
    <t>护盾发生器</t>
    <phoneticPr fontId="18" type="noConversion"/>
  </si>
  <si>
    <t>jianzhu10</t>
  </si>
  <si>
    <t>猎手大厅</t>
    <phoneticPr fontId="18" type="noConversion"/>
  </si>
  <si>
    <t>jianzhu11</t>
  </si>
  <si>
    <t>传送阵</t>
    <phoneticPr fontId="18" type="noConversion"/>
  </si>
  <si>
    <t>英文名</t>
    <phoneticPr fontId="18" type="noConversion"/>
  </si>
  <si>
    <t>string</t>
    <phoneticPr fontId="18" type="noConversion"/>
  </si>
  <si>
    <t>Ename</t>
    <phoneticPr fontId="18" type="noConversion"/>
  </si>
  <si>
    <t>eqxiyongchengbao</t>
  </si>
  <si>
    <t>eqgaibeiyichengbao</t>
  </si>
  <si>
    <t>eqtianshouge</t>
  </si>
  <si>
    <t>eqwaxilijiaotang</t>
  </si>
  <si>
    <t>eqjinzita</t>
  </si>
  <si>
    <t>eqzijincheng</t>
  </si>
  <si>
    <t>eqtianebao</t>
  </si>
  <si>
    <t>eqmayashenmiao</t>
  </si>
  <si>
    <t>eqdishinichengbao</t>
  </si>
  <si>
    <t>eqtielubao</t>
  </si>
  <si>
    <t>eqhuogewozi</t>
  </si>
  <si>
    <t>eqpatenongshenmiao</t>
  </si>
  <si>
    <t>eqzhulou</t>
  </si>
  <si>
    <t>eqshengtuolini</t>
  </si>
  <si>
    <t>eqlanseqizhi</t>
  </si>
  <si>
    <t>eqguiguaiqizhi</t>
  </si>
  <si>
    <t>eqyexingqizhi</t>
  </si>
  <si>
    <t>eqanyeqizhi</t>
  </si>
  <si>
    <t>eqlianheqizhi</t>
  </si>
  <si>
    <t>eqhaidaoqizhi</t>
  </si>
  <si>
    <t>eqgongniuqizhi</t>
  </si>
  <si>
    <t>eqkexueqizhi</t>
  </si>
  <si>
    <t>eqyaoshuiqizhi</t>
  </si>
  <si>
    <t>eqyingxiongqizhi</t>
  </si>
  <si>
    <t>eqgongjian</t>
  </si>
  <si>
    <t>eqhuoyanjian</t>
  </si>
  <si>
    <t>eqhuoqiang</t>
  </si>
  <si>
    <t>eqfeichui</t>
  </si>
  <si>
    <t>eqairenhuopao</t>
  </si>
  <si>
    <t>eqjunu</t>
  </si>
  <si>
    <t>eqjiguang</t>
  </si>
  <si>
    <t>eqbaoliepao</t>
  </si>
  <si>
    <t>eqmuqiang</t>
  </si>
  <si>
    <t>eqshiqiang</t>
  </si>
  <si>
    <t>eqciqiang</t>
  </si>
  <si>
    <t>eqhuangjinqiang</t>
  </si>
  <si>
    <t>eqzhuanqiang</t>
  </si>
  <si>
    <t>eqtiepi</t>
  </si>
  <si>
    <t>eqzhufukuangshi</t>
  </si>
  <si>
    <t>eqtongqiang</t>
  </si>
  <si>
    <t>eqboliqiang</t>
  </si>
  <si>
    <t>eqlonglin</t>
  </si>
  <si>
    <t>eqtushuguan</t>
  </si>
  <si>
    <t>eqxunlianfang</t>
  </si>
  <si>
    <t>eqwenshi</t>
  </si>
  <si>
    <t>eqzhanbuxiaowu</t>
  </si>
  <si>
    <t>eqbingying</t>
  </si>
  <si>
    <t>eqtiejiangpu</t>
  </si>
  <si>
    <t>eqwuduta</t>
  </si>
  <si>
    <t>eqhudunfashengqi</t>
  </si>
  <si>
    <t>eqlieshoudating</t>
  </si>
  <si>
    <t>eqchuansongzhen</t>
  </si>
  <si>
    <t>价值</t>
    <phoneticPr fontId="18" type="noConversion"/>
  </si>
  <si>
    <t>eqliaowangtai</t>
    <phoneticPr fontId="18" type="noConversion"/>
  </si>
  <si>
    <t>副本属性加成</t>
    <phoneticPr fontId="18" type="noConversion"/>
  </si>
  <si>
    <t>int[]</t>
    <phoneticPr fontId="18" type="noConversion"/>
  </si>
  <si>
    <t>DungeonAttrs</t>
    <phoneticPr fontId="18" type="noConversion"/>
  </si>
  <si>
    <t>-1;0;2;0;0</t>
    <phoneticPr fontId="18" type="noConversion"/>
  </si>
  <si>
    <t>1;1;-1;0;0</t>
    <phoneticPr fontId="18" type="noConversion"/>
  </si>
  <si>
    <t>0;0;0;2;0</t>
    <phoneticPr fontId="18" type="noConversion"/>
  </si>
  <si>
    <t>0;1;0;0;0</t>
    <phoneticPr fontId="18" type="noConversion"/>
  </si>
  <si>
    <t>合成消耗道具</t>
    <phoneticPr fontId="18" type="noConversion"/>
  </si>
  <si>
    <t>ComposeItemId</t>
    <phoneticPr fontId="18" type="noConversion"/>
  </si>
  <si>
    <t>eqcaowu</t>
    <phoneticPr fontId="18" type="noConversion"/>
  </si>
  <si>
    <t>eqzhibanqiang</t>
    <phoneticPr fontId="18" type="noConversion"/>
  </si>
  <si>
    <t>eqdangong</t>
    <phoneticPr fontId="18" type="noConversion"/>
  </si>
  <si>
    <t>ComposeRes</t>
    <phoneticPr fontId="18" type="noConversion"/>
  </si>
  <si>
    <t>int[]</t>
    <phoneticPr fontId="18" type="noConversion"/>
  </si>
  <si>
    <t>合成材料</t>
    <phoneticPr fontId="18" type="noConversion"/>
  </si>
  <si>
    <t>22100401;22100401</t>
  </si>
  <si>
    <t>22100403;22100401</t>
  </si>
  <si>
    <t>22100205;22100401</t>
  </si>
  <si>
    <t>22100406;22100401</t>
  </si>
  <si>
    <t>22100206;22100401</t>
  </si>
  <si>
    <t>22100208;22100401</t>
  </si>
  <si>
    <t>22100214;22100401</t>
  </si>
  <si>
    <t>22100218;22100401</t>
  </si>
  <si>
    <t>22100210;22100401</t>
  </si>
  <si>
    <t>22100201;22100401</t>
  </si>
  <si>
    <t>22100207;22100401</t>
  </si>
  <si>
    <t>22100213;22100401</t>
  </si>
  <si>
    <t>22100219;22100401</t>
  </si>
  <si>
    <t>22100405;22100401</t>
  </si>
  <si>
    <t>22100416;22100401</t>
  </si>
  <si>
    <t>22100404;22100401</t>
  </si>
  <si>
    <t>22100410;22100401</t>
  </si>
  <si>
    <t>22100412;22100401</t>
  </si>
  <si>
    <t>22100402;22100401</t>
  </si>
  <si>
    <t>22100415;22100401</t>
  </si>
  <si>
    <t>22100407;22100401</t>
  </si>
  <si>
    <t>22100408;22100401</t>
  </si>
  <si>
    <t>22100411;22100401</t>
  </si>
  <si>
    <t>22100202;22100401</t>
  </si>
  <si>
    <t>22100414;22100401</t>
  </si>
  <si>
    <t>22100209;22100401</t>
  </si>
  <si>
    <t>22100215;22100401</t>
  </si>
  <si>
    <t>22100204;22100401</t>
  </si>
  <si>
    <t>22100203;22100401</t>
  </si>
  <si>
    <t>AtkP</t>
    <phoneticPr fontId="18" type="noConversion"/>
  </si>
  <si>
    <t>VitP</t>
    <phoneticPr fontId="18" type="noConversion"/>
  </si>
  <si>
    <t>加成技能</t>
    <phoneticPr fontId="18" type="noConversion"/>
  </si>
  <si>
    <t>AttrId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</si>
</sst>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34" borderId="0" xfId="0" applyFill="1">
      <alignment vertical="center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0" fillId="38" borderId="10" xfId="0" applyFont="1" applyFill="1" applyBorder="1">
      <alignment vertical="center"/>
    </xf>
    <xf numFmtId="0" fontId="0" fillId="40" borderId="0" xfId="0" applyFill="1">
      <alignment vertical="center"/>
    </xf>
    <xf numFmtId="0" fontId="20" fillId="41" borderId="10" xfId="0" applyFont="1" applyFill="1" applyBorder="1">
      <alignment vertical="center"/>
    </xf>
    <xf numFmtId="0" fontId="0" fillId="42" borderId="0" xfId="0" applyFill="1">
      <alignment vertical="center"/>
    </xf>
    <xf numFmtId="0" fontId="20" fillId="44" borderId="10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21" fillId="33" borderId="0" xfId="0" applyFont="1" applyFill="1" applyAlignment="1">
      <alignment vertical="center" textRotation="255" wrapText="1"/>
    </xf>
    <xf numFmtId="0" fontId="19" fillId="35" borderId="10" xfId="0" applyFont="1" applyFill="1" applyBorder="1" applyAlignment="1">
      <alignment vertical="center" textRotation="255" wrapText="1"/>
    </xf>
    <xf numFmtId="0" fontId="19" fillId="43" borderId="10" xfId="0" applyFont="1" applyFill="1" applyBorder="1" applyAlignment="1">
      <alignment vertical="center" textRotation="255" wrapText="1"/>
    </xf>
    <xf numFmtId="0" fontId="21" fillId="38" borderId="10" xfId="0" applyFont="1" applyFill="1" applyBorder="1" applyAlignment="1">
      <alignment vertical="center" textRotation="255" wrapText="1"/>
    </xf>
    <xf numFmtId="0" fontId="21" fillId="41" borderId="0" xfId="0" applyFont="1" applyFill="1" applyAlignment="1">
      <alignment vertical="center" textRotation="255" wrapText="1"/>
    </xf>
    <xf numFmtId="0" fontId="1" fillId="0" borderId="0" xfId="0" applyFont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5"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9751CB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7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  <cell r="AB172"/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F59" totalsRowShown="0">
  <autoFilter ref="A3:AF59"/>
  <sortState ref="A4:AF59">
    <sortCondition ref="A3:A59"/>
  </sortState>
  <tableColumns count="32">
    <tableColumn id="1" name="Id"/>
    <tableColumn id="2" name="Name"/>
    <tableColumn id="34" name="Ename" dataDxfId="34"/>
    <tableColumn id="3" name="Quality" dataDxfId="33">
      <calculatedColumnFormula>IF(R4&gt;=23,4,IF(AND(R4&gt;=18,R4&lt;23),3,IF(AND(R4&gt;=13,R4&lt;18),2,IF(AND(R4&gt;=8,R4&lt;13),1,0))))</calculatedColumnFormula>
    </tableColumn>
    <tableColumn id="5" name="Position"/>
    <tableColumn id="19" name="Value" dataDxfId="32">
      <calculatedColumnFormula>D4*50+50</calculatedColumnFormula>
    </tableColumn>
    <tableColumn id="7" name="ComposeRes" dataDxfId="31"/>
    <tableColumn id="15" name="ComposeItemId" dataDxfId="30"/>
    <tableColumn id="11" name="AtkP" dataDxfId="29"/>
    <tableColumn id="8" name="VitP" dataDxfId="28"/>
    <tableColumn id="6" name="Def" dataDxfId="27"/>
    <tableColumn id="22" name="Mag" dataDxfId="26"/>
    <tableColumn id="27" name="Spd" dataDxfId="25"/>
    <tableColumn id="26" name="Hit" dataDxfId="24"/>
    <tableColumn id="25" name="Dhit" dataDxfId="23"/>
    <tableColumn id="24" name="Crt" dataDxfId="22"/>
    <tableColumn id="23" name="Luk" dataDxfId="21"/>
    <tableColumn id="28" name="Sum" dataDxfId="20">
      <calculatedColumnFormula>I4+J4+ SUM(K4:Q4)*5+Z4+AA4</calculatedColumnFormula>
    </tableColumn>
    <tableColumn id="12" name="Range" dataDxfId="19"/>
    <tableColumn id="33" name="Arrow" dataDxfId="18"/>
    <tableColumn id="4" name="SlotId" dataDxfId="17"/>
    <tableColumn id="9" name="EnergyRate" dataDxfId="16"/>
    <tableColumn id="37" name="DungeonAttrs" dataDxfId="15"/>
    <tableColumn id="20" name="HeroSkillId" dataDxfId="14"/>
    <tableColumn id="29" name="AttrId" dataDxfId="13"/>
    <tableColumn id="21" name="~SkillMark2" dataDxfId="12"/>
    <tableColumn id="18" name="~SkillMark22" dataDxfId="11">
      <calculatedColumnFormula>IF(ISBLANK(AB4),0, LOOKUP(AB4,[1]Skill!$A:$A,[1]Skill!$AB:$AB)*AC4/100)</calculatedColumnFormula>
    </tableColumn>
    <tableColumn id="13" name="CommonSkillId" dataDxfId="10"/>
    <tableColumn id="14" name="CommonSkillRate" dataDxfId="9"/>
    <tableColumn id="17" name="RandomDrop" dataDxfId="8"/>
    <tableColumn id="16" name="CanMerge" dataDxfId="7"/>
    <tableColumn id="10" name="Url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9"/>
  <sheetViews>
    <sheetView tabSelected="1" topLeftCell="A40" workbookViewId="0">
      <selection activeCell="W3" sqref="W3"/>
    </sheetView>
  </sheetViews>
  <sheetFormatPr defaultRowHeight="13.5" x14ac:dyDescent="0.15"/>
  <cols>
    <col min="1" max="1" width="9.5" bestFit="1" customWidth="1"/>
    <col min="4" max="5" width="5.5" customWidth="1"/>
    <col min="6" max="7" width="6.5" customWidth="1"/>
    <col min="8" max="8" width="19" customWidth="1"/>
    <col min="9" max="10" width="5.125" customWidth="1"/>
    <col min="11" max="18" width="4.5" customWidth="1"/>
    <col min="19" max="20" width="5.125" customWidth="1"/>
    <col min="21" max="21" width="10.875" customWidth="1"/>
    <col min="22" max="24" width="8.625" customWidth="1"/>
    <col min="25" max="25" width="4.875" customWidth="1"/>
    <col min="26" max="26" width="8.625" customWidth="1"/>
    <col min="27" max="27" width="5.875" customWidth="1"/>
    <col min="28" max="28" width="8.625" customWidth="1"/>
    <col min="29" max="29" width="5.25" customWidth="1"/>
    <col min="30" max="31" width="6" customWidth="1"/>
    <col min="34" max="34" width="9.5" bestFit="1" customWidth="1"/>
  </cols>
  <sheetData>
    <row r="1" spans="1:32" ht="60.75" customHeight="1" x14ac:dyDescent="0.15">
      <c r="A1" s="11" t="s">
        <v>2</v>
      </c>
      <c r="B1" s="11" t="s">
        <v>3</v>
      </c>
      <c r="C1" s="11" t="s">
        <v>206</v>
      </c>
      <c r="D1" s="11" t="s">
        <v>4</v>
      </c>
      <c r="E1" s="11" t="s">
        <v>5</v>
      </c>
      <c r="F1" s="11" t="s">
        <v>261</v>
      </c>
      <c r="G1" s="11" t="s">
        <v>277</v>
      </c>
      <c r="H1" s="11" t="s">
        <v>270</v>
      </c>
      <c r="I1" s="12" t="s">
        <v>13</v>
      </c>
      <c r="J1" s="12" t="s">
        <v>15</v>
      </c>
      <c r="K1" s="13" t="s">
        <v>41</v>
      </c>
      <c r="L1" s="13" t="s">
        <v>42</v>
      </c>
      <c r="M1" s="13" t="s">
        <v>43</v>
      </c>
      <c r="N1" s="13" t="s">
        <v>44</v>
      </c>
      <c r="O1" s="13" t="s">
        <v>45</v>
      </c>
      <c r="P1" s="13" t="s">
        <v>46</v>
      </c>
      <c r="Q1" s="13" t="s">
        <v>47</v>
      </c>
      <c r="R1" s="14" t="s">
        <v>55</v>
      </c>
      <c r="S1" s="15" t="s">
        <v>35</v>
      </c>
      <c r="T1" s="15" t="s">
        <v>165</v>
      </c>
      <c r="U1" s="15" t="s">
        <v>58</v>
      </c>
      <c r="V1" s="15" t="s">
        <v>36</v>
      </c>
      <c r="W1" s="15" t="s">
        <v>263</v>
      </c>
      <c r="X1" s="15" t="s">
        <v>37</v>
      </c>
      <c r="Y1" s="15" t="s">
        <v>309</v>
      </c>
      <c r="Z1" s="15" t="s">
        <v>33</v>
      </c>
      <c r="AA1" s="14" t="s">
        <v>30</v>
      </c>
      <c r="AB1" s="14" t="s">
        <v>39</v>
      </c>
      <c r="AC1" s="14" t="s">
        <v>39</v>
      </c>
      <c r="AD1" s="11" t="s">
        <v>28</v>
      </c>
      <c r="AE1" s="11" t="s">
        <v>25</v>
      </c>
      <c r="AF1" s="11" t="s">
        <v>6</v>
      </c>
    </row>
    <row r="2" spans="1:32" x14ac:dyDescent="0.15">
      <c r="A2" s="2" t="s">
        <v>0</v>
      </c>
      <c r="B2" s="2" t="s">
        <v>1</v>
      </c>
      <c r="C2" s="2" t="s">
        <v>207</v>
      </c>
      <c r="D2" s="2" t="s">
        <v>0</v>
      </c>
      <c r="E2" s="2" t="s">
        <v>0</v>
      </c>
      <c r="F2" s="2" t="s">
        <v>0</v>
      </c>
      <c r="G2" s="2" t="s">
        <v>276</v>
      </c>
      <c r="H2" s="2" t="s">
        <v>38</v>
      </c>
      <c r="I2" s="3" t="s">
        <v>14</v>
      </c>
      <c r="J2" s="3" t="s">
        <v>16</v>
      </c>
      <c r="K2" s="9" t="s">
        <v>0</v>
      </c>
      <c r="L2" s="9" t="s">
        <v>48</v>
      </c>
      <c r="M2" s="9" t="s">
        <v>0</v>
      </c>
      <c r="N2" s="9" t="s">
        <v>0</v>
      </c>
      <c r="O2" s="9" t="s">
        <v>0</v>
      </c>
      <c r="P2" s="9" t="s">
        <v>0</v>
      </c>
      <c r="Q2" s="9" t="s">
        <v>0</v>
      </c>
      <c r="R2" s="5" t="s">
        <v>56</v>
      </c>
      <c r="S2" s="7" t="s">
        <v>0</v>
      </c>
      <c r="T2" s="7" t="s">
        <v>166</v>
      </c>
      <c r="U2" s="7" t="s">
        <v>59</v>
      </c>
      <c r="V2" s="7" t="s">
        <v>38</v>
      </c>
      <c r="W2" s="7" t="s">
        <v>264</v>
      </c>
      <c r="X2" s="7" t="s">
        <v>0</v>
      </c>
      <c r="Y2" s="7" t="s">
        <v>72</v>
      </c>
      <c r="Z2" s="7" t="s">
        <v>31</v>
      </c>
      <c r="AA2" s="5" t="s">
        <v>31</v>
      </c>
      <c r="AB2" s="5" t="s">
        <v>40</v>
      </c>
      <c r="AC2" s="5" t="s">
        <v>40</v>
      </c>
      <c r="AD2" s="2" t="s">
        <v>26</v>
      </c>
      <c r="AE2" s="2" t="s">
        <v>26</v>
      </c>
      <c r="AF2" s="2" t="s">
        <v>1</v>
      </c>
    </row>
    <row r="3" spans="1:32" x14ac:dyDescent="0.15">
      <c r="A3" t="s">
        <v>7</v>
      </c>
      <c r="B3" t="s">
        <v>8</v>
      </c>
      <c r="C3" t="s">
        <v>208</v>
      </c>
      <c r="D3" t="s">
        <v>9</v>
      </c>
      <c r="E3" t="s">
        <v>10</v>
      </c>
      <c r="F3" t="s">
        <v>11</v>
      </c>
      <c r="G3" t="s">
        <v>275</v>
      </c>
      <c r="H3" t="s">
        <v>271</v>
      </c>
      <c r="I3" s="4" t="s">
        <v>307</v>
      </c>
      <c r="J3" s="4" t="s">
        <v>308</v>
      </c>
      <c r="K3" s="10" t="s">
        <v>49</v>
      </c>
      <c r="L3" s="10" t="s">
        <v>50</v>
      </c>
      <c r="M3" s="10" t="s">
        <v>18</v>
      </c>
      <c r="N3" s="10" t="s">
        <v>51</v>
      </c>
      <c r="O3" s="10" t="s">
        <v>52</v>
      </c>
      <c r="P3" s="10" t="s">
        <v>53</v>
      </c>
      <c r="Q3" s="10" t="s">
        <v>54</v>
      </c>
      <c r="R3" s="6" t="s">
        <v>57</v>
      </c>
      <c r="S3" s="8" t="s">
        <v>19</v>
      </c>
      <c r="T3" s="8" t="s">
        <v>167</v>
      </c>
      <c r="U3" s="8" t="s">
        <v>60</v>
      </c>
      <c r="V3" s="8" t="s">
        <v>23</v>
      </c>
      <c r="W3" s="8" t="s">
        <v>265</v>
      </c>
      <c r="X3" s="8" t="s">
        <v>20</v>
      </c>
      <c r="Y3" s="8" t="s">
        <v>310</v>
      </c>
      <c r="Z3" s="8" t="s">
        <v>32</v>
      </c>
      <c r="AA3" s="6" t="s">
        <v>34</v>
      </c>
      <c r="AB3" s="6" t="s">
        <v>21</v>
      </c>
      <c r="AC3" s="6" t="s">
        <v>22</v>
      </c>
      <c r="AD3" t="s">
        <v>29</v>
      </c>
      <c r="AE3" t="s">
        <v>27</v>
      </c>
      <c r="AF3" t="s">
        <v>12</v>
      </c>
    </row>
    <row r="4" spans="1:32" x14ac:dyDescent="0.15">
      <c r="A4" s="1">
        <v>21100001</v>
      </c>
      <c r="B4" s="1" t="s">
        <v>61</v>
      </c>
      <c r="C4" s="1" t="s">
        <v>272</v>
      </c>
      <c r="D4" s="1">
        <f t="shared" ref="D4:D35" si="0">IF(R4&gt;=23,4,IF(AND(R4&gt;=18,R4&lt;23),3,IF(AND(R4&gt;=13,R4&lt;18),2,IF(AND(R4&gt;=8,R4&lt;13),1,0))))</f>
        <v>0</v>
      </c>
      <c r="E4" s="1">
        <v>1</v>
      </c>
      <c r="F4" s="1">
        <f t="shared" ref="F4:F35" si="1">D4*50+50</f>
        <v>50</v>
      </c>
      <c r="G4" s="17">
        <v>1</v>
      </c>
      <c r="H4" s="16" t="s">
        <v>278</v>
      </c>
      <c r="I4" s="16">
        <v>0</v>
      </c>
      <c r="J4" s="16">
        <v>6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f>I4+J4+ SUM(K4:Q4)*5+Z4+AA4</f>
        <v>-4</v>
      </c>
      <c r="S4" s="16"/>
      <c r="T4" s="16"/>
      <c r="U4" s="16" t="s">
        <v>71</v>
      </c>
      <c r="V4" s="16" t="s">
        <v>17</v>
      </c>
      <c r="W4" s="16"/>
      <c r="X4" s="16"/>
      <c r="Y4" s="16"/>
      <c r="Z4" s="16">
        <v>-10</v>
      </c>
      <c r="AA4" s="16">
        <f>IF(ISBLANK(AB4),0, LOOKUP(AB4,[1]Skill!$A:$A,[1]Skill!$AB:$AB)*AC4/100)</f>
        <v>0</v>
      </c>
      <c r="AB4" s="16"/>
      <c r="AC4" s="16"/>
      <c r="AD4" s="16" t="s">
        <v>24</v>
      </c>
      <c r="AE4" s="16" t="s">
        <v>24</v>
      </c>
      <c r="AF4" s="16" t="s">
        <v>62</v>
      </c>
    </row>
    <row r="5" spans="1:32" x14ac:dyDescent="0.15">
      <c r="A5" s="1">
        <v>21100002</v>
      </c>
      <c r="B5" s="1" t="s">
        <v>73</v>
      </c>
      <c r="C5" s="1" t="s">
        <v>209</v>
      </c>
      <c r="D5" s="1">
        <f t="shared" si="0"/>
        <v>1</v>
      </c>
      <c r="E5" s="1">
        <v>1</v>
      </c>
      <c r="F5" s="1">
        <f t="shared" si="1"/>
        <v>100</v>
      </c>
      <c r="G5" s="17">
        <v>1</v>
      </c>
      <c r="H5" s="16" t="s">
        <v>279</v>
      </c>
      <c r="I5" s="16">
        <v>0</v>
      </c>
      <c r="J5" s="16">
        <v>10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f>I5+J5+ SUM(K5:Q5)*5+Z5+AA5</f>
        <v>10</v>
      </c>
      <c r="S5" s="16"/>
      <c r="T5" s="16"/>
      <c r="U5" s="16" t="s">
        <v>75</v>
      </c>
      <c r="V5" s="16" t="s">
        <v>17</v>
      </c>
      <c r="W5" s="16"/>
      <c r="X5" s="16"/>
      <c r="Y5" s="16"/>
      <c r="Z5" s="16">
        <v>0</v>
      </c>
      <c r="AA5" s="16">
        <f>IF(ISBLANK(AB5),0, LOOKUP(AB5,[1]Skill!$A:$A,[1]Skill!$AB:$AB)*AC5/100)</f>
        <v>0</v>
      </c>
      <c r="AB5" s="16"/>
      <c r="AC5" s="16"/>
      <c r="AD5" s="16" t="s">
        <v>24</v>
      </c>
      <c r="AE5" s="16" t="s">
        <v>24</v>
      </c>
      <c r="AF5" s="16" t="s">
        <v>74</v>
      </c>
    </row>
    <row r="6" spans="1:32" x14ac:dyDescent="0.15">
      <c r="A6" s="1">
        <v>21100003</v>
      </c>
      <c r="B6" s="1" t="s">
        <v>76</v>
      </c>
      <c r="C6" s="1" t="s">
        <v>210</v>
      </c>
      <c r="D6" s="1">
        <f t="shared" si="0"/>
        <v>2</v>
      </c>
      <c r="E6" s="1">
        <v>1</v>
      </c>
      <c r="F6" s="1">
        <f t="shared" si="1"/>
        <v>150</v>
      </c>
      <c r="G6" s="17">
        <v>1</v>
      </c>
      <c r="H6" s="16" t="s">
        <v>280</v>
      </c>
      <c r="I6" s="16">
        <v>0</v>
      </c>
      <c r="J6" s="16">
        <v>14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f>I6+J6+ SUM(K6:Q6)*5+Z6+AA6</f>
        <v>14</v>
      </c>
      <c r="S6" s="16"/>
      <c r="T6" s="16"/>
      <c r="U6" s="16" t="s">
        <v>78</v>
      </c>
      <c r="V6" s="16" t="s">
        <v>17</v>
      </c>
      <c r="W6" s="16"/>
      <c r="X6" s="16"/>
      <c r="Y6" s="16"/>
      <c r="Z6" s="16">
        <v>0</v>
      </c>
      <c r="AA6" s="16">
        <f>IF(ISBLANK(AB6),0, LOOKUP(AB6,[1]Skill!$A:$A,[1]Skill!$AB:$AB)*AC6/100)</f>
        <v>0</v>
      </c>
      <c r="AB6" s="16"/>
      <c r="AC6" s="16"/>
      <c r="AD6" s="16" t="s">
        <v>24</v>
      </c>
      <c r="AE6" s="16" t="s">
        <v>24</v>
      </c>
      <c r="AF6" s="16" t="s">
        <v>77</v>
      </c>
    </row>
    <row r="7" spans="1:32" x14ac:dyDescent="0.15">
      <c r="A7" s="1">
        <v>21100004</v>
      </c>
      <c r="B7" s="1" t="s">
        <v>81</v>
      </c>
      <c r="C7" s="1" t="s">
        <v>211</v>
      </c>
      <c r="D7" s="1">
        <f t="shared" si="0"/>
        <v>1</v>
      </c>
      <c r="E7" s="1">
        <v>1</v>
      </c>
      <c r="F7" s="1">
        <f t="shared" si="1"/>
        <v>100</v>
      </c>
      <c r="G7" s="17">
        <v>1</v>
      </c>
      <c r="H7" s="16" t="s">
        <v>281</v>
      </c>
      <c r="I7" s="16">
        <v>0</v>
      </c>
      <c r="J7" s="16">
        <v>9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f>I7+J7+ SUM(K7:Q7)*5+Z7+AA7</f>
        <v>9</v>
      </c>
      <c r="S7" s="16"/>
      <c r="T7" s="16"/>
      <c r="U7" s="16" t="s">
        <v>82</v>
      </c>
      <c r="V7" s="16" t="s">
        <v>79</v>
      </c>
      <c r="W7" s="16"/>
      <c r="X7" s="16"/>
      <c r="Y7" s="16"/>
      <c r="Z7" s="16">
        <v>0</v>
      </c>
      <c r="AA7" s="16">
        <f>IF(ISBLANK(AB7),0, LOOKUP(AB7,[1]Skill!$A:$A,[1]Skill!$AB:$AB)*AC7/100)</f>
        <v>0</v>
      </c>
      <c r="AB7" s="16"/>
      <c r="AC7" s="16"/>
      <c r="AD7" s="16" t="s">
        <v>24</v>
      </c>
      <c r="AE7" s="16" t="s">
        <v>24</v>
      </c>
      <c r="AF7" s="16" t="s">
        <v>80</v>
      </c>
    </row>
    <row r="8" spans="1:32" x14ac:dyDescent="0.15">
      <c r="A8" s="1">
        <v>21100005</v>
      </c>
      <c r="B8" s="1" t="s">
        <v>84</v>
      </c>
      <c r="C8" s="1" t="s">
        <v>212</v>
      </c>
      <c r="D8" s="1">
        <f t="shared" si="0"/>
        <v>2</v>
      </c>
      <c r="E8" s="1">
        <v>1</v>
      </c>
      <c r="F8" s="1">
        <f t="shared" si="1"/>
        <v>150</v>
      </c>
      <c r="G8" s="17">
        <v>1</v>
      </c>
      <c r="H8" s="16" t="s">
        <v>282</v>
      </c>
      <c r="I8" s="16">
        <v>0</v>
      </c>
      <c r="J8" s="16">
        <v>8</v>
      </c>
      <c r="K8" s="16">
        <v>0</v>
      </c>
      <c r="L8" s="16">
        <v>0</v>
      </c>
      <c r="M8" s="16">
        <v>0</v>
      </c>
      <c r="N8" s="16">
        <v>0</v>
      </c>
      <c r="O8" s="16">
        <v>1</v>
      </c>
      <c r="P8" s="16">
        <v>0</v>
      </c>
      <c r="Q8" s="16">
        <v>0</v>
      </c>
      <c r="R8" s="16">
        <f>I8+J8+ SUM(K8:Q8)*5+Z8+AA8</f>
        <v>13</v>
      </c>
      <c r="S8" s="16"/>
      <c r="T8" s="16"/>
      <c r="U8" s="16" t="s">
        <v>85</v>
      </c>
      <c r="V8" s="16" t="s">
        <v>79</v>
      </c>
      <c r="W8" s="16"/>
      <c r="X8" s="16"/>
      <c r="Y8" s="16"/>
      <c r="Z8" s="16">
        <v>0</v>
      </c>
      <c r="AA8" s="16">
        <f>IF(ISBLANK(AB8),0, LOOKUP(AB8,[1]Skill!$A:$A,[1]Skill!$AB:$AB)*AC8/100)</f>
        <v>0</v>
      </c>
      <c r="AB8" s="16"/>
      <c r="AC8" s="16"/>
      <c r="AD8" s="16" t="s">
        <v>24</v>
      </c>
      <c r="AE8" s="16" t="s">
        <v>24</v>
      </c>
      <c r="AF8" s="16" t="s">
        <v>83</v>
      </c>
    </row>
    <row r="9" spans="1:32" x14ac:dyDescent="0.15">
      <c r="A9" s="1">
        <v>21100006</v>
      </c>
      <c r="B9" s="1" t="s">
        <v>87</v>
      </c>
      <c r="C9" s="1" t="s">
        <v>213</v>
      </c>
      <c r="D9" s="1">
        <f t="shared" si="0"/>
        <v>4</v>
      </c>
      <c r="E9" s="1">
        <v>1</v>
      </c>
      <c r="F9" s="1">
        <f t="shared" si="1"/>
        <v>250</v>
      </c>
      <c r="G9" s="17">
        <v>1</v>
      </c>
      <c r="H9" s="16" t="s">
        <v>283</v>
      </c>
      <c r="I9" s="16">
        <v>0</v>
      </c>
      <c r="J9" s="16">
        <v>10</v>
      </c>
      <c r="K9" s="16">
        <v>1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f>I9+J9+ SUM(K9:Q9)*5+Z9+AA9</f>
        <v>25</v>
      </c>
      <c r="S9" s="16"/>
      <c r="T9" s="16"/>
      <c r="U9" s="16" t="s">
        <v>88</v>
      </c>
      <c r="V9" s="16" t="s">
        <v>79</v>
      </c>
      <c r="W9" s="16"/>
      <c r="X9" s="16"/>
      <c r="Y9" s="16"/>
      <c r="Z9" s="16">
        <v>10</v>
      </c>
      <c r="AA9" s="16">
        <f>IF(ISBLANK(AB9),0, LOOKUP(AB9,[1]Skill!$A:$A,[1]Skill!$AB:$AB)*AC9/100)</f>
        <v>0</v>
      </c>
      <c r="AB9" s="16"/>
      <c r="AC9" s="16"/>
      <c r="AD9" s="16" t="s">
        <v>24</v>
      </c>
      <c r="AE9" s="16" t="s">
        <v>24</v>
      </c>
      <c r="AF9" s="16" t="s">
        <v>86</v>
      </c>
    </row>
    <row r="10" spans="1:32" x14ac:dyDescent="0.15">
      <c r="A10" s="1">
        <v>21100007</v>
      </c>
      <c r="B10" s="1" t="s">
        <v>90</v>
      </c>
      <c r="C10" s="1" t="s">
        <v>214</v>
      </c>
      <c r="D10" s="1">
        <f t="shared" si="0"/>
        <v>2</v>
      </c>
      <c r="E10" s="1">
        <v>1</v>
      </c>
      <c r="F10" s="1">
        <f t="shared" si="1"/>
        <v>150</v>
      </c>
      <c r="G10" s="17">
        <v>1</v>
      </c>
      <c r="H10" s="16" t="s">
        <v>284</v>
      </c>
      <c r="I10" s="16">
        <v>0</v>
      </c>
      <c r="J10" s="16">
        <v>9</v>
      </c>
      <c r="K10" s="16">
        <v>0</v>
      </c>
      <c r="L10" s="16">
        <v>1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f>I10+J10+ SUM(K10:Q10)*5+Z10+AA10</f>
        <v>14</v>
      </c>
      <c r="S10" s="16"/>
      <c r="T10" s="16"/>
      <c r="U10" s="16" t="s">
        <v>75</v>
      </c>
      <c r="V10" s="16" t="s">
        <v>79</v>
      </c>
      <c r="W10" s="16"/>
      <c r="X10" s="16"/>
      <c r="Y10" s="16"/>
      <c r="Z10" s="16">
        <v>0</v>
      </c>
      <c r="AA10" s="16">
        <f>IF(ISBLANK(AB10),0, LOOKUP(AB10,[1]Skill!$A:$A,[1]Skill!$AB:$AB)*AC10/100)</f>
        <v>0</v>
      </c>
      <c r="AB10" s="16"/>
      <c r="AC10" s="16"/>
      <c r="AD10" s="16" t="s">
        <v>24</v>
      </c>
      <c r="AE10" s="16" t="s">
        <v>24</v>
      </c>
      <c r="AF10" s="16" t="s">
        <v>89</v>
      </c>
    </row>
    <row r="11" spans="1:32" x14ac:dyDescent="0.15">
      <c r="A11" s="1">
        <v>21100008</v>
      </c>
      <c r="B11" s="1" t="s">
        <v>155</v>
      </c>
      <c r="C11" s="1" t="s">
        <v>215</v>
      </c>
      <c r="D11" s="1">
        <f t="shared" si="0"/>
        <v>4</v>
      </c>
      <c r="E11" s="1">
        <v>1</v>
      </c>
      <c r="F11" s="1">
        <f t="shared" si="1"/>
        <v>250</v>
      </c>
      <c r="G11" s="17">
        <v>1</v>
      </c>
      <c r="H11" s="16" t="s">
        <v>285</v>
      </c>
      <c r="I11" s="16">
        <v>0</v>
      </c>
      <c r="J11" s="16">
        <v>15</v>
      </c>
      <c r="K11" s="16">
        <v>2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f>I11+J11+ SUM(K11:Q11)*5+Z11+AA11</f>
        <v>25</v>
      </c>
      <c r="S11" s="16"/>
      <c r="T11" s="16"/>
      <c r="U11" s="16" t="s">
        <v>154</v>
      </c>
      <c r="V11" s="16" t="s">
        <v>79</v>
      </c>
      <c r="W11" s="16"/>
      <c r="X11" s="16"/>
      <c r="Y11" s="16"/>
      <c r="Z11" s="16">
        <v>0</v>
      </c>
      <c r="AA11" s="16">
        <f>IF(ISBLANK(AB11),0, LOOKUP(AB11,[1]Skill!$A:$A,[1]Skill!$AB:$AB)*AC11/100)</f>
        <v>0</v>
      </c>
      <c r="AB11" s="16"/>
      <c r="AC11" s="16"/>
      <c r="AD11" s="16" t="s">
        <v>24</v>
      </c>
      <c r="AE11" s="16" t="s">
        <v>24</v>
      </c>
      <c r="AF11" s="16" t="s">
        <v>153</v>
      </c>
    </row>
    <row r="12" spans="1:32" x14ac:dyDescent="0.15">
      <c r="A12" s="1">
        <v>21100009</v>
      </c>
      <c r="B12" s="1" t="s">
        <v>157</v>
      </c>
      <c r="C12" s="1" t="s">
        <v>216</v>
      </c>
      <c r="D12" s="1">
        <f t="shared" si="0"/>
        <v>3</v>
      </c>
      <c r="E12" s="1">
        <v>1</v>
      </c>
      <c r="F12" s="1">
        <f t="shared" si="1"/>
        <v>200</v>
      </c>
      <c r="G12" s="17">
        <v>1</v>
      </c>
      <c r="H12" s="16" t="s">
        <v>286</v>
      </c>
      <c r="I12" s="16">
        <v>0</v>
      </c>
      <c r="J12" s="16">
        <v>15</v>
      </c>
      <c r="K12" s="16">
        <v>1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f>I12+J12+ SUM(K12:Q12)*5+Z12+AA12</f>
        <v>20</v>
      </c>
      <c r="S12" s="16"/>
      <c r="T12" s="16"/>
      <c r="U12" s="16" t="s">
        <v>158</v>
      </c>
      <c r="V12" s="16" t="s">
        <v>79</v>
      </c>
      <c r="W12" s="16"/>
      <c r="X12" s="16"/>
      <c r="Y12" s="16"/>
      <c r="Z12" s="16">
        <v>0</v>
      </c>
      <c r="AA12" s="16">
        <f>IF(ISBLANK(AB12),0, LOOKUP(AB12,[1]Skill!$A:$A,[1]Skill!$AB:$AB)*AC12/100)</f>
        <v>0</v>
      </c>
      <c r="AB12" s="16"/>
      <c r="AC12" s="16"/>
      <c r="AD12" s="16" t="s">
        <v>24</v>
      </c>
      <c r="AE12" s="16" t="s">
        <v>24</v>
      </c>
      <c r="AF12" s="16" t="s">
        <v>156</v>
      </c>
    </row>
    <row r="13" spans="1:32" x14ac:dyDescent="0.15">
      <c r="A13" s="1">
        <v>21100010</v>
      </c>
      <c r="B13" s="1" t="s">
        <v>160</v>
      </c>
      <c r="C13" s="1" t="s">
        <v>217</v>
      </c>
      <c r="D13" s="1">
        <f t="shared" si="0"/>
        <v>1</v>
      </c>
      <c r="E13" s="1">
        <v>1</v>
      </c>
      <c r="F13" s="1">
        <f t="shared" si="1"/>
        <v>100</v>
      </c>
      <c r="G13" s="17">
        <v>1</v>
      </c>
      <c r="H13" s="16" t="s">
        <v>287</v>
      </c>
      <c r="I13" s="16">
        <v>0</v>
      </c>
      <c r="J13" s="16">
        <v>13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1</v>
      </c>
      <c r="Q13" s="16">
        <v>0</v>
      </c>
      <c r="R13" s="16">
        <f>I13+J13+ SUM(K13:Q13)*5+Z13+AA13</f>
        <v>8</v>
      </c>
      <c r="S13" s="16"/>
      <c r="T13" s="16"/>
      <c r="U13" s="16" t="s">
        <v>161</v>
      </c>
      <c r="V13" s="16" t="s">
        <v>79</v>
      </c>
      <c r="W13" s="16"/>
      <c r="X13" s="16"/>
      <c r="Y13" s="16"/>
      <c r="Z13" s="16">
        <v>-10</v>
      </c>
      <c r="AA13" s="16">
        <f>IF(ISBLANK(AB13),0, LOOKUP(AB13,[1]Skill!$A:$A,[1]Skill!$AB:$AB)*AC13/100)</f>
        <v>0</v>
      </c>
      <c r="AB13" s="16"/>
      <c r="AC13" s="16"/>
      <c r="AD13" s="16" t="s">
        <v>24</v>
      </c>
      <c r="AE13" s="16" t="s">
        <v>24</v>
      </c>
      <c r="AF13" s="16" t="s">
        <v>159</v>
      </c>
    </row>
    <row r="14" spans="1:32" x14ac:dyDescent="0.15">
      <c r="A14" s="1">
        <v>21100011</v>
      </c>
      <c r="B14" s="1" t="s">
        <v>163</v>
      </c>
      <c r="C14" s="1" t="s">
        <v>218</v>
      </c>
      <c r="D14" s="1">
        <f t="shared" si="0"/>
        <v>3</v>
      </c>
      <c r="E14" s="1">
        <v>1</v>
      </c>
      <c r="F14" s="1">
        <f t="shared" si="1"/>
        <v>200</v>
      </c>
      <c r="G14" s="17">
        <v>1</v>
      </c>
      <c r="H14" s="16" t="s">
        <v>288</v>
      </c>
      <c r="I14" s="16">
        <v>0</v>
      </c>
      <c r="J14" s="16">
        <v>5</v>
      </c>
      <c r="K14" s="16">
        <v>3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f>I14+J14+ SUM(K14:Q14)*5+Z14+AA14</f>
        <v>20</v>
      </c>
      <c r="S14" s="16"/>
      <c r="T14" s="16"/>
      <c r="U14" s="16" t="s">
        <v>164</v>
      </c>
      <c r="V14" s="16" t="s">
        <v>79</v>
      </c>
      <c r="W14" s="16"/>
      <c r="X14" s="16"/>
      <c r="Y14" s="16"/>
      <c r="Z14" s="16">
        <v>0</v>
      </c>
      <c r="AA14" s="16">
        <f>IF(ISBLANK(AB14),0, LOOKUP(AB14,[1]Skill!$A:$A,[1]Skill!$AB:$AB)*AC14/100)</f>
        <v>0</v>
      </c>
      <c r="AB14" s="16"/>
      <c r="AC14" s="16"/>
      <c r="AD14" s="16" t="s">
        <v>24</v>
      </c>
      <c r="AE14" s="16" t="s">
        <v>24</v>
      </c>
      <c r="AF14" s="16" t="s">
        <v>162</v>
      </c>
    </row>
    <row r="15" spans="1:32" x14ac:dyDescent="0.15">
      <c r="A15" s="1">
        <v>21100012</v>
      </c>
      <c r="B15" s="1" t="s">
        <v>177</v>
      </c>
      <c r="C15" s="1" t="s">
        <v>219</v>
      </c>
      <c r="D15" s="1">
        <f t="shared" si="0"/>
        <v>3</v>
      </c>
      <c r="E15" s="1">
        <v>1</v>
      </c>
      <c r="F15" s="1">
        <f t="shared" si="1"/>
        <v>200</v>
      </c>
      <c r="G15" s="17">
        <v>1</v>
      </c>
      <c r="H15" s="16" t="s">
        <v>289</v>
      </c>
      <c r="I15" s="16">
        <v>0</v>
      </c>
      <c r="J15" s="16">
        <v>2</v>
      </c>
      <c r="K15" s="16">
        <v>0</v>
      </c>
      <c r="L15" s="16">
        <v>4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f>I15+J15+ SUM(K15:Q15)*5+Z15+AA15</f>
        <v>22</v>
      </c>
      <c r="S15" s="16"/>
      <c r="T15" s="16"/>
      <c r="U15" s="16" t="s">
        <v>176</v>
      </c>
      <c r="V15" s="16" t="s">
        <v>79</v>
      </c>
      <c r="W15" s="16"/>
      <c r="X15" s="16"/>
      <c r="Y15" s="16"/>
      <c r="Z15" s="16">
        <v>0</v>
      </c>
      <c r="AA15" s="16">
        <f>IF(ISBLANK(AB15),0, LOOKUP(AB15,[1]Skill!$A:$A,[1]Skill!$AB:$AB)*AC15/100)</f>
        <v>0</v>
      </c>
      <c r="AB15" s="16"/>
      <c r="AC15" s="16"/>
      <c r="AD15" s="16" t="s">
        <v>24</v>
      </c>
      <c r="AE15" s="16" t="s">
        <v>24</v>
      </c>
      <c r="AF15" s="16" t="s">
        <v>175</v>
      </c>
    </row>
    <row r="16" spans="1:32" x14ac:dyDescent="0.15">
      <c r="A16" s="1">
        <v>21100013</v>
      </c>
      <c r="B16" s="1" t="s">
        <v>179</v>
      </c>
      <c r="C16" s="1" t="s">
        <v>220</v>
      </c>
      <c r="D16" s="1">
        <f t="shared" si="0"/>
        <v>2</v>
      </c>
      <c r="E16" s="1">
        <v>1</v>
      </c>
      <c r="F16" s="1">
        <f t="shared" si="1"/>
        <v>150</v>
      </c>
      <c r="G16" s="17">
        <v>1</v>
      </c>
      <c r="H16" s="16" t="s">
        <v>280</v>
      </c>
      <c r="I16" s="16">
        <v>0</v>
      </c>
      <c r="J16" s="16">
        <v>5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4</v>
      </c>
      <c r="R16" s="16">
        <f>I16+J16+ SUM(K16:Q16)*5+Z16+AA16</f>
        <v>15</v>
      </c>
      <c r="S16" s="16"/>
      <c r="T16" s="16"/>
      <c r="U16" s="16" t="s">
        <v>180</v>
      </c>
      <c r="V16" s="16" t="s">
        <v>79</v>
      </c>
      <c r="W16" s="16"/>
      <c r="X16" s="16"/>
      <c r="Y16" s="16"/>
      <c r="Z16" s="16">
        <v>-10</v>
      </c>
      <c r="AA16" s="16">
        <f>IF(ISBLANK(AB16),0, LOOKUP(AB16,[1]Skill!$A:$A,[1]Skill!$AB:$AB)*AC16/100)</f>
        <v>0</v>
      </c>
      <c r="AB16" s="16"/>
      <c r="AC16" s="16"/>
      <c r="AD16" s="16" t="s">
        <v>24</v>
      </c>
      <c r="AE16" s="16" t="s">
        <v>24</v>
      </c>
      <c r="AF16" s="16" t="s">
        <v>178</v>
      </c>
    </row>
    <row r="17" spans="1:32" x14ac:dyDescent="0.15">
      <c r="A17" s="1">
        <v>21100014</v>
      </c>
      <c r="B17" s="1" t="s">
        <v>182</v>
      </c>
      <c r="C17" s="1" t="s">
        <v>221</v>
      </c>
      <c r="D17" s="1">
        <f t="shared" si="0"/>
        <v>1</v>
      </c>
      <c r="E17" s="1">
        <v>1</v>
      </c>
      <c r="F17" s="1">
        <f t="shared" si="1"/>
        <v>100</v>
      </c>
      <c r="G17" s="17">
        <v>1</v>
      </c>
      <c r="H17" s="16" t="s">
        <v>278</v>
      </c>
      <c r="I17" s="16">
        <v>0</v>
      </c>
      <c r="J17" s="16">
        <v>7</v>
      </c>
      <c r="K17" s="16">
        <v>0</v>
      </c>
      <c r="L17" s="16">
        <v>0</v>
      </c>
      <c r="M17" s="16">
        <v>0</v>
      </c>
      <c r="N17" s="16">
        <v>0</v>
      </c>
      <c r="O17" s="16">
        <v>1</v>
      </c>
      <c r="P17" s="16">
        <v>0</v>
      </c>
      <c r="Q17" s="16">
        <v>0</v>
      </c>
      <c r="R17" s="16">
        <f>I17+J17+ SUM(K17:Q17)*5+Z17+AA17</f>
        <v>12</v>
      </c>
      <c r="S17" s="16"/>
      <c r="T17" s="16"/>
      <c r="U17" s="16" t="s">
        <v>183</v>
      </c>
      <c r="V17" s="16" t="s">
        <v>79</v>
      </c>
      <c r="W17" s="16"/>
      <c r="X17" s="16"/>
      <c r="Y17" s="16"/>
      <c r="Z17" s="16">
        <v>0</v>
      </c>
      <c r="AA17" s="16">
        <f>IF(ISBLANK(AB17),0, LOOKUP(AB17,[1]Skill!$A:$A,[1]Skill!$AB:$AB)*AC17/100)</f>
        <v>0</v>
      </c>
      <c r="AB17" s="16"/>
      <c r="AC17" s="16"/>
      <c r="AD17" s="16" t="s">
        <v>24</v>
      </c>
      <c r="AE17" s="16" t="s">
        <v>24</v>
      </c>
      <c r="AF17" s="16" t="s">
        <v>181</v>
      </c>
    </row>
    <row r="18" spans="1:32" x14ac:dyDescent="0.15">
      <c r="A18" s="1">
        <v>21100015</v>
      </c>
      <c r="B18" s="1" t="s">
        <v>185</v>
      </c>
      <c r="C18" s="1" t="s">
        <v>222</v>
      </c>
      <c r="D18" s="1">
        <f t="shared" si="0"/>
        <v>1</v>
      </c>
      <c r="E18" s="1">
        <v>1</v>
      </c>
      <c r="F18" s="1">
        <f t="shared" si="1"/>
        <v>100</v>
      </c>
      <c r="G18" s="17">
        <v>1</v>
      </c>
      <c r="H18" s="16" t="s">
        <v>290</v>
      </c>
      <c r="I18" s="16">
        <v>0</v>
      </c>
      <c r="J18" s="16">
        <v>11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f>I18+J18+ SUM(K18:Q18)*5+Z18+AA18</f>
        <v>11</v>
      </c>
      <c r="S18" s="16"/>
      <c r="T18" s="16"/>
      <c r="U18" s="16" t="s">
        <v>186</v>
      </c>
      <c r="V18" s="16" t="s">
        <v>79</v>
      </c>
      <c r="W18" s="16"/>
      <c r="X18" s="16"/>
      <c r="Y18" s="16"/>
      <c r="Z18" s="16">
        <v>0</v>
      </c>
      <c r="AA18" s="16">
        <f>IF(ISBLANK(AB18),0, LOOKUP(AB18,[1]Skill!$A:$A,[1]Skill!$AB:$AB)*AC18/100)</f>
        <v>0</v>
      </c>
      <c r="AB18" s="16"/>
      <c r="AC18" s="16"/>
      <c r="AD18" s="16" t="s">
        <v>24</v>
      </c>
      <c r="AE18" s="16" t="s">
        <v>24</v>
      </c>
      <c r="AF18" s="16" t="s">
        <v>184</v>
      </c>
    </row>
    <row r="19" spans="1:32" x14ac:dyDescent="0.15">
      <c r="A19" s="1">
        <v>21200001</v>
      </c>
      <c r="B19" s="1" t="s">
        <v>64</v>
      </c>
      <c r="C19" s="1" t="s">
        <v>223</v>
      </c>
      <c r="D19" s="1">
        <f t="shared" si="0"/>
        <v>1</v>
      </c>
      <c r="E19" s="1">
        <v>2</v>
      </c>
      <c r="F19" s="1">
        <f t="shared" si="1"/>
        <v>100</v>
      </c>
      <c r="G19" s="17">
        <v>1</v>
      </c>
      <c r="H19" s="16" t="s">
        <v>281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f>I19+J19+ SUM(K19:Q19)*5+Z19+AA19</f>
        <v>10</v>
      </c>
      <c r="S19" s="16"/>
      <c r="T19" s="16"/>
      <c r="U19" s="16"/>
      <c r="V19" s="16" t="s">
        <v>17</v>
      </c>
      <c r="W19" s="16"/>
      <c r="X19" s="16"/>
      <c r="Y19">
        <v>100</v>
      </c>
      <c r="Z19" s="16">
        <v>10</v>
      </c>
      <c r="AA19" s="16">
        <f>IF(ISBLANK(AB19),0, LOOKUP(AB19,[1]Skill!$A:$A,[1]Skill!$AB:$AB)*AC19/100)</f>
        <v>0</v>
      </c>
      <c r="AB19" s="16"/>
      <c r="AC19" s="16"/>
      <c r="AD19" s="16" t="s">
        <v>24</v>
      </c>
      <c r="AE19" s="16" t="s">
        <v>24</v>
      </c>
      <c r="AF19" s="16" t="s">
        <v>63</v>
      </c>
    </row>
    <row r="20" spans="1:32" x14ac:dyDescent="0.15">
      <c r="A20" s="1">
        <v>21200002</v>
      </c>
      <c r="B20" s="1" t="s">
        <v>95</v>
      </c>
      <c r="C20" s="1" t="s">
        <v>224</v>
      </c>
      <c r="D20" s="1">
        <f t="shared" si="0"/>
        <v>2</v>
      </c>
      <c r="E20" s="1">
        <v>2</v>
      </c>
      <c r="F20" s="1">
        <f t="shared" si="1"/>
        <v>150</v>
      </c>
      <c r="G20" s="17">
        <v>1</v>
      </c>
      <c r="H20" s="16" t="s">
        <v>291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f>I20+J20+ SUM(K20:Q20)*5+Z20+AA20</f>
        <v>14</v>
      </c>
      <c r="S20" s="16"/>
      <c r="T20" s="16"/>
      <c r="U20" s="16"/>
      <c r="V20" s="16" t="s">
        <v>92</v>
      </c>
      <c r="W20" s="16"/>
      <c r="X20" s="16"/>
      <c r="Y20">
        <v>101</v>
      </c>
      <c r="Z20" s="16">
        <v>14</v>
      </c>
      <c r="AA20" s="16">
        <f>IF(ISBLANK(AB20),0, LOOKUP(AB20,[1]Skill!$A:$A,[1]Skill!$AB:$AB)*AC20/100)</f>
        <v>0</v>
      </c>
      <c r="AB20" s="16"/>
      <c r="AC20" s="16"/>
      <c r="AD20" s="16" t="s">
        <v>24</v>
      </c>
      <c r="AE20" s="16" t="s">
        <v>24</v>
      </c>
      <c r="AF20" s="16" t="s">
        <v>91</v>
      </c>
    </row>
    <row r="21" spans="1:32" x14ac:dyDescent="0.15">
      <c r="A21" s="1">
        <v>21200003</v>
      </c>
      <c r="B21" s="1" t="s">
        <v>96</v>
      </c>
      <c r="C21" s="1" t="s">
        <v>225</v>
      </c>
      <c r="D21" s="1">
        <f t="shared" si="0"/>
        <v>1</v>
      </c>
      <c r="E21" s="1">
        <v>2</v>
      </c>
      <c r="F21" s="1">
        <f t="shared" si="1"/>
        <v>100</v>
      </c>
      <c r="G21" s="17">
        <v>1</v>
      </c>
      <c r="H21" s="16" t="s">
        <v>281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f>I21+J21+ SUM(K21:Q21)*5+Z21+AA21</f>
        <v>12.5</v>
      </c>
      <c r="S21" s="16"/>
      <c r="T21" s="16"/>
      <c r="U21" s="16"/>
      <c r="V21" s="16" t="s">
        <v>79</v>
      </c>
      <c r="W21" s="16"/>
      <c r="X21" s="16"/>
      <c r="Y21">
        <v>102</v>
      </c>
      <c r="Z21" s="16">
        <v>12.5</v>
      </c>
      <c r="AA21" s="16">
        <f>IF(ISBLANK(AB21),0, LOOKUP(AB21,[1]Skill!$A:$A,[1]Skill!$AB:$AB)*AC21/100)</f>
        <v>0</v>
      </c>
      <c r="AB21" s="16"/>
      <c r="AC21" s="16"/>
      <c r="AD21" s="16" t="s">
        <v>24</v>
      </c>
      <c r="AE21" s="16" t="s">
        <v>24</v>
      </c>
      <c r="AF21" s="16" t="s">
        <v>93</v>
      </c>
    </row>
    <row r="22" spans="1:32" x14ac:dyDescent="0.15">
      <c r="A22" s="1">
        <v>21200004</v>
      </c>
      <c r="B22" s="1" t="s">
        <v>97</v>
      </c>
      <c r="C22" s="1" t="s">
        <v>226</v>
      </c>
      <c r="D22" s="1">
        <f t="shared" si="0"/>
        <v>2</v>
      </c>
      <c r="E22" s="1">
        <v>2</v>
      </c>
      <c r="F22" s="1">
        <f t="shared" si="1"/>
        <v>150</v>
      </c>
      <c r="G22" s="17">
        <v>1</v>
      </c>
      <c r="H22" s="16" t="s">
        <v>291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f>I22+J22+ SUM(K22:Q22)*5+Z22+AA22</f>
        <v>14</v>
      </c>
      <c r="S22" s="16"/>
      <c r="T22" s="16"/>
      <c r="U22" s="16"/>
      <c r="V22" s="16" t="s">
        <v>79</v>
      </c>
      <c r="W22" s="16"/>
      <c r="X22" s="16"/>
      <c r="Y22">
        <v>103</v>
      </c>
      <c r="Z22" s="16">
        <v>14</v>
      </c>
      <c r="AA22" s="16">
        <f>IF(ISBLANK(AB22),0, LOOKUP(AB22,[1]Skill!$A:$A,[1]Skill!$AB:$AB)*AC22/100)</f>
        <v>0</v>
      </c>
      <c r="AB22" s="16"/>
      <c r="AC22" s="16"/>
      <c r="AD22" s="16" t="s">
        <v>24</v>
      </c>
      <c r="AE22" s="16" t="s">
        <v>24</v>
      </c>
      <c r="AF22" s="16" t="s">
        <v>94</v>
      </c>
    </row>
    <row r="23" spans="1:32" x14ac:dyDescent="0.15">
      <c r="A23" s="1">
        <v>21200005</v>
      </c>
      <c r="B23" s="1" t="s">
        <v>189</v>
      </c>
      <c r="C23" s="1" t="s">
        <v>227</v>
      </c>
      <c r="D23" s="1">
        <f t="shared" si="0"/>
        <v>0</v>
      </c>
      <c r="E23" s="1">
        <v>2</v>
      </c>
      <c r="F23" s="1">
        <f t="shared" si="1"/>
        <v>50</v>
      </c>
      <c r="G23" s="17">
        <v>1</v>
      </c>
      <c r="H23" s="16" t="s">
        <v>292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f>I23+J23+ SUM(K23:Q23)*5+Z23+AA23</f>
        <v>6</v>
      </c>
      <c r="S23" s="16"/>
      <c r="T23" s="16"/>
      <c r="U23" s="16"/>
      <c r="V23" s="16" t="s">
        <v>188</v>
      </c>
      <c r="W23" s="16"/>
      <c r="X23" s="16"/>
      <c r="Y23">
        <v>104</v>
      </c>
      <c r="Z23" s="16">
        <v>6</v>
      </c>
      <c r="AA23" s="16">
        <f>IF(ISBLANK(AB23),0, LOOKUP(AB23,[1]Skill!$A:$A,[1]Skill!$AB:$AB)*AC23/100)</f>
        <v>0</v>
      </c>
      <c r="AB23" s="16"/>
      <c r="AC23" s="16"/>
      <c r="AD23" s="16" t="s">
        <v>24</v>
      </c>
      <c r="AE23" s="16" t="s">
        <v>24</v>
      </c>
      <c r="AF23" s="16" t="s">
        <v>187</v>
      </c>
    </row>
    <row r="24" spans="1:32" x14ac:dyDescent="0.15">
      <c r="A24" s="1">
        <v>21200006</v>
      </c>
      <c r="B24" s="1" t="s">
        <v>191</v>
      </c>
      <c r="C24" s="1" t="s">
        <v>228</v>
      </c>
      <c r="D24" s="1">
        <f t="shared" si="0"/>
        <v>0</v>
      </c>
      <c r="E24" s="1">
        <v>2</v>
      </c>
      <c r="F24" s="1">
        <f t="shared" si="1"/>
        <v>50</v>
      </c>
      <c r="G24" s="17">
        <v>1</v>
      </c>
      <c r="H24" s="16" t="s">
        <v>292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f>I24+J24+ SUM(K24:Q24)*5+Z24+AA24</f>
        <v>6</v>
      </c>
      <c r="S24" s="16"/>
      <c r="T24" s="16"/>
      <c r="U24" s="16"/>
      <c r="V24" s="16" t="s">
        <v>79</v>
      </c>
      <c r="W24" s="16"/>
      <c r="X24" s="16"/>
      <c r="Y24">
        <v>105</v>
      </c>
      <c r="Z24" s="16">
        <v>6</v>
      </c>
      <c r="AA24" s="16">
        <f>IF(ISBLANK(AB24),0, LOOKUP(AB24,[1]Skill!$A:$A,[1]Skill!$AB:$AB)*AC24/100)</f>
        <v>0</v>
      </c>
      <c r="AB24" s="16"/>
      <c r="AC24" s="16"/>
      <c r="AD24" s="16" t="s">
        <v>24</v>
      </c>
      <c r="AE24" s="16" t="s">
        <v>24</v>
      </c>
      <c r="AF24" s="16" t="s">
        <v>190</v>
      </c>
    </row>
    <row r="25" spans="1:32" x14ac:dyDescent="0.15">
      <c r="A25" s="1">
        <v>21200007</v>
      </c>
      <c r="B25" s="1" t="s">
        <v>192</v>
      </c>
      <c r="C25" s="1" t="s">
        <v>229</v>
      </c>
      <c r="D25" s="1">
        <f t="shared" si="0"/>
        <v>1</v>
      </c>
      <c r="E25" s="1">
        <v>2</v>
      </c>
      <c r="F25" s="1">
        <f t="shared" si="1"/>
        <v>100</v>
      </c>
      <c r="G25" s="17">
        <v>1</v>
      </c>
      <c r="H25" s="16" t="s">
        <v>281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f>I25+J25+ SUM(K25:Q25)*5+Z25+AA25</f>
        <v>9</v>
      </c>
      <c r="S25" s="16"/>
      <c r="T25" s="16"/>
      <c r="U25" s="16"/>
      <c r="V25" s="16" t="s">
        <v>79</v>
      </c>
      <c r="W25" s="16"/>
      <c r="X25" s="16"/>
      <c r="Y25">
        <v>106</v>
      </c>
      <c r="Z25" s="16">
        <v>9</v>
      </c>
      <c r="AA25" s="16">
        <f>IF(ISBLANK(AB25),0, LOOKUP(AB25,[1]Skill!$A:$A,[1]Skill!$AB:$AB)*AC25/100)</f>
        <v>0</v>
      </c>
      <c r="AB25" s="16"/>
      <c r="AC25" s="16"/>
      <c r="AD25" s="16" t="s">
        <v>24</v>
      </c>
      <c r="AE25" s="16" t="s">
        <v>24</v>
      </c>
      <c r="AF25" s="16" t="s">
        <v>193</v>
      </c>
    </row>
    <row r="26" spans="1:32" x14ac:dyDescent="0.15">
      <c r="A26" s="1">
        <v>21200008</v>
      </c>
      <c r="B26" s="1" t="s">
        <v>195</v>
      </c>
      <c r="C26" s="1" t="s">
        <v>230</v>
      </c>
      <c r="D26" s="1">
        <f t="shared" si="0"/>
        <v>3</v>
      </c>
      <c r="E26" s="1">
        <v>2</v>
      </c>
      <c r="F26" s="1">
        <f t="shared" si="1"/>
        <v>200</v>
      </c>
      <c r="G26" s="17">
        <v>1</v>
      </c>
      <c r="H26" s="16" t="s">
        <v>293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f>I26+J26+ SUM(K26:Q26)*5+Z26+AA26</f>
        <v>18</v>
      </c>
      <c r="S26" s="16"/>
      <c r="T26" s="16"/>
      <c r="U26" s="16"/>
      <c r="V26" s="16" t="s">
        <v>79</v>
      </c>
      <c r="W26" s="16"/>
      <c r="X26" s="16"/>
      <c r="Y26">
        <v>107</v>
      </c>
      <c r="Z26" s="16">
        <v>18</v>
      </c>
      <c r="AA26" s="16">
        <f>IF(ISBLANK(AB26),0, LOOKUP(AB26,[1]Skill!$A:$A,[1]Skill!$AB:$AB)*AC26/100)</f>
        <v>0</v>
      </c>
      <c r="AB26" s="16"/>
      <c r="AC26" s="16"/>
      <c r="AD26" s="16" t="s">
        <v>24</v>
      </c>
      <c r="AE26" s="16" t="s">
        <v>24</v>
      </c>
      <c r="AF26" s="16" t="s">
        <v>194</v>
      </c>
    </row>
    <row r="27" spans="1:32" x14ac:dyDescent="0.15">
      <c r="A27" s="1">
        <v>21200009</v>
      </c>
      <c r="B27" s="1" t="s">
        <v>197</v>
      </c>
      <c r="C27" s="1" t="s">
        <v>231</v>
      </c>
      <c r="D27" s="1">
        <f t="shared" si="0"/>
        <v>2</v>
      </c>
      <c r="E27" s="1">
        <v>2</v>
      </c>
      <c r="F27" s="1">
        <f t="shared" si="1"/>
        <v>150</v>
      </c>
      <c r="G27" s="17">
        <v>1</v>
      </c>
      <c r="H27" s="16" t="s">
        <v>294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f>I27+J27+ SUM(K27:Q27)*5+Z27+AA27</f>
        <v>15</v>
      </c>
      <c r="S27" s="16"/>
      <c r="T27" s="16"/>
      <c r="U27" s="16"/>
      <c r="V27" s="16" t="s">
        <v>79</v>
      </c>
      <c r="W27" s="16"/>
      <c r="X27" s="16"/>
      <c r="Y27">
        <v>108</v>
      </c>
      <c r="Z27" s="16">
        <v>15</v>
      </c>
      <c r="AA27" s="16">
        <f>IF(ISBLANK(AB27),0, LOOKUP(AB27,[1]Skill!$A:$A,[1]Skill!$AB:$AB)*AC27/100)</f>
        <v>0</v>
      </c>
      <c r="AB27" s="16"/>
      <c r="AC27" s="16"/>
      <c r="AD27" s="16" t="s">
        <v>24</v>
      </c>
      <c r="AE27" s="16" t="s">
        <v>24</v>
      </c>
      <c r="AF27" s="16" t="s">
        <v>196</v>
      </c>
    </row>
    <row r="28" spans="1:32" x14ac:dyDescent="0.15">
      <c r="A28" s="1">
        <v>21200010</v>
      </c>
      <c r="B28" s="1" t="s">
        <v>199</v>
      </c>
      <c r="C28" s="1" t="s">
        <v>232</v>
      </c>
      <c r="D28" s="1">
        <f t="shared" si="0"/>
        <v>4</v>
      </c>
      <c r="E28" s="1">
        <v>2</v>
      </c>
      <c r="F28" s="1">
        <f t="shared" si="1"/>
        <v>250</v>
      </c>
      <c r="G28" s="17">
        <v>1</v>
      </c>
      <c r="H28" s="16" t="s">
        <v>295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f>I28+J28+ SUM(K28:Q28)*5+Z28+AA28</f>
        <v>25</v>
      </c>
      <c r="S28" s="16"/>
      <c r="T28" s="16"/>
      <c r="U28" s="16"/>
      <c r="V28" s="16" t="s">
        <v>79</v>
      </c>
      <c r="W28" s="16"/>
      <c r="X28" s="16"/>
      <c r="Y28">
        <v>109</v>
      </c>
      <c r="Z28" s="16">
        <v>25</v>
      </c>
      <c r="AA28" s="16">
        <f>IF(ISBLANK(AB28),0, LOOKUP(AB28,[1]Skill!$A:$A,[1]Skill!$AB:$AB)*AC28/100)</f>
        <v>0</v>
      </c>
      <c r="AB28" s="16"/>
      <c r="AC28" s="16"/>
      <c r="AD28" s="16" t="s">
        <v>24</v>
      </c>
      <c r="AE28" s="16" t="s">
        <v>24</v>
      </c>
      <c r="AF28" s="16" t="s">
        <v>198</v>
      </c>
    </row>
    <row r="29" spans="1:32" x14ac:dyDescent="0.15">
      <c r="A29" s="1">
        <v>21300001</v>
      </c>
      <c r="B29" s="1" t="s">
        <v>66</v>
      </c>
      <c r="C29" s="1" t="s">
        <v>233</v>
      </c>
      <c r="D29" s="1">
        <f t="shared" si="0"/>
        <v>0</v>
      </c>
      <c r="E29" s="1">
        <v>3</v>
      </c>
      <c r="F29" s="1">
        <f t="shared" si="1"/>
        <v>50</v>
      </c>
      <c r="G29" s="17">
        <v>1</v>
      </c>
      <c r="H29" s="16" t="s">
        <v>296</v>
      </c>
      <c r="I29" s="16">
        <v>5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f>I29+J29+ SUM(K29:Q29)*5+Z29+AA29</f>
        <v>5</v>
      </c>
      <c r="S29" s="16"/>
      <c r="T29" s="16" t="s">
        <v>168</v>
      </c>
      <c r="U29" s="16"/>
      <c r="V29" s="16" t="s">
        <v>17</v>
      </c>
      <c r="W29" s="16"/>
      <c r="X29" s="16"/>
      <c r="Y29" s="16"/>
      <c r="Z29" s="16">
        <v>0</v>
      </c>
      <c r="AA29" s="16">
        <f>IF(ISBLANK(AB29),0, LOOKUP(AB29,[1]Skill!$A:$A,[1]Skill!$AB:$AB)*AC29/100)</f>
        <v>0</v>
      </c>
      <c r="AB29" s="16"/>
      <c r="AC29" s="16"/>
      <c r="AD29" s="16" t="s">
        <v>24</v>
      </c>
      <c r="AE29" s="16" t="s">
        <v>24</v>
      </c>
      <c r="AF29" s="16" t="s">
        <v>65</v>
      </c>
    </row>
    <row r="30" spans="1:32" x14ac:dyDescent="0.15">
      <c r="A30" s="1">
        <v>21300002</v>
      </c>
      <c r="B30" s="1" t="s">
        <v>148</v>
      </c>
      <c r="C30" s="1" t="s">
        <v>234</v>
      </c>
      <c r="D30" s="1">
        <f t="shared" si="0"/>
        <v>1</v>
      </c>
      <c r="E30" s="1">
        <v>3</v>
      </c>
      <c r="F30" s="1">
        <f t="shared" si="1"/>
        <v>100</v>
      </c>
      <c r="G30" s="17">
        <v>1</v>
      </c>
      <c r="H30" s="16" t="s">
        <v>296</v>
      </c>
      <c r="I30" s="16">
        <v>6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f>I30+J30+ SUM(K30:Q30)*5+Z30+AA30</f>
        <v>12</v>
      </c>
      <c r="S30" s="16"/>
      <c r="T30" s="16" t="s">
        <v>169</v>
      </c>
      <c r="U30" s="16"/>
      <c r="V30" s="16" t="s">
        <v>92</v>
      </c>
      <c r="W30" s="16"/>
      <c r="X30" s="16"/>
      <c r="Y30" s="16"/>
      <c r="Z30" s="16">
        <v>0</v>
      </c>
      <c r="AA30" s="16">
        <f>IF(ISBLANK(AB30),0, LOOKUP(AB30,[1]Skill!$A:$A,[1]Skill!$AB:$AB)*AC30/100)</f>
        <v>6</v>
      </c>
      <c r="AB30" s="16">
        <v>55510010</v>
      </c>
      <c r="AC30" s="16">
        <v>60</v>
      </c>
      <c r="AD30" s="16" t="s">
        <v>24</v>
      </c>
      <c r="AE30" s="16" t="s">
        <v>24</v>
      </c>
      <c r="AF30" s="16" t="s">
        <v>98</v>
      </c>
    </row>
    <row r="31" spans="1:32" x14ac:dyDescent="0.15">
      <c r="A31" s="1">
        <v>21300003</v>
      </c>
      <c r="B31" s="1" t="s">
        <v>100</v>
      </c>
      <c r="C31" s="1" t="s">
        <v>235</v>
      </c>
      <c r="D31" s="1">
        <f t="shared" si="0"/>
        <v>2</v>
      </c>
      <c r="E31" s="1">
        <v>3</v>
      </c>
      <c r="F31" s="1">
        <f t="shared" si="1"/>
        <v>150</v>
      </c>
      <c r="G31" s="17">
        <v>1</v>
      </c>
      <c r="H31" s="16" t="s">
        <v>297</v>
      </c>
      <c r="I31" s="16">
        <v>6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2</v>
      </c>
      <c r="Q31" s="16">
        <v>0</v>
      </c>
      <c r="R31" s="16">
        <f>I31+J31+ SUM(K31:Q31)*5+Z31+AA31</f>
        <v>16</v>
      </c>
      <c r="S31" s="16"/>
      <c r="T31" s="16" t="s">
        <v>170</v>
      </c>
      <c r="U31" s="16"/>
      <c r="V31" s="16" t="s">
        <v>79</v>
      </c>
      <c r="W31" s="16"/>
      <c r="X31" s="16"/>
      <c r="Y31" s="16"/>
      <c r="Z31" s="16">
        <v>0</v>
      </c>
      <c r="AA31" s="16">
        <f>IF(ISBLANK(AB31),0, LOOKUP(AB31,[1]Skill!$A:$A,[1]Skill!$AB:$AB)*AC31/100)</f>
        <v>0</v>
      </c>
      <c r="AB31" s="16"/>
      <c r="AC31" s="16"/>
      <c r="AD31" s="16" t="s">
        <v>24</v>
      </c>
      <c r="AE31" s="16" t="s">
        <v>24</v>
      </c>
      <c r="AF31" s="16" t="s">
        <v>99</v>
      </c>
    </row>
    <row r="32" spans="1:32" x14ac:dyDescent="0.15">
      <c r="A32" s="1">
        <v>21300004</v>
      </c>
      <c r="B32" s="1" t="s">
        <v>102</v>
      </c>
      <c r="C32" s="1" t="s">
        <v>236</v>
      </c>
      <c r="D32" s="1">
        <f t="shared" si="0"/>
        <v>2</v>
      </c>
      <c r="E32" s="1">
        <v>3</v>
      </c>
      <c r="F32" s="1">
        <f t="shared" si="1"/>
        <v>150</v>
      </c>
      <c r="G32" s="17">
        <v>1</v>
      </c>
      <c r="H32" s="16" t="s">
        <v>298</v>
      </c>
      <c r="I32" s="16">
        <v>8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f>I32+J32+ SUM(K32:Q32)*5+Z32+AA32</f>
        <v>17.3</v>
      </c>
      <c r="S32" s="16"/>
      <c r="T32" s="16" t="s">
        <v>171</v>
      </c>
      <c r="U32" s="16"/>
      <c r="V32" s="16" t="s">
        <v>79</v>
      </c>
      <c r="W32" s="16"/>
      <c r="X32" s="16"/>
      <c r="Y32" s="16"/>
      <c r="Z32" s="16">
        <v>0</v>
      </c>
      <c r="AA32" s="16">
        <f>IF(ISBLANK(AB32),0, LOOKUP(AB32,[1]Skill!$A:$A,[1]Skill!$AB:$AB)*AC32/100)</f>
        <v>9.3000000000000007</v>
      </c>
      <c r="AB32" s="16">
        <v>55510012</v>
      </c>
      <c r="AC32" s="16">
        <v>15</v>
      </c>
      <c r="AD32" s="16" t="s">
        <v>24</v>
      </c>
      <c r="AE32" s="16" t="s">
        <v>24</v>
      </c>
      <c r="AF32" s="16" t="s">
        <v>101</v>
      </c>
    </row>
    <row r="33" spans="1:32" x14ac:dyDescent="0.15">
      <c r="A33" s="1">
        <v>21300005</v>
      </c>
      <c r="B33" s="1" t="s">
        <v>124</v>
      </c>
      <c r="C33" s="1" t="s">
        <v>237</v>
      </c>
      <c r="D33" s="1">
        <f t="shared" si="0"/>
        <v>1</v>
      </c>
      <c r="E33" s="1">
        <v>3</v>
      </c>
      <c r="F33" s="1">
        <f t="shared" si="1"/>
        <v>100</v>
      </c>
      <c r="G33" s="17">
        <v>1</v>
      </c>
      <c r="H33" s="16" t="s">
        <v>298</v>
      </c>
      <c r="I33" s="16">
        <v>12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f>I33+J33+ SUM(K33:Q33)*5+Z33+AA33</f>
        <v>12</v>
      </c>
      <c r="S33" s="16"/>
      <c r="T33" s="16" t="s">
        <v>170</v>
      </c>
      <c r="U33" s="16"/>
      <c r="V33" s="16" t="s">
        <v>79</v>
      </c>
      <c r="W33" s="16"/>
      <c r="X33" s="16"/>
      <c r="Y33" s="16"/>
      <c r="Z33" s="16">
        <v>0</v>
      </c>
      <c r="AA33" s="16">
        <f>IF(ISBLANK(AB33),0, LOOKUP(AB33,[1]Skill!$A:$A,[1]Skill!$AB:$AB)*AC33/100)</f>
        <v>0</v>
      </c>
      <c r="AB33" s="16"/>
      <c r="AC33" s="16"/>
      <c r="AD33" s="16" t="s">
        <v>24</v>
      </c>
      <c r="AE33" s="16" t="s">
        <v>24</v>
      </c>
      <c r="AF33" s="16" t="s">
        <v>123</v>
      </c>
    </row>
    <row r="34" spans="1:32" x14ac:dyDescent="0.15">
      <c r="A34" s="1">
        <v>21300006</v>
      </c>
      <c r="B34" s="1" t="s">
        <v>126</v>
      </c>
      <c r="C34" s="1" t="s">
        <v>238</v>
      </c>
      <c r="D34" s="1">
        <f t="shared" si="0"/>
        <v>3</v>
      </c>
      <c r="E34" s="1">
        <v>3</v>
      </c>
      <c r="F34" s="1">
        <f t="shared" si="1"/>
        <v>200</v>
      </c>
      <c r="G34" s="17">
        <v>1</v>
      </c>
      <c r="H34" s="16" t="s">
        <v>299</v>
      </c>
      <c r="I34" s="16">
        <v>20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f>I34+J34+ SUM(K34:Q34)*5+Z34+AA34</f>
        <v>20</v>
      </c>
      <c r="S34" s="16"/>
      <c r="T34" s="16" t="s">
        <v>171</v>
      </c>
      <c r="U34" s="16"/>
      <c r="V34" s="16" t="s">
        <v>79</v>
      </c>
      <c r="W34" s="16"/>
      <c r="X34" s="16"/>
      <c r="Y34" s="16"/>
      <c r="Z34" s="16">
        <v>0</v>
      </c>
      <c r="AA34" s="16">
        <f>IF(ISBLANK(AB34),0, LOOKUP(AB34,[1]Skill!$A:$A,[1]Skill!$AB:$AB)*AC34/100)</f>
        <v>0</v>
      </c>
      <c r="AB34" s="16"/>
      <c r="AC34" s="16"/>
      <c r="AD34" s="16" t="s">
        <v>24</v>
      </c>
      <c r="AE34" s="16" t="s">
        <v>24</v>
      </c>
      <c r="AF34" s="16" t="s">
        <v>125</v>
      </c>
    </row>
    <row r="35" spans="1:32" x14ac:dyDescent="0.15">
      <c r="A35" s="1">
        <v>21300007</v>
      </c>
      <c r="B35" s="1" t="s">
        <v>128</v>
      </c>
      <c r="C35" s="1" t="s">
        <v>239</v>
      </c>
      <c r="D35" s="1">
        <f t="shared" si="0"/>
        <v>4</v>
      </c>
      <c r="E35" s="1">
        <v>3</v>
      </c>
      <c r="F35" s="1">
        <f t="shared" si="1"/>
        <v>250</v>
      </c>
      <c r="G35" s="17">
        <v>1</v>
      </c>
      <c r="H35" s="16" t="s">
        <v>300</v>
      </c>
      <c r="I35" s="16">
        <v>5</v>
      </c>
      <c r="J35" s="16">
        <v>0</v>
      </c>
      <c r="K35" s="16">
        <v>0</v>
      </c>
      <c r="L35" s="16">
        <v>0</v>
      </c>
      <c r="M35" s="16">
        <v>5</v>
      </c>
      <c r="N35" s="16">
        <v>0</v>
      </c>
      <c r="O35" s="16">
        <v>0</v>
      </c>
      <c r="P35" s="16">
        <v>0</v>
      </c>
      <c r="Q35" s="16">
        <v>0</v>
      </c>
      <c r="R35" s="16">
        <f>I35+J35+ SUM(K35:Q35)*5+Z35+AA35</f>
        <v>30</v>
      </c>
      <c r="S35" s="16"/>
      <c r="T35" s="16" t="s">
        <v>174</v>
      </c>
      <c r="U35" s="16"/>
      <c r="V35" s="16" t="s">
        <v>79</v>
      </c>
      <c r="W35" s="16"/>
      <c r="X35" s="16"/>
      <c r="Y35" s="16"/>
      <c r="Z35" s="16">
        <v>0</v>
      </c>
      <c r="AA35" s="16">
        <f>IF(ISBLANK(AB35),0, LOOKUP(AB35,[1]Skill!$A:$A,[1]Skill!$AB:$AB)*AC35/100)</f>
        <v>0</v>
      </c>
      <c r="AB35" s="16"/>
      <c r="AC35" s="16"/>
      <c r="AD35" s="16" t="s">
        <v>24</v>
      </c>
      <c r="AE35" s="16" t="s">
        <v>24</v>
      </c>
      <c r="AF35" s="16" t="s">
        <v>127</v>
      </c>
    </row>
    <row r="36" spans="1:32" x14ac:dyDescent="0.15">
      <c r="A36" s="1">
        <v>21300008</v>
      </c>
      <c r="B36" s="1" t="s">
        <v>144</v>
      </c>
      <c r="C36" s="1" t="s">
        <v>274</v>
      </c>
      <c r="D36" s="1">
        <f t="shared" ref="D36:D59" si="2">IF(R36&gt;=23,4,IF(AND(R36&gt;=18,R36&lt;23),3,IF(AND(R36&gt;=13,R36&lt;18),2,IF(AND(R36&gt;=8,R36&lt;13),1,0))))</f>
        <v>0</v>
      </c>
      <c r="E36" s="1">
        <v>3</v>
      </c>
      <c r="F36" s="1">
        <f t="shared" ref="F36:F59" si="3">D36*50+50</f>
        <v>50</v>
      </c>
      <c r="G36" s="17">
        <v>1</v>
      </c>
      <c r="H36" s="16" t="s">
        <v>292</v>
      </c>
      <c r="I36" s="16">
        <v>1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f>I36+J36+ SUM(K36:Q36)*5+Z36+AA36</f>
        <v>1</v>
      </c>
      <c r="S36" s="16"/>
      <c r="T36" s="16" t="s">
        <v>172</v>
      </c>
      <c r="U36" s="16"/>
      <c r="V36" s="16" t="s">
        <v>79</v>
      </c>
      <c r="W36" s="16"/>
      <c r="X36" s="16"/>
      <c r="Y36" s="16"/>
      <c r="Z36" s="16">
        <v>0</v>
      </c>
      <c r="AA36" s="16">
        <f>IF(ISBLANK(AB36),0, LOOKUP(AB36,[1]Skill!$A:$A,[1]Skill!$AB:$AB)*AC36/100)</f>
        <v>0</v>
      </c>
      <c r="AB36" s="16"/>
      <c r="AC36" s="16"/>
      <c r="AD36" s="16" t="s">
        <v>24</v>
      </c>
      <c r="AE36" s="16" t="s">
        <v>24</v>
      </c>
      <c r="AF36" s="16" t="s">
        <v>143</v>
      </c>
    </row>
    <row r="37" spans="1:32" x14ac:dyDescent="0.15">
      <c r="A37" s="1">
        <v>21300009</v>
      </c>
      <c r="B37" s="1" t="s">
        <v>150</v>
      </c>
      <c r="C37" s="1" t="s">
        <v>240</v>
      </c>
      <c r="D37" s="1">
        <f t="shared" si="2"/>
        <v>3</v>
      </c>
      <c r="E37" s="1">
        <v>3</v>
      </c>
      <c r="F37" s="1">
        <f t="shared" si="3"/>
        <v>200</v>
      </c>
      <c r="G37" s="17">
        <v>1</v>
      </c>
      <c r="H37" s="16" t="s">
        <v>296</v>
      </c>
      <c r="I37" s="16">
        <v>5</v>
      </c>
      <c r="J37" s="16">
        <v>0</v>
      </c>
      <c r="K37" s="16">
        <v>0</v>
      </c>
      <c r="L37" s="16">
        <v>0</v>
      </c>
      <c r="M37" s="16">
        <v>-4</v>
      </c>
      <c r="N37" s="16">
        <v>0</v>
      </c>
      <c r="O37" s="16">
        <v>0</v>
      </c>
      <c r="P37" s="16">
        <v>0</v>
      </c>
      <c r="Q37" s="16">
        <v>0</v>
      </c>
      <c r="R37" s="16">
        <f>I37+J37+ SUM(K37:Q37)*5+Z37+AA37</f>
        <v>20</v>
      </c>
      <c r="S37" s="16"/>
      <c r="T37" s="16" t="s">
        <v>173</v>
      </c>
      <c r="U37" s="16"/>
      <c r="V37" s="16" t="s">
        <v>79</v>
      </c>
      <c r="W37" s="16"/>
      <c r="X37" s="16"/>
      <c r="Y37" s="16"/>
      <c r="Z37" s="16">
        <v>0</v>
      </c>
      <c r="AA37" s="16">
        <f>IF(ISBLANK(AB37),0, LOOKUP(AB37,[1]Skill!$A:$A,[1]Skill!$AB:$AB)*AC37/100)</f>
        <v>35</v>
      </c>
      <c r="AB37" s="16">
        <v>55100007</v>
      </c>
      <c r="AC37" s="16">
        <v>100</v>
      </c>
      <c r="AD37" s="16" t="s">
        <v>24</v>
      </c>
      <c r="AE37" s="16" t="s">
        <v>24</v>
      </c>
      <c r="AF37" s="16" t="s">
        <v>149</v>
      </c>
    </row>
    <row r="38" spans="1:32" x14ac:dyDescent="0.15">
      <c r="A38" s="18">
        <v>21400001</v>
      </c>
      <c r="B38" s="1" t="s">
        <v>104</v>
      </c>
      <c r="C38" s="1" t="s">
        <v>241</v>
      </c>
      <c r="D38" s="1">
        <f t="shared" si="2"/>
        <v>0</v>
      </c>
      <c r="E38" s="1">
        <v>4</v>
      </c>
      <c r="F38" s="1">
        <f t="shared" si="3"/>
        <v>50</v>
      </c>
      <c r="G38" s="17">
        <v>1</v>
      </c>
      <c r="H38" s="16" t="s">
        <v>296</v>
      </c>
      <c r="I38" s="16">
        <v>0</v>
      </c>
      <c r="J38" s="16">
        <v>1</v>
      </c>
      <c r="K38" s="16">
        <v>1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f>I38+J38+ SUM(K38:Q38)*5+Z38+AA38</f>
        <v>6</v>
      </c>
      <c r="S38" s="16"/>
      <c r="T38" s="16"/>
      <c r="U38" s="16"/>
      <c r="V38" s="16" t="s">
        <v>17</v>
      </c>
      <c r="W38" s="16"/>
      <c r="X38" s="16"/>
      <c r="Y38" s="16"/>
      <c r="Z38" s="16">
        <v>0</v>
      </c>
      <c r="AA38" s="16">
        <f>IF(ISBLANK(AB38),0, LOOKUP(AB38,[1]Skill!$A:$A,[1]Skill!$AB:$AB)*AC38/100)</f>
        <v>0</v>
      </c>
      <c r="AB38" s="16"/>
      <c r="AC38" s="16"/>
      <c r="AD38" s="16" t="s">
        <v>24</v>
      </c>
      <c r="AE38" s="16" t="s">
        <v>24</v>
      </c>
      <c r="AF38" s="16" t="s">
        <v>68</v>
      </c>
    </row>
    <row r="39" spans="1:32" x14ac:dyDescent="0.15">
      <c r="A39" s="18">
        <v>21400002</v>
      </c>
      <c r="B39" s="1" t="s">
        <v>105</v>
      </c>
      <c r="C39" s="1" t="s">
        <v>242</v>
      </c>
      <c r="D39" s="1">
        <f t="shared" si="2"/>
        <v>1</v>
      </c>
      <c r="E39" s="1">
        <v>4</v>
      </c>
      <c r="F39" s="1">
        <f t="shared" si="3"/>
        <v>100</v>
      </c>
      <c r="G39" s="17">
        <v>1</v>
      </c>
      <c r="H39" s="16" t="s">
        <v>301</v>
      </c>
      <c r="I39" s="16">
        <v>0</v>
      </c>
      <c r="J39" s="16">
        <v>0</v>
      </c>
      <c r="K39" s="16">
        <v>2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f>I39+J39+ SUM(K39:Q39)*5+Z39+AA39</f>
        <v>10</v>
      </c>
      <c r="S39" s="16"/>
      <c r="T39" s="16"/>
      <c r="U39" s="16"/>
      <c r="V39" s="16" t="s">
        <v>17</v>
      </c>
      <c r="W39" s="16"/>
      <c r="X39" s="16"/>
      <c r="Y39" s="16"/>
      <c r="Z39" s="16">
        <v>0</v>
      </c>
      <c r="AA39" s="16">
        <f>IF(ISBLANK(AB39),0, LOOKUP(AB39,[1]Skill!$A:$A,[1]Skill!$AB:$AB)*AC39/100)</f>
        <v>0</v>
      </c>
      <c r="AB39" s="16"/>
      <c r="AC39" s="16"/>
      <c r="AD39" s="16" t="s">
        <v>24</v>
      </c>
      <c r="AE39" s="16" t="s">
        <v>24</v>
      </c>
      <c r="AF39" s="16" t="s">
        <v>103</v>
      </c>
    </row>
    <row r="40" spans="1:32" x14ac:dyDescent="0.15">
      <c r="A40" s="18">
        <v>21400003</v>
      </c>
      <c r="B40" s="1" t="s">
        <v>107</v>
      </c>
      <c r="C40" s="1" t="s">
        <v>243</v>
      </c>
      <c r="D40" s="1">
        <f t="shared" si="2"/>
        <v>2</v>
      </c>
      <c r="E40" s="1">
        <v>4</v>
      </c>
      <c r="F40" s="1">
        <f t="shared" si="3"/>
        <v>150</v>
      </c>
      <c r="G40" s="17">
        <v>1</v>
      </c>
      <c r="H40" s="16" t="s">
        <v>302</v>
      </c>
      <c r="I40" s="16">
        <v>0</v>
      </c>
      <c r="J40" s="16">
        <v>0</v>
      </c>
      <c r="K40" s="16">
        <v>1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f>I40+J40+ SUM(K40:Q40)*5+Z40+AA40</f>
        <v>15</v>
      </c>
      <c r="S40" s="16"/>
      <c r="T40" s="16"/>
      <c r="U40" s="16"/>
      <c r="V40" s="16" t="s">
        <v>79</v>
      </c>
      <c r="W40" s="16"/>
      <c r="X40" s="16"/>
      <c r="Y40" s="16"/>
      <c r="Z40" s="16">
        <v>0</v>
      </c>
      <c r="AA40" s="16">
        <f>IF(ISBLANK(AB40),0, LOOKUP(AB40,[1]Skill!$A:$A,[1]Skill!$AB:$AB)*AC40/100)</f>
        <v>10</v>
      </c>
      <c r="AB40" s="16">
        <v>55110005</v>
      </c>
      <c r="AC40" s="16">
        <v>50</v>
      </c>
      <c r="AD40" s="16" t="s">
        <v>24</v>
      </c>
      <c r="AE40" s="16" t="s">
        <v>24</v>
      </c>
      <c r="AF40" s="16" t="s">
        <v>106</v>
      </c>
    </row>
    <row r="41" spans="1:32" x14ac:dyDescent="0.15">
      <c r="A41">
        <v>21400004</v>
      </c>
      <c r="B41" s="1" t="s">
        <v>112</v>
      </c>
      <c r="C41" s="1" t="s">
        <v>244</v>
      </c>
      <c r="D41" s="1">
        <f t="shared" si="2"/>
        <v>3</v>
      </c>
      <c r="E41" s="1">
        <v>4</v>
      </c>
      <c r="F41" s="1">
        <f t="shared" si="3"/>
        <v>200</v>
      </c>
      <c r="G41" s="17">
        <v>1</v>
      </c>
      <c r="H41" s="16" t="s">
        <v>303</v>
      </c>
      <c r="I41" s="16">
        <v>0</v>
      </c>
      <c r="J41" s="16">
        <v>0</v>
      </c>
      <c r="K41" s="16">
        <v>4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f>I41+J41+ SUM(K41:Q41)*5+Z41+AA41</f>
        <v>20</v>
      </c>
      <c r="S41" s="16"/>
      <c r="T41" s="16"/>
      <c r="U41" s="16"/>
      <c r="V41" s="16" t="s">
        <v>79</v>
      </c>
      <c r="W41" s="16"/>
      <c r="X41" s="16"/>
      <c r="Y41" s="16"/>
      <c r="Z41" s="16">
        <v>0</v>
      </c>
      <c r="AA41" s="16">
        <f>IF(ISBLANK(AB41),0, LOOKUP(AB41,[1]Skill!$A:$A,[1]Skill!$AB:$AB)*AC41/100)</f>
        <v>0</v>
      </c>
      <c r="AB41" s="16"/>
      <c r="AC41" s="16"/>
      <c r="AD41" s="16" t="s">
        <v>24</v>
      </c>
      <c r="AE41" s="16" t="s">
        <v>24</v>
      </c>
      <c r="AF41" s="16" t="s">
        <v>111</v>
      </c>
    </row>
    <row r="42" spans="1:32" x14ac:dyDescent="0.15">
      <c r="A42" s="18">
        <v>21400005</v>
      </c>
      <c r="B42" s="1" t="s">
        <v>130</v>
      </c>
      <c r="C42" s="1" t="s">
        <v>245</v>
      </c>
      <c r="D42" s="1">
        <f t="shared" si="2"/>
        <v>1</v>
      </c>
      <c r="E42" s="1">
        <v>4</v>
      </c>
      <c r="F42" s="1">
        <f t="shared" si="3"/>
        <v>100</v>
      </c>
      <c r="G42" s="17">
        <v>1</v>
      </c>
      <c r="H42" s="16" t="s">
        <v>287</v>
      </c>
      <c r="I42" s="16">
        <v>0</v>
      </c>
      <c r="J42" s="16">
        <v>3</v>
      </c>
      <c r="K42" s="16">
        <v>1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f>I42+J42+ SUM(K42:Q42)*5+Z42+AA42</f>
        <v>8</v>
      </c>
      <c r="S42" s="16"/>
      <c r="T42" s="16"/>
      <c r="U42" s="16"/>
      <c r="V42" s="16" t="s">
        <v>79</v>
      </c>
      <c r="W42" s="16"/>
      <c r="X42" s="16"/>
      <c r="Y42" s="16"/>
      <c r="Z42" s="16">
        <v>0</v>
      </c>
      <c r="AA42" s="16">
        <f>IF(ISBLANK(AB42),0, LOOKUP(AB42,[1]Skill!$A:$A,[1]Skill!$AB:$AB)*AC42/100)</f>
        <v>0</v>
      </c>
      <c r="AB42" s="16"/>
      <c r="AC42" s="16"/>
      <c r="AD42" s="16" t="s">
        <v>24</v>
      </c>
      <c r="AE42" s="16" t="s">
        <v>24</v>
      </c>
      <c r="AF42" s="16" t="s">
        <v>129</v>
      </c>
    </row>
    <row r="43" spans="1:32" x14ac:dyDescent="0.15">
      <c r="A43">
        <v>21400006</v>
      </c>
      <c r="B43" s="1" t="s">
        <v>132</v>
      </c>
      <c r="C43" s="1" t="s">
        <v>246</v>
      </c>
      <c r="D43" s="1">
        <f t="shared" si="2"/>
        <v>2</v>
      </c>
      <c r="E43" s="1">
        <v>4</v>
      </c>
      <c r="F43" s="1">
        <f t="shared" si="3"/>
        <v>150</v>
      </c>
      <c r="G43" s="17">
        <v>1</v>
      </c>
      <c r="H43" s="16" t="s">
        <v>301</v>
      </c>
      <c r="I43" s="16">
        <v>0</v>
      </c>
      <c r="J43" s="16">
        <v>4</v>
      </c>
      <c r="K43" s="16">
        <v>2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f>I43+J43+ SUM(K43:Q43)*5+Z43+AA43</f>
        <v>14</v>
      </c>
      <c r="S43" s="16"/>
      <c r="T43" s="16"/>
      <c r="U43" s="16"/>
      <c r="V43" s="16" t="s">
        <v>79</v>
      </c>
      <c r="W43" s="16"/>
      <c r="X43" s="16"/>
      <c r="Y43" s="16"/>
      <c r="Z43" s="16">
        <v>0</v>
      </c>
      <c r="AA43" s="16">
        <f>IF(ISBLANK(AB43),0, LOOKUP(AB43,[1]Skill!$A:$A,[1]Skill!$AB:$AB)*AC43/100)</f>
        <v>0</v>
      </c>
      <c r="AB43" s="16"/>
      <c r="AC43" s="16"/>
      <c r="AD43" s="16" t="s">
        <v>24</v>
      </c>
      <c r="AE43" s="16" t="s">
        <v>24</v>
      </c>
      <c r="AF43" s="16" t="s">
        <v>131</v>
      </c>
    </row>
    <row r="44" spans="1:32" x14ac:dyDescent="0.15">
      <c r="A44">
        <v>21400007</v>
      </c>
      <c r="B44" s="1" t="s">
        <v>134</v>
      </c>
      <c r="C44" s="1" t="s">
        <v>247</v>
      </c>
      <c r="D44" s="1">
        <f t="shared" si="2"/>
        <v>3</v>
      </c>
      <c r="E44" s="1">
        <v>4</v>
      </c>
      <c r="F44" s="1">
        <f t="shared" si="3"/>
        <v>200</v>
      </c>
      <c r="G44" s="17">
        <v>1</v>
      </c>
      <c r="H44" s="16" t="s">
        <v>289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4</v>
      </c>
      <c r="P44" s="16">
        <v>0</v>
      </c>
      <c r="Q44" s="16">
        <v>0</v>
      </c>
      <c r="R44" s="16">
        <f>I44+J44+ SUM(K44:Q44)*5+Z44+AA44</f>
        <v>20</v>
      </c>
      <c r="S44" s="16"/>
      <c r="T44" s="16"/>
      <c r="U44" s="16"/>
      <c r="V44" s="16" t="s">
        <v>79</v>
      </c>
      <c r="W44" s="16"/>
      <c r="X44" s="16"/>
      <c r="Y44" s="16"/>
      <c r="Z44" s="16">
        <v>0</v>
      </c>
      <c r="AA44" s="16">
        <f>IF(ISBLANK(AB44),0, LOOKUP(AB44,[1]Skill!$A:$A,[1]Skill!$AB:$AB)*AC44/100)</f>
        <v>0</v>
      </c>
      <c r="AB44" s="16"/>
      <c r="AC44" s="16"/>
      <c r="AD44" s="16" t="s">
        <v>24</v>
      </c>
      <c r="AE44" s="16" t="s">
        <v>24</v>
      </c>
      <c r="AF44" s="16" t="s">
        <v>133</v>
      </c>
    </row>
    <row r="45" spans="1:32" x14ac:dyDescent="0.15">
      <c r="A45" s="18">
        <v>21400008</v>
      </c>
      <c r="B45" s="1" t="s">
        <v>136</v>
      </c>
      <c r="C45" s="1" t="s">
        <v>273</v>
      </c>
      <c r="D45" s="1">
        <f t="shared" si="2"/>
        <v>0</v>
      </c>
      <c r="E45" s="1">
        <v>4</v>
      </c>
      <c r="F45" s="1">
        <f t="shared" si="3"/>
        <v>50</v>
      </c>
      <c r="G45" s="17">
        <v>1</v>
      </c>
      <c r="H45" s="16" t="s">
        <v>302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1</v>
      </c>
      <c r="R45" s="16">
        <f>I45+J45+ SUM(K45:Q45)*5+Z45+AA45</f>
        <v>5</v>
      </c>
      <c r="S45" s="16"/>
      <c r="T45" s="16"/>
      <c r="U45" s="16"/>
      <c r="V45" s="16" t="s">
        <v>79</v>
      </c>
      <c r="W45" s="16"/>
      <c r="X45" s="16"/>
      <c r="Y45" s="16"/>
      <c r="Z45" s="16">
        <v>0</v>
      </c>
      <c r="AA45" s="16">
        <f>IF(ISBLANK(AB45),0, LOOKUP(AB45,[1]Skill!$A:$A,[1]Skill!$AB:$AB)*AC45/100)</f>
        <v>0</v>
      </c>
      <c r="AB45" s="16"/>
      <c r="AC45" s="16"/>
      <c r="AD45" s="16" t="s">
        <v>24</v>
      </c>
      <c r="AE45" s="16" t="s">
        <v>24</v>
      </c>
      <c r="AF45" s="16" t="s">
        <v>135</v>
      </c>
    </row>
    <row r="46" spans="1:32" x14ac:dyDescent="0.15">
      <c r="A46">
        <v>21400009</v>
      </c>
      <c r="B46" s="1" t="s">
        <v>138</v>
      </c>
      <c r="C46" s="1" t="s">
        <v>248</v>
      </c>
      <c r="D46" s="1">
        <f t="shared" si="2"/>
        <v>2</v>
      </c>
      <c r="E46" s="1">
        <v>4</v>
      </c>
      <c r="F46" s="1">
        <f t="shared" si="3"/>
        <v>150</v>
      </c>
      <c r="G46" s="17">
        <v>1</v>
      </c>
      <c r="H46" s="16" t="s">
        <v>304</v>
      </c>
      <c r="I46" s="16">
        <v>0</v>
      </c>
      <c r="J46" s="16">
        <v>3</v>
      </c>
      <c r="K46" s="16">
        <v>2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f>I46+J46+ SUM(K46:Q46)*5+Z46+AA46</f>
        <v>13</v>
      </c>
      <c r="S46" s="16"/>
      <c r="T46" s="16"/>
      <c r="U46" s="16"/>
      <c r="V46" s="16" t="s">
        <v>79</v>
      </c>
      <c r="W46" s="16"/>
      <c r="X46" s="16"/>
      <c r="Y46" s="16"/>
      <c r="Z46" s="16">
        <v>0</v>
      </c>
      <c r="AA46" s="16">
        <f>IF(ISBLANK(AB46),0, LOOKUP(AB46,[1]Skill!$A:$A,[1]Skill!$AB:$AB)*AC46/100)</f>
        <v>0</v>
      </c>
      <c r="AB46" s="16"/>
      <c r="AC46" s="16"/>
      <c r="AD46" s="16" t="s">
        <v>24</v>
      </c>
      <c r="AE46" s="16" t="s">
        <v>24</v>
      </c>
      <c r="AF46" s="16" t="s">
        <v>137</v>
      </c>
    </row>
    <row r="47" spans="1:32" x14ac:dyDescent="0.15">
      <c r="A47">
        <v>21400010</v>
      </c>
      <c r="B47" s="1" t="s">
        <v>140</v>
      </c>
      <c r="C47" s="1" t="s">
        <v>249</v>
      </c>
      <c r="D47" s="1">
        <f t="shared" si="2"/>
        <v>2</v>
      </c>
      <c r="E47" s="1">
        <v>4</v>
      </c>
      <c r="F47" s="1">
        <f t="shared" si="3"/>
        <v>150</v>
      </c>
      <c r="G47" s="17">
        <v>1</v>
      </c>
      <c r="H47" s="16" t="s">
        <v>280</v>
      </c>
      <c r="I47" s="16">
        <v>0</v>
      </c>
      <c r="J47" s="16">
        <v>0</v>
      </c>
      <c r="K47" s="16">
        <v>0</v>
      </c>
      <c r="L47" s="16">
        <v>3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f>I47+J47+ SUM(K47:Q47)*5+Z47+AA47</f>
        <v>15</v>
      </c>
      <c r="S47" s="16"/>
      <c r="T47" s="16"/>
      <c r="U47" s="16"/>
      <c r="V47" s="16" t="s">
        <v>79</v>
      </c>
      <c r="W47" s="16"/>
      <c r="X47" s="16"/>
      <c r="Y47" s="16"/>
      <c r="Z47" s="16">
        <v>0</v>
      </c>
      <c r="AA47" s="16">
        <f>IF(ISBLANK(AB47),0, LOOKUP(AB47,[1]Skill!$A:$A,[1]Skill!$AB:$AB)*AC47/100)</f>
        <v>0</v>
      </c>
      <c r="AB47" s="16"/>
      <c r="AC47" s="16"/>
      <c r="AD47" s="16" t="s">
        <v>24</v>
      </c>
      <c r="AE47" s="16" t="s">
        <v>24</v>
      </c>
      <c r="AF47" s="16" t="s">
        <v>139</v>
      </c>
    </row>
    <row r="48" spans="1:32" x14ac:dyDescent="0.15">
      <c r="A48">
        <v>21400011</v>
      </c>
      <c r="B48" s="1" t="s">
        <v>142</v>
      </c>
      <c r="C48" s="1" t="s">
        <v>250</v>
      </c>
      <c r="D48" s="1">
        <f t="shared" si="2"/>
        <v>4</v>
      </c>
      <c r="E48" s="1">
        <v>4</v>
      </c>
      <c r="F48" s="1">
        <f t="shared" si="3"/>
        <v>250</v>
      </c>
      <c r="G48" s="17">
        <v>1</v>
      </c>
      <c r="H48" s="16" t="s">
        <v>300</v>
      </c>
      <c r="I48" s="16">
        <v>0</v>
      </c>
      <c r="J48" s="16">
        <v>5</v>
      </c>
      <c r="K48" s="16">
        <v>3</v>
      </c>
      <c r="L48" s="16">
        <v>0</v>
      </c>
      <c r="M48" s="16">
        <v>0</v>
      </c>
      <c r="N48" s="16">
        <v>0</v>
      </c>
      <c r="O48" s="16">
        <v>2</v>
      </c>
      <c r="P48" s="16">
        <v>0</v>
      </c>
      <c r="Q48" s="16">
        <v>0</v>
      </c>
      <c r="R48" s="16">
        <f>I48+J48+ SUM(K48:Q48)*5+Z48+AA48</f>
        <v>30</v>
      </c>
      <c r="S48" s="16"/>
      <c r="T48" s="16"/>
      <c r="U48" s="16"/>
      <c r="V48" s="16" t="s">
        <v>79</v>
      </c>
      <c r="W48" s="16"/>
      <c r="X48" s="16"/>
      <c r="Y48" s="16"/>
      <c r="Z48" s="16">
        <v>0</v>
      </c>
      <c r="AA48" s="16">
        <f>IF(ISBLANK(AB48),0, LOOKUP(AB48,[1]Skill!$A:$A,[1]Skill!$AB:$AB)*AC48/100)</f>
        <v>0</v>
      </c>
      <c r="AB48" s="16"/>
      <c r="AC48" s="16"/>
      <c r="AD48" s="16" t="s">
        <v>24</v>
      </c>
      <c r="AE48" s="16" t="s">
        <v>24</v>
      </c>
      <c r="AF48" s="16" t="s">
        <v>141</v>
      </c>
    </row>
    <row r="49" spans="1:32" x14ac:dyDescent="0.15">
      <c r="A49" s="18">
        <v>21500001</v>
      </c>
      <c r="B49" s="1" t="s">
        <v>69</v>
      </c>
      <c r="C49" s="1" t="s">
        <v>262</v>
      </c>
      <c r="D49" s="1">
        <f t="shared" si="2"/>
        <v>1</v>
      </c>
      <c r="E49" s="1">
        <v>5</v>
      </c>
      <c r="F49" s="1">
        <f t="shared" si="3"/>
        <v>100</v>
      </c>
      <c r="G49" s="17">
        <v>1</v>
      </c>
      <c r="H49" s="16" t="s">
        <v>305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f>I49+J49+ SUM(K49:Q49)*5+Z49+AA49</f>
        <v>10</v>
      </c>
      <c r="S49" s="16">
        <v>5</v>
      </c>
      <c r="T49" s="16"/>
      <c r="U49" s="16"/>
      <c r="V49" s="16" t="s">
        <v>67</v>
      </c>
      <c r="W49" s="16"/>
      <c r="X49" s="16"/>
      <c r="Y49" s="16"/>
      <c r="Z49" s="16">
        <v>10</v>
      </c>
      <c r="AA49" s="16">
        <f>IF(ISBLANK(AB49),0, LOOKUP(AB49,[1]Skill!$A:$A,[1]Skill!$AB:$AB)*AC49/100)</f>
        <v>0</v>
      </c>
      <c r="AB49" s="16"/>
      <c r="AC49" s="16"/>
      <c r="AD49" s="16" t="s">
        <v>24</v>
      </c>
      <c r="AE49" s="16" t="s">
        <v>24</v>
      </c>
      <c r="AF49" s="16" t="s">
        <v>70</v>
      </c>
    </row>
    <row r="50" spans="1:32" x14ac:dyDescent="0.15">
      <c r="A50" s="18">
        <v>21500002</v>
      </c>
      <c r="B50" s="1" t="s">
        <v>110</v>
      </c>
      <c r="C50" s="1" t="s">
        <v>251</v>
      </c>
      <c r="D50" s="1">
        <f t="shared" si="2"/>
        <v>1</v>
      </c>
      <c r="E50" s="1">
        <v>5</v>
      </c>
      <c r="F50" s="1">
        <f t="shared" si="3"/>
        <v>100</v>
      </c>
      <c r="G50" s="17">
        <v>1</v>
      </c>
      <c r="H50" s="16" t="s">
        <v>305</v>
      </c>
      <c r="I50" s="16">
        <v>0</v>
      </c>
      <c r="J50" s="16">
        <v>0</v>
      </c>
      <c r="K50" s="16">
        <v>0</v>
      </c>
      <c r="L50" s="16">
        <v>1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f>I50+J50+ SUM(K50:Q50)*5+Z50+AA50</f>
        <v>10</v>
      </c>
      <c r="S50" s="16"/>
      <c r="T50" s="16"/>
      <c r="U50" s="16"/>
      <c r="V50" s="16" t="s">
        <v>109</v>
      </c>
      <c r="W50" s="16" t="s">
        <v>266</v>
      </c>
      <c r="X50" s="16"/>
      <c r="Y50" s="16"/>
      <c r="Z50" s="16">
        <v>5</v>
      </c>
      <c r="AA50" s="16">
        <f>IF(ISBLANK(AB50),0, LOOKUP(AB50,[1]Skill!$A:$A,[1]Skill!$AB:$AB)*AC50/100)</f>
        <v>0</v>
      </c>
      <c r="AB50" s="16"/>
      <c r="AC50" s="16"/>
      <c r="AD50" s="16" t="s">
        <v>24</v>
      </c>
      <c r="AE50" s="16" t="s">
        <v>24</v>
      </c>
      <c r="AF50" s="16" t="s">
        <v>108</v>
      </c>
    </row>
    <row r="51" spans="1:32" x14ac:dyDescent="0.15">
      <c r="A51" s="18">
        <v>21500003</v>
      </c>
      <c r="B51" s="1" t="s">
        <v>114</v>
      </c>
      <c r="C51" s="1" t="s">
        <v>252</v>
      </c>
      <c r="D51" s="1">
        <f t="shared" si="2"/>
        <v>1</v>
      </c>
      <c r="E51" s="1">
        <v>5</v>
      </c>
      <c r="F51" s="1">
        <f t="shared" si="3"/>
        <v>100</v>
      </c>
      <c r="G51" s="17">
        <v>1</v>
      </c>
      <c r="H51" s="16" t="s">
        <v>304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</v>
      </c>
      <c r="O51" s="16">
        <v>0</v>
      </c>
      <c r="P51" s="16">
        <v>0</v>
      </c>
      <c r="Q51" s="16">
        <v>0</v>
      </c>
      <c r="R51" s="16">
        <f>I51+J51+ SUM(K51:Q51)*5+Z51+AA51</f>
        <v>11</v>
      </c>
      <c r="S51" s="16"/>
      <c r="T51" s="16"/>
      <c r="U51" s="16"/>
      <c r="V51" s="16" t="s">
        <v>115</v>
      </c>
      <c r="W51" s="16" t="s">
        <v>267</v>
      </c>
      <c r="X51" s="16"/>
      <c r="Y51" s="16"/>
      <c r="Z51" s="16">
        <v>6</v>
      </c>
      <c r="AA51" s="16">
        <f>IF(ISBLANK(AB51),0, LOOKUP(AB51,[1]Skill!$A:$A,[1]Skill!$AB:$AB)*AC51/100)</f>
        <v>0</v>
      </c>
      <c r="AB51" s="16"/>
      <c r="AC51" s="16"/>
      <c r="AD51" s="16" t="s">
        <v>24</v>
      </c>
      <c r="AE51" s="16" t="s">
        <v>24</v>
      </c>
      <c r="AF51" s="16" t="s">
        <v>113</v>
      </c>
    </row>
    <row r="52" spans="1:32" x14ac:dyDescent="0.15">
      <c r="A52" s="18">
        <v>21500004</v>
      </c>
      <c r="B52" s="1" t="s">
        <v>117</v>
      </c>
      <c r="C52" s="1" t="s">
        <v>253</v>
      </c>
      <c r="D52" s="1">
        <f t="shared" si="2"/>
        <v>1</v>
      </c>
      <c r="E52" s="1">
        <v>5</v>
      </c>
      <c r="F52" s="1">
        <f t="shared" si="3"/>
        <v>100</v>
      </c>
      <c r="G52" s="17">
        <v>1</v>
      </c>
      <c r="H52" s="16" t="s">
        <v>304</v>
      </c>
      <c r="I52" s="16">
        <v>0</v>
      </c>
      <c r="J52" s="16">
        <v>4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f>I52+J52+ SUM(K52:Q52)*5+Z52+AA52</f>
        <v>8</v>
      </c>
      <c r="S52" s="16"/>
      <c r="T52" s="16"/>
      <c r="U52" s="16"/>
      <c r="V52" s="16" t="s">
        <v>67</v>
      </c>
      <c r="W52" s="16"/>
      <c r="X52" s="16"/>
      <c r="Y52" s="16"/>
      <c r="Z52" s="16">
        <v>0</v>
      </c>
      <c r="AA52" s="16">
        <f>IF(ISBLANK(AB52),0, LOOKUP(AB52,[1]Skill!$A:$A,[1]Skill!$AB:$AB)*AC52/100)</f>
        <v>4</v>
      </c>
      <c r="AB52" s="16">
        <v>55990108</v>
      </c>
      <c r="AC52" s="16">
        <v>100</v>
      </c>
      <c r="AD52" s="16" t="s">
        <v>24</v>
      </c>
      <c r="AE52" s="16" t="s">
        <v>24</v>
      </c>
      <c r="AF52" s="16" t="s">
        <v>116</v>
      </c>
    </row>
    <row r="53" spans="1:32" x14ac:dyDescent="0.15">
      <c r="A53">
        <v>21500005</v>
      </c>
      <c r="B53" s="1" t="s">
        <v>120</v>
      </c>
      <c r="C53" s="1" t="s">
        <v>254</v>
      </c>
      <c r="D53" s="1">
        <f t="shared" si="2"/>
        <v>2</v>
      </c>
      <c r="E53" s="1">
        <v>5</v>
      </c>
      <c r="F53" s="1">
        <f t="shared" si="3"/>
        <v>150</v>
      </c>
      <c r="G53" s="17">
        <v>1</v>
      </c>
      <c r="H53" s="16" t="s">
        <v>282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1</v>
      </c>
      <c r="R53" s="16">
        <f>I53+J53+ SUM(K53:Q53)*5+Z53+AA53</f>
        <v>15</v>
      </c>
      <c r="S53" s="16"/>
      <c r="T53" s="16"/>
      <c r="U53" s="16"/>
      <c r="V53" s="16" t="s">
        <v>119</v>
      </c>
      <c r="W53" s="16" t="s">
        <v>268</v>
      </c>
      <c r="X53" s="16"/>
      <c r="Y53" s="16"/>
      <c r="Z53" s="16">
        <v>10</v>
      </c>
      <c r="AA53" s="16">
        <f>IF(ISBLANK(AB53),0, LOOKUP(AB53,[1]Skill!$A:$A,[1]Skill!$AB:$AB)*AC53/100)</f>
        <v>0</v>
      </c>
      <c r="AB53" s="16"/>
      <c r="AC53" s="16"/>
      <c r="AD53" s="16" t="s">
        <v>24</v>
      </c>
      <c r="AE53" s="16" t="s">
        <v>24</v>
      </c>
      <c r="AF53" s="16" t="s">
        <v>118</v>
      </c>
    </row>
    <row r="54" spans="1:32" x14ac:dyDescent="0.15">
      <c r="A54">
        <v>21500006</v>
      </c>
      <c r="B54" s="1" t="s">
        <v>122</v>
      </c>
      <c r="C54" s="1" t="s">
        <v>255</v>
      </c>
      <c r="D54" s="1">
        <f t="shared" si="2"/>
        <v>2</v>
      </c>
      <c r="E54" s="1">
        <v>5</v>
      </c>
      <c r="F54" s="1">
        <f t="shared" si="3"/>
        <v>150</v>
      </c>
      <c r="G54" s="17">
        <v>1</v>
      </c>
      <c r="H54" s="16" t="s">
        <v>306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f>I54+J54+ SUM(K54:Q54)*5+Z54+AA54</f>
        <v>15</v>
      </c>
      <c r="S54" s="16"/>
      <c r="T54" s="16"/>
      <c r="U54" s="16"/>
      <c r="V54" s="16" t="s">
        <v>67</v>
      </c>
      <c r="W54" s="16"/>
      <c r="X54" s="16"/>
      <c r="Y54" s="16"/>
      <c r="Z54" s="16">
        <v>0</v>
      </c>
      <c r="AA54" s="16">
        <f>IF(ISBLANK(AB54),0, LOOKUP(AB54,[1]Skill!$A:$A,[1]Skill!$AB:$AB)*AC54/100)</f>
        <v>15</v>
      </c>
      <c r="AB54" s="16">
        <v>55990109</v>
      </c>
      <c r="AC54" s="16">
        <v>100</v>
      </c>
      <c r="AD54" s="16" t="s">
        <v>24</v>
      </c>
      <c r="AE54" s="16" t="s">
        <v>24</v>
      </c>
      <c r="AF54" s="16" t="s">
        <v>121</v>
      </c>
    </row>
    <row r="55" spans="1:32" x14ac:dyDescent="0.15">
      <c r="A55" s="18">
        <v>21500007</v>
      </c>
      <c r="B55" s="1" t="s">
        <v>147</v>
      </c>
      <c r="C55" s="1" t="s">
        <v>256</v>
      </c>
      <c r="D55" s="1">
        <f t="shared" si="2"/>
        <v>1</v>
      </c>
      <c r="E55" s="1">
        <v>5</v>
      </c>
      <c r="F55" s="1">
        <f t="shared" si="3"/>
        <v>100</v>
      </c>
      <c r="G55" s="17">
        <v>1</v>
      </c>
      <c r="H55" s="16" t="s">
        <v>306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f>I55+J55+ SUM(K55:Q55)*5+Z55+AA55</f>
        <v>8</v>
      </c>
      <c r="S55" s="16"/>
      <c r="T55" s="16"/>
      <c r="U55" s="16"/>
      <c r="V55" s="16" t="s">
        <v>146</v>
      </c>
      <c r="W55" s="16"/>
      <c r="X55" s="16"/>
      <c r="Y55" s="16"/>
      <c r="Z55" s="16">
        <v>8</v>
      </c>
      <c r="AA55" s="16">
        <f>IF(ISBLANK(AB55),0, LOOKUP(AB55,[1]Skill!$A:$A,[1]Skill!$AB:$AB)*AC55/100)</f>
        <v>0</v>
      </c>
      <c r="AB55" s="16"/>
      <c r="AC55" s="16"/>
      <c r="AD55" s="16" t="s">
        <v>24</v>
      </c>
      <c r="AE55" s="16" t="s">
        <v>24</v>
      </c>
      <c r="AF55" s="16" t="s">
        <v>145</v>
      </c>
    </row>
    <row r="56" spans="1:32" x14ac:dyDescent="0.15">
      <c r="A56">
        <v>21500008</v>
      </c>
      <c r="B56" s="1" t="s">
        <v>152</v>
      </c>
      <c r="C56" s="1" t="s">
        <v>257</v>
      </c>
      <c r="D56" s="1">
        <f t="shared" si="2"/>
        <v>4</v>
      </c>
      <c r="E56" s="1">
        <v>5</v>
      </c>
      <c r="F56" s="1">
        <f t="shared" si="3"/>
        <v>250</v>
      </c>
      <c r="G56" s="17">
        <v>1</v>
      </c>
      <c r="H56" s="16" t="s">
        <v>284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3</v>
      </c>
      <c r="O56" s="16">
        <v>0</v>
      </c>
      <c r="P56" s="16">
        <v>0</v>
      </c>
      <c r="Q56" s="16">
        <v>0</v>
      </c>
      <c r="R56" s="16">
        <f>I56+J56+ SUM(K56:Q56)*5+Z56+AA56</f>
        <v>25</v>
      </c>
      <c r="S56" s="16"/>
      <c r="T56" s="16"/>
      <c r="U56" s="16"/>
      <c r="V56" s="16" t="s">
        <v>92</v>
      </c>
      <c r="W56" s="16"/>
      <c r="X56" s="16"/>
      <c r="Y56" s="16"/>
      <c r="Z56" s="16">
        <v>0</v>
      </c>
      <c r="AA56" s="16">
        <f>IF(ISBLANK(AB56),0, LOOKUP(AB56,[1]Skill!$A:$A,[1]Skill!$AB:$AB)*AC56/100)</f>
        <v>10</v>
      </c>
      <c r="AB56" s="16">
        <v>55110003</v>
      </c>
      <c r="AC56" s="16">
        <v>40</v>
      </c>
      <c r="AD56" s="16" t="s">
        <v>24</v>
      </c>
      <c r="AE56" s="16" t="s">
        <v>24</v>
      </c>
      <c r="AF56" s="16" t="s">
        <v>151</v>
      </c>
    </row>
    <row r="57" spans="1:32" x14ac:dyDescent="0.15">
      <c r="A57" s="18">
        <v>21500009</v>
      </c>
      <c r="B57" s="1" t="s">
        <v>201</v>
      </c>
      <c r="C57" s="1" t="s">
        <v>258</v>
      </c>
      <c r="D57" s="1">
        <f t="shared" si="2"/>
        <v>1</v>
      </c>
      <c r="E57" s="1">
        <v>5</v>
      </c>
      <c r="F57" s="1">
        <f t="shared" si="3"/>
        <v>100</v>
      </c>
      <c r="G57" s="17">
        <v>1</v>
      </c>
      <c r="H57" s="16" t="s">
        <v>290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f>I57+J57+ SUM(K57:Q57)*5+Z57+AA57</f>
        <v>10</v>
      </c>
      <c r="S57" s="16"/>
      <c r="T57" s="16"/>
      <c r="U57" s="16"/>
      <c r="V57" s="16" t="s">
        <v>92</v>
      </c>
      <c r="W57" s="16"/>
      <c r="X57" s="16">
        <v>31100001</v>
      </c>
      <c r="Y57" s="16"/>
      <c r="Z57" s="16">
        <v>10</v>
      </c>
      <c r="AA57" s="16">
        <f>IF(ISBLANK(AB57),0, LOOKUP(AB57,[1]Skill!$A:$A,[1]Skill!$AB:$AB)*AC57/100)</f>
        <v>0</v>
      </c>
      <c r="AB57" s="16"/>
      <c r="AC57" s="16"/>
      <c r="AD57" s="16" t="s">
        <v>24</v>
      </c>
      <c r="AE57" s="16" t="s">
        <v>24</v>
      </c>
      <c r="AF57" s="16" t="s">
        <v>200</v>
      </c>
    </row>
    <row r="58" spans="1:32" x14ac:dyDescent="0.15">
      <c r="A58">
        <v>21500010</v>
      </c>
      <c r="B58" s="1" t="s">
        <v>203</v>
      </c>
      <c r="C58" s="1" t="s">
        <v>259</v>
      </c>
      <c r="D58" s="1">
        <f t="shared" si="2"/>
        <v>2</v>
      </c>
      <c r="E58" s="1">
        <v>5</v>
      </c>
      <c r="F58" s="1">
        <f t="shared" si="3"/>
        <v>150</v>
      </c>
      <c r="G58" s="17">
        <v>1</v>
      </c>
      <c r="H58" s="16" t="s">
        <v>284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f>I58+J58+ SUM(K58:Q58)*5+Z58+AA58</f>
        <v>15</v>
      </c>
      <c r="S58" s="16"/>
      <c r="T58" s="16"/>
      <c r="U58" s="16"/>
      <c r="V58" s="16" t="s">
        <v>79</v>
      </c>
      <c r="W58" s="16" t="s">
        <v>269</v>
      </c>
      <c r="X58" s="16">
        <v>31100002</v>
      </c>
      <c r="Y58" s="16"/>
      <c r="Z58" s="16">
        <v>15</v>
      </c>
      <c r="AA58" s="16">
        <f>IF(ISBLANK(AB58),0, LOOKUP(AB58,[1]Skill!$A:$A,[1]Skill!$AB:$AB)*AC58/100)</f>
        <v>0</v>
      </c>
      <c r="AB58" s="16"/>
      <c r="AC58" s="16"/>
      <c r="AD58" s="16" t="s">
        <v>24</v>
      </c>
      <c r="AE58" s="16" t="s">
        <v>24</v>
      </c>
      <c r="AF58" s="16" t="s">
        <v>202</v>
      </c>
    </row>
    <row r="59" spans="1:32" x14ac:dyDescent="0.15">
      <c r="A59">
        <v>21500011</v>
      </c>
      <c r="B59" s="1" t="s">
        <v>205</v>
      </c>
      <c r="C59" s="1" t="s">
        <v>260</v>
      </c>
      <c r="D59" s="1">
        <f t="shared" si="2"/>
        <v>4</v>
      </c>
      <c r="E59" s="1">
        <v>5</v>
      </c>
      <c r="F59" s="1">
        <f t="shared" si="3"/>
        <v>250</v>
      </c>
      <c r="G59" s="17">
        <v>1</v>
      </c>
      <c r="H59" s="16" t="s">
        <v>285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f>I59+J59+ SUM(K59:Q59)*5+Z59+AA59</f>
        <v>25</v>
      </c>
      <c r="S59" s="16"/>
      <c r="T59" s="16"/>
      <c r="U59" s="16"/>
      <c r="V59" s="16" t="s">
        <v>79</v>
      </c>
      <c r="W59" s="16"/>
      <c r="X59" s="16">
        <v>31100003</v>
      </c>
      <c r="Y59" s="16"/>
      <c r="Z59" s="16">
        <v>25</v>
      </c>
      <c r="AA59" s="16">
        <f>IF(ISBLANK(AB59),0, LOOKUP(AB59,[1]Skill!$A:$A,[1]Skill!$AB:$AB)*AC59/100)</f>
        <v>0</v>
      </c>
      <c r="AB59" s="16"/>
      <c r="AC59" s="16"/>
      <c r="AD59" s="16" t="s">
        <v>24</v>
      </c>
      <c r="AE59" s="16" t="s">
        <v>24</v>
      </c>
      <c r="AF59" s="16" t="s">
        <v>204</v>
      </c>
    </row>
  </sheetData>
  <phoneticPr fontId="18" type="noConversion"/>
  <conditionalFormatting sqref="D4:D59">
    <cfRule type="cellIs" dxfId="5" priority="7" operator="greaterThanOrEqual">
      <formula>5</formula>
    </cfRule>
    <cfRule type="cellIs" dxfId="4" priority="8" operator="equal">
      <formula>1</formula>
    </cfRule>
    <cfRule type="cellIs" dxfId="3" priority="9" operator="equal">
      <formula>2</formula>
    </cfRule>
    <cfRule type="cellIs" dxfId="2" priority="10" operator="equal">
      <formula>3</formula>
    </cfRule>
    <cfRule type="cellIs" dxfId="1" priority="11" operator="equal">
      <formula>4</formula>
    </cfRule>
  </conditionalFormatting>
  <conditionalFormatting sqref="H4:AF18 H29:AF59 H19:X28 Z19:AF28">
    <cfRule type="containsBlanks" dxfId="0" priority="1">
      <formula>LEN(TRIM(H4))=0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武器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2013-01-13T06:20:27Z</dcterms:created>
  <dcterms:modified xsi:type="dcterms:W3CDTF">2018-03-27T05:50:25Z</dcterms:modified>
</cp:coreProperties>
</file>