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5895"/>
  </bookViews>
  <sheets>
    <sheet name="武器" sheetId="5" r:id="rId1"/>
    <sheet name="~计数" sheetId="6" r:id="rId2"/>
  </sheets>
  <externalReferences>
    <externalReference r:id="rId3"/>
  </externalReferenc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AA57" i="5" l="1"/>
  <c r="P57" i="5" s="1"/>
  <c r="D57" i="5" s="1"/>
  <c r="F57" i="5" s="1"/>
  <c r="AA28" i="5" l="1"/>
  <c r="P28" i="5" s="1"/>
  <c r="D28" i="5" s="1"/>
  <c r="F28" i="5" s="1"/>
  <c r="AA27" i="5"/>
  <c r="P27" i="5" s="1"/>
  <c r="D27" i="5" s="1"/>
  <c r="F27" i="5" s="1"/>
  <c r="AA26" i="5"/>
  <c r="P26" i="5" s="1"/>
  <c r="D26" i="5" s="1"/>
  <c r="F26" i="5" s="1"/>
  <c r="AA25" i="5"/>
  <c r="P25" i="5" s="1"/>
  <c r="D25" i="5" s="1"/>
  <c r="F25" i="5" s="1"/>
  <c r="AA24" i="5"/>
  <c r="AA23" i="5"/>
  <c r="P23" i="5" s="1"/>
  <c r="AA18" i="5"/>
  <c r="P18" i="5" s="1"/>
  <c r="AA17" i="5"/>
  <c r="P17" i="5" s="1"/>
  <c r="AA16" i="5"/>
  <c r="AA15" i="5"/>
  <c r="P15" i="5" s="1"/>
  <c r="D18" i="5" l="1"/>
  <c r="F18" i="5" s="1"/>
  <c r="P24" i="5"/>
  <c r="D24" i="5" s="1"/>
  <c r="F24" i="5" s="1"/>
  <c r="P16" i="5"/>
  <c r="D16" i="5" s="1"/>
  <c r="F16" i="5" s="1"/>
  <c r="D15" i="5"/>
  <c r="F15" i="5" s="1"/>
  <c r="D23" i="5"/>
  <c r="F23" i="5" s="1"/>
  <c r="D17" i="5"/>
  <c r="F17" i="5" s="1"/>
  <c r="AA14" i="5"/>
  <c r="AA13" i="5"/>
  <c r="AA12" i="5"/>
  <c r="AA11" i="5"/>
  <c r="AA56" i="5"/>
  <c r="AA37" i="5"/>
  <c r="P37" i="5" l="1"/>
  <c r="D37" i="5" s="1"/>
  <c r="F37" i="5" s="1"/>
  <c r="P13" i="5"/>
  <c r="D13" i="5" s="1"/>
  <c r="F13" i="5" s="1"/>
  <c r="P11" i="5"/>
  <c r="D11" i="5" s="1"/>
  <c r="F11" i="5" s="1"/>
  <c r="P12" i="5"/>
  <c r="D12" i="5" s="1"/>
  <c r="F12" i="5" s="1"/>
  <c r="P56" i="5"/>
  <c r="D56" i="5" s="1"/>
  <c r="F56" i="5" s="1"/>
  <c r="P14" i="5"/>
  <c r="D14" i="5" s="1"/>
  <c r="F14" i="5" s="1"/>
  <c r="AA55" i="5"/>
  <c r="AA36" i="5"/>
  <c r="AA48" i="5"/>
  <c r="AA47" i="5"/>
  <c r="AA46" i="5"/>
  <c r="AA45" i="5"/>
  <c r="AA44" i="5"/>
  <c r="AA43" i="5"/>
  <c r="AA42" i="5"/>
  <c r="AA35" i="5"/>
  <c r="AA34" i="5"/>
  <c r="AA33" i="5"/>
  <c r="P35" i="5" l="1"/>
  <c r="D35" i="5" s="1"/>
  <c r="F35" i="5" s="1"/>
  <c r="P45" i="5"/>
  <c r="D45" i="5" s="1"/>
  <c r="F45" i="5" s="1"/>
  <c r="P36" i="5"/>
  <c r="D36" i="5" s="1"/>
  <c r="F36" i="5" s="1"/>
  <c r="P33" i="5"/>
  <c r="D33" i="5" s="1"/>
  <c r="F33" i="5" s="1"/>
  <c r="P43" i="5"/>
  <c r="D43" i="5" s="1"/>
  <c r="F43" i="5" s="1"/>
  <c r="P47" i="5"/>
  <c r="D47" i="5" s="1"/>
  <c r="F47" i="5" s="1"/>
  <c r="D34" i="5"/>
  <c r="F34" i="5" s="1"/>
  <c r="P34" i="5"/>
  <c r="P44" i="5"/>
  <c r="D44" i="5" s="1"/>
  <c r="F44" i="5" s="1"/>
  <c r="P48" i="5"/>
  <c r="D48" i="5" s="1"/>
  <c r="F48" i="5" s="1"/>
  <c r="P42" i="5"/>
  <c r="D42" i="5" s="1"/>
  <c r="F42" i="5" s="1"/>
  <c r="P46" i="5"/>
  <c r="D46" i="5" s="1"/>
  <c r="F46" i="5" s="1"/>
  <c r="P55" i="5"/>
  <c r="D55" i="5" s="1"/>
  <c r="F55" i="5" s="1"/>
  <c r="AA54" i="5"/>
  <c r="AA53" i="5"/>
  <c r="AA52" i="5"/>
  <c r="AA51" i="5"/>
  <c r="AA41" i="5"/>
  <c r="AA50" i="5"/>
  <c r="AA40" i="5"/>
  <c r="AA39" i="5"/>
  <c r="AA32" i="5"/>
  <c r="AA31" i="5"/>
  <c r="P51" i="5" l="1"/>
  <c r="D51" i="5" s="1"/>
  <c r="F51" i="5" s="1"/>
  <c r="P40" i="5"/>
  <c r="D40" i="5" s="1"/>
  <c r="F40" i="5" s="1"/>
  <c r="P52" i="5"/>
  <c r="D52" i="5" s="1"/>
  <c r="F52" i="5" s="1"/>
  <c r="P31" i="5"/>
  <c r="D31" i="5" s="1"/>
  <c r="F31" i="5" s="1"/>
  <c r="P50" i="5"/>
  <c r="D50" i="5" s="1"/>
  <c r="F50" i="5" s="1"/>
  <c r="P53" i="5"/>
  <c r="D53" i="5" s="1"/>
  <c r="F53" i="5" s="1"/>
  <c r="P39" i="5"/>
  <c r="D39" i="5" s="1"/>
  <c r="F39" i="5" s="1"/>
  <c r="P32" i="5"/>
  <c r="D32" i="5" s="1"/>
  <c r="F32" i="5" s="1"/>
  <c r="P41" i="5"/>
  <c r="D41" i="5" s="1"/>
  <c r="F41" i="5" s="1"/>
  <c r="P54" i="5"/>
  <c r="D54" i="5" s="1"/>
  <c r="F54" i="5" s="1"/>
  <c r="AA30" i="5"/>
  <c r="AA21" i="5"/>
  <c r="AA22" i="5"/>
  <c r="AA20" i="5"/>
  <c r="AA10" i="5"/>
  <c r="AA9" i="5"/>
  <c r="AA8" i="5"/>
  <c r="AA7" i="5"/>
  <c r="AA6" i="5"/>
  <c r="AA5" i="5"/>
  <c r="P6" i="5" l="1"/>
  <c r="D6" i="5" s="1"/>
  <c r="F6" i="5" s="1"/>
  <c r="P10" i="5"/>
  <c r="D10" i="5" s="1"/>
  <c r="F10" i="5" s="1"/>
  <c r="P7" i="5"/>
  <c r="D7" i="5" s="1"/>
  <c r="F7" i="5" s="1"/>
  <c r="P20" i="5"/>
  <c r="D20" i="5" s="1"/>
  <c r="F20" i="5" s="1"/>
  <c r="P8" i="5"/>
  <c r="D8" i="5" s="1"/>
  <c r="F8" i="5" s="1"/>
  <c r="P22" i="5"/>
  <c r="D22" i="5" s="1"/>
  <c r="F22" i="5" s="1"/>
  <c r="P5" i="5"/>
  <c r="D5" i="5" s="1"/>
  <c r="F5" i="5" s="1"/>
  <c r="P9" i="5"/>
  <c r="D9" i="5" s="1"/>
  <c r="F9" i="5" s="1"/>
  <c r="P21" i="5"/>
  <c r="D21" i="5" s="1"/>
  <c r="F21" i="5" s="1"/>
  <c r="P30" i="5"/>
  <c r="D30" i="5" s="1"/>
  <c r="F30" i="5" s="1"/>
  <c r="AA49" i="5"/>
  <c r="P49" i="5" l="1"/>
  <c r="D49" i="5" s="1"/>
  <c r="F49" i="5" s="1"/>
  <c r="AA4" i="5"/>
  <c r="AA19" i="5"/>
  <c r="AA29" i="5"/>
  <c r="AA38" i="5"/>
  <c r="P29" i="5" l="1"/>
  <c r="D29" i="5" s="1"/>
  <c r="F29" i="5" s="1"/>
  <c r="P19" i="5"/>
  <c r="D19" i="5" s="1"/>
  <c r="F19" i="5" s="1"/>
  <c r="P4" i="5"/>
  <c r="D4" i="5" s="1"/>
  <c r="F4" i="5" s="1"/>
  <c r="P38" i="5"/>
  <c r="D38" i="5" s="1"/>
  <c r="F38" i="5" s="1"/>
</calcChain>
</file>

<file path=xl/comments1.xml><?xml version="1.0" encoding="utf-8"?>
<comments xmlns="http://schemas.openxmlformats.org/spreadsheetml/2006/main">
  <authors>
    <author>Administrator</author>
  </authors>
  <commentLis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LP:PP:MP</t>
        </r>
      </text>
    </comment>
  </commentList>
</comments>
</file>

<file path=xl/sharedStrings.xml><?xml version="1.0" encoding="utf-8"?>
<sst xmlns="http://schemas.openxmlformats.org/spreadsheetml/2006/main" count="416" uniqueCount="242">
  <si>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</si>
  <si>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</si>
  <si>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</si>
  <si>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</si>
  <si>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品质</t>
    <phoneticPr fontId="18" type="noConversion"/>
  </si>
  <si>
    <t>位置</t>
    <phoneticPr fontId="18" type="noConversion"/>
  </si>
  <si>
    <t>价值</t>
    <phoneticPr fontId="18" type="noConversion"/>
  </si>
  <si>
    <t>路径</t>
    <phoneticPr fontId="18" type="noConversion"/>
  </si>
  <si>
    <t>Id</t>
  </si>
  <si>
    <t>Name</t>
  </si>
  <si>
    <t>Quality</t>
  </si>
  <si>
    <t>Position</t>
  </si>
  <si>
    <t>Value</t>
  </si>
  <si>
    <t>Url</t>
  </si>
  <si>
    <t>攻击</t>
  </si>
  <si>
    <t>int</t>
    <phoneticPr fontId="18" type="noConversion"/>
  </si>
  <si>
    <t>生命</t>
  </si>
  <si>
    <t>int</t>
    <phoneticPr fontId="18" type="noConversion"/>
  </si>
  <si>
    <t>0;0;0</t>
    <phoneticPr fontId="18" type="noConversion"/>
  </si>
  <si>
    <t>Durable</t>
    <phoneticPr fontId="18" type="noConversion"/>
  </si>
  <si>
    <t>列标签</t>
  </si>
  <si>
    <t>总计</t>
  </si>
  <si>
    <t>计数项:Id</t>
  </si>
  <si>
    <t>AtkR</t>
    <phoneticPr fontId="18" type="noConversion"/>
  </si>
  <si>
    <t>VitR</t>
    <phoneticPr fontId="18" type="noConversion"/>
  </si>
  <si>
    <t>Spd</t>
    <phoneticPr fontId="18" type="noConversion"/>
  </si>
  <si>
    <t>Range</t>
    <phoneticPr fontId="18" type="noConversion"/>
  </si>
  <si>
    <t>HeroSkillId</t>
    <phoneticPr fontId="18" type="noConversion"/>
  </si>
  <si>
    <t>CommonSkillId</t>
    <phoneticPr fontId="18" type="noConversion"/>
  </si>
  <si>
    <t>CommonSkillRate</t>
    <phoneticPr fontId="18" type="noConversion"/>
  </si>
  <si>
    <t>EnergyRate</t>
    <phoneticPr fontId="18" type="noConversion"/>
  </si>
  <si>
    <t>是否可用</t>
    <phoneticPr fontId="18" type="noConversion"/>
  </si>
  <si>
    <t>bool</t>
    <phoneticPr fontId="18" type="noConversion"/>
  </si>
  <si>
    <t>Disable</t>
    <phoneticPr fontId="18" type="noConversion"/>
  </si>
  <si>
    <t>true</t>
  </si>
  <si>
    <t>是否可以锻造</t>
    <phoneticPr fontId="18" type="noConversion"/>
  </si>
  <si>
    <t>bool</t>
    <phoneticPr fontId="18" type="noConversion"/>
  </si>
  <si>
    <t>CanMerge</t>
    <phoneticPr fontId="18" type="noConversion"/>
  </si>
  <si>
    <t>随机掉落</t>
    <phoneticPr fontId="18" type="noConversion"/>
  </si>
  <si>
    <t>RandomDrop</t>
    <phoneticPr fontId="18" type="noConversion"/>
  </si>
  <si>
    <t>技能评分</t>
    <phoneticPr fontId="18" type="noConversion"/>
  </si>
  <si>
    <t>double</t>
    <phoneticPr fontId="18" type="noConversion"/>
  </si>
  <si>
    <t>~SkillMark2</t>
  </si>
  <si>
    <t>杂项评分</t>
    <phoneticPr fontId="18" type="noConversion"/>
  </si>
  <si>
    <t>~SkillMark22</t>
  </si>
  <si>
    <t>射程</t>
    <phoneticPr fontId="18" type="noConversion"/>
  </si>
  <si>
    <t>魔法点获取的比率</t>
    <phoneticPr fontId="18" type="noConversion"/>
  </si>
  <si>
    <t>装备耐久</t>
    <phoneticPr fontId="18" type="noConversion"/>
  </si>
  <si>
    <t>英雄技能</t>
    <phoneticPr fontId="18" type="noConversion"/>
  </si>
  <si>
    <t>int[]</t>
    <phoneticPr fontId="18" type="noConversion"/>
  </si>
  <si>
    <t>普通技能</t>
    <phoneticPr fontId="18" type="noConversion"/>
  </si>
  <si>
    <t>int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</si>
  <si>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</si>
  <si>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</si>
  <si>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</si>
  <si>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</si>
  <si>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</si>
  <si>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</si>
  <si>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</si>
  <si>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</si>
  <si>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Def</t>
    <phoneticPr fontId="18" type="noConversion"/>
  </si>
  <si>
    <t>Mag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</si>
  <si>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</si>
  <si>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</si>
  <si>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</si>
  <si>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</si>
  <si>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</si>
  <si>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</si>
  <si>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</si>
  <si>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打开格子</t>
    <phoneticPr fontId="18" type="noConversion"/>
  </si>
  <si>
    <t>int[]</t>
    <phoneticPr fontId="18" type="noConversion"/>
  </si>
  <si>
    <t>SlotId</t>
    <phoneticPr fontId="18" type="noConversion"/>
  </si>
  <si>
    <t>草屋</t>
    <phoneticPr fontId="18" type="noConversion"/>
  </si>
  <si>
    <t>zhulou1</t>
    <phoneticPr fontId="18" type="noConversion"/>
  </si>
  <si>
    <t>qizhi1</t>
  </si>
  <si>
    <t>蓝色旗帜</t>
    <phoneticPr fontId="18" type="noConversion"/>
  </si>
  <si>
    <t>wuqi1</t>
  </si>
  <si>
    <t>弓箭</t>
    <phoneticPr fontId="18" type="noConversion"/>
  </si>
  <si>
    <t>0;0;0</t>
    <phoneticPr fontId="18" type="noConversion"/>
  </si>
  <si>
    <t>qiang1</t>
  </si>
  <si>
    <t>瞭望台</t>
    <phoneticPr fontId="18" type="noConversion"/>
  </si>
  <si>
    <t>jianzhu1</t>
  </si>
  <si>
    <t>7;9</t>
    <phoneticPr fontId="18" type="noConversion"/>
  </si>
  <si>
    <t>怪物攻击加成</t>
    <phoneticPr fontId="18" type="noConversion"/>
  </si>
  <si>
    <t>int</t>
    <phoneticPr fontId="18" type="noConversion"/>
  </si>
  <si>
    <t>MonsterAtk</t>
    <phoneticPr fontId="18" type="noConversion"/>
  </si>
  <si>
    <t>怪物生命加成</t>
    <phoneticPr fontId="18" type="noConversion"/>
  </si>
  <si>
    <t>MonsterHp</t>
    <phoneticPr fontId="18" type="noConversion"/>
  </si>
  <si>
    <t>EquipMonsterPickDelegate</t>
    <phoneticPr fontId="18" type="noConversion"/>
  </si>
  <si>
    <t>怪物选取</t>
    <phoneticPr fontId="18" type="noConversion"/>
  </si>
  <si>
    <t>PickMethod</t>
    <phoneticPr fontId="18" type="noConversion"/>
  </si>
  <si>
    <t>m.IsRace("Human")</t>
    <phoneticPr fontId="18" type="noConversion"/>
  </si>
  <si>
    <t>描述</t>
    <phoneticPr fontId="18" type="noConversion"/>
  </si>
  <si>
    <t>string</t>
    <phoneticPr fontId="18" type="noConversion"/>
  </si>
  <si>
    <t>Des</t>
    <phoneticPr fontId="18" type="noConversion"/>
  </si>
  <si>
    <t>西庸城堡</t>
  </si>
  <si>
    <t>zhulou2</t>
    <phoneticPr fontId="18" type="noConversion"/>
  </si>
  <si>
    <t>1;7;9</t>
    <phoneticPr fontId="18" type="noConversion"/>
  </si>
  <si>
    <t>盖贝依城堡</t>
    <phoneticPr fontId="18" type="noConversion"/>
  </si>
  <si>
    <t>zhulou3</t>
    <phoneticPr fontId="18" type="noConversion"/>
  </si>
  <si>
    <t>1;6;9</t>
    <phoneticPr fontId="18" type="noConversion"/>
  </si>
  <si>
    <t>0;0;0</t>
  </si>
  <si>
    <t>zhulou4</t>
  </si>
  <si>
    <t>天守阁</t>
    <phoneticPr fontId="18" type="noConversion"/>
  </si>
  <si>
    <t>1;2;9</t>
    <phoneticPr fontId="18" type="noConversion"/>
  </si>
  <si>
    <t>zhulou5</t>
  </si>
  <si>
    <t>瓦西里教堂</t>
    <phoneticPr fontId="18" type="noConversion"/>
  </si>
  <si>
    <t>1;3;9</t>
    <phoneticPr fontId="18" type="noConversion"/>
  </si>
  <si>
    <t>zhulou6</t>
  </si>
  <si>
    <t>金字塔</t>
    <phoneticPr fontId="18" type="noConversion"/>
  </si>
  <si>
    <t>1;2;8;9</t>
    <phoneticPr fontId="18" type="noConversion"/>
  </si>
  <si>
    <t>zhulou7</t>
  </si>
  <si>
    <t>紫禁城</t>
    <phoneticPr fontId="18" type="noConversion"/>
  </si>
  <si>
    <t>qizhi2</t>
  </si>
  <si>
    <t>m.IsRace("Undead")</t>
    <phoneticPr fontId="18" type="noConversion"/>
  </si>
  <si>
    <t>0;0;0</t>
    <phoneticPr fontId="18" type="noConversion"/>
  </si>
  <si>
    <t>qizhi3</t>
  </si>
  <si>
    <t>qizhi4</t>
  </si>
  <si>
    <t>m.IsRace("Orc")</t>
    <phoneticPr fontId="18" type="noConversion"/>
  </si>
  <si>
    <t>m.IsRace("Spirit")</t>
    <phoneticPr fontId="18" type="noConversion"/>
  </si>
  <si>
    <t>鬼怪旗帜</t>
    <phoneticPr fontId="18" type="noConversion"/>
  </si>
  <si>
    <t>野性旗帜</t>
    <phoneticPr fontId="18" type="noConversion"/>
  </si>
  <si>
    <t>暗夜旗帜</t>
    <phoneticPr fontId="18" type="noConversion"/>
  </si>
  <si>
    <t>wuqi2</t>
  </si>
  <si>
    <t>wuqi3</t>
  </si>
  <si>
    <t>火枪</t>
    <phoneticPr fontId="18" type="noConversion"/>
  </si>
  <si>
    <t>wuqi4</t>
  </si>
  <si>
    <t>飞锤</t>
    <phoneticPr fontId="18" type="noConversion"/>
  </si>
  <si>
    <t>提升我方亡灵14%最大生命值和攻击</t>
    <phoneticPr fontId="18" type="noConversion"/>
  </si>
  <si>
    <t>提升我方人类20%最大生命值</t>
    <phoneticPr fontId="18" type="noConversion"/>
  </si>
  <si>
    <t>提升我方兽人25%攻击力</t>
    <phoneticPr fontId="18" type="noConversion"/>
  </si>
  <si>
    <t>提升我方精灵14%最大生命值和攻击</t>
    <phoneticPr fontId="18" type="noConversion"/>
  </si>
  <si>
    <t>qiang2</t>
  </si>
  <si>
    <t>木墙</t>
    <phoneticPr fontId="18" type="noConversion"/>
  </si>
  <si>
    <t>石墙</t>
  </si>
  <si>
    <t>qiang3</t>
  </si>
  <si>
    <t>刺墙</t>
    <phoneticPr fontId="18" type="noConversion"/>
  </si>
  <si>
    <t>jianzhu2</t>
  </si>
  <si>
    <t>0;-5;5</t>
    <phoneticPr fontId="18" type="noConversion"/>
  </si>
  <si>
    <t>图书馆</t>
    <phoneticPr fontId="18" type="noConversion"/>
  </si>
  <si>
    <t>qiang4</t>
  </si>
  <si>
    <t>黄金墙</t>
    <phoneticPr fontId="18" type="noConversion"/>
  </si>
  <si>
    <t>jianzhu3</t>
  </si>
  <si>
    <t>训练房</t>
    <phoneticPr fontId="18" type="noConversion"/>
  </si>
  <si>
    <t>6;0;-6</t>
    <phoneticPr fontId="18" type="noConversion"/>
  </si>
  <si>
    <t>jianzhu4</t>
  </si>
  <si>
    <t>温室</t>
    <phoneticPr fontId="18" type="noConversion"/>
  </si>
  <si>
    <t>jianzhu5</t>
  </si>
  <si>
    <t>-7;-3;10</t>
    <phoneticPr fontId="18" type="noConversion"/>
  </si>
  <si>
    <t>占卜小屋</t>
    <phoneticPr fontId="18" type="noConversion"/>
  </si>
  <si>
    <t>jianzhu6</t>
  </si>
  <si>
    <t>兵营</t>
    <phoneticPr fontId="18" type="noConversion"/>
  </si>
  <si>
    <t>wuqi5</t>
  </si>
  <si>
    <t>矮人火炮</t>
    <phoneticPr fontId="18" type="noConversion"/>
  </si>
  <si>
    <t>wuqi6</t>
  </si>
  <si>
    <t>巨弩</t>
    <phoneticPr fontId="18" type="noConversion"/>
  </si>
  <si>
    <t>wuqi7</t>
  </si>
  <si>
    <t>激光</t>
    <phoneticPr fontId="18" type="noConversion"/>
  </si>
  <si>
    <t>qiang5</t>
  </si>
  <si>
    <t>砖墙</t>
    <phoneticPr fontId="18" type="noConversion"/>
  </si>
  <si>
    <t>qiang6</t>
  </si>
  <si>
    <t>铁皮</t>
    <phoneticPr fontId="18" type="noConversion"/>
  </si>
  <si>
    <t>qiang7</t>
  </si>
  <si>
    <t>祝福矿石</t>
    <phoneticPr fontId="18" type="noConversion"/>
  </si>
  <si>
    <t>qiang8</t>
  </si>
  <si>
    <t>纸板墙</t>
    <phoneticPr fontId="18" type="noConversion"/>
  </si>
  <si>
    <t>qiang9</t>
  </si>
  <si>
    <t>铜墙</t>
    <phoneticPr fontId="18" type="noConversion"/>
  </si>
  <si>
    <t>qiang10</t>
  </si>
  <si>
    <t>玻璃墙</t>
    <phoneticPr fontId="18" type="noConversion"/>
  </si>
  <si>
    <t>qiang11</t>
  </si>
  <si>
    <t>龙鳞</t>
    <phoneticPr fontId="18" type="noConversion"/>
  </si>
  <si>
    <t>wuqi8</t>
  </si>
  <si>
    <t>弹弓</t>
    <phoneticPr fontId="18" type="noConversion"/>
  </si>
  <si>
    <t>jianzhu7</t>
  </si>
  <si>
    <t>-8;8;0</t>
    <phoneticPr fontId="18" type="noConversion"/>
  </si>
  <si>
    <t>铁匠铺</t>
    <phoneticPr fontId="18" type="noConversion"/>
  </si>
  <si>
    <t>火焰箭</t>
    <phoneticPr fontId="18" type="noConversion"/>
  </si>
  <si>
    <t>wuqi9</t>
  </si>
  <si>
    <t>爆裂炮</t>
    <phoneticPr fontId="18" type="noConversion"/>
  </si>
  <si>
    <t>jianzhu8</t>
  </si>
  <si>
    <t>巫毒塔</t>
    <phoneticPr fontId="18" type="noConversion"/>
  </si>
  <si>
    <t>zhulou8</t>
  </si>
  <si>
    <t>2;6;9</t>
    <phoneticPr fontId="18" type="noConversion"/>
  </si>
  <si>
    <t>天鹅堡</t>
    <phoneticPr fontId="18" type="noConversion"/>
  </si>
  <si>
    <t>zhulou9</t>
  </si>
  <si>
    <t>玛雅神庙</t>
    <phoneticPr fontId="18" type="noConversion"/>
  </si>
  <si>
    <t>4;7;9</t>
    <phoneticPr fontId="18" type="noConversion"/>
  </si>
  <si>
    <t>zhulou10</t>
  </si>
  <si>
    <t>迪士尼城堡</t>
    <phoneticPr fontId="18" type="noConversion"/>
  </si>
  <si>
    <t>2;7</t>
    <phoneticPr fontId="18" type="noConversion"/>
  </si>
  <si>
    <t>zhulou11</t>
  </si>
  <si>
    <t>铁炉堡</t>
    <phoneticPr fontId="18" type="noConversion"/>
  </si>
  <si>
    <t>3;6;9</t>
    <phoneticPr fontId="18" type="noConversion"/>
  </si>
  <si>
    <t>箭矢</t>
    <phoneticPr fontId="18" type="noConversion"/>
  </si>
  <si>
    <t>string</t>
    <phoneticPr fontId="18" type="noConversion"/>
  </si>
  <si>
    <t>Arrow</t>
    <phoneticPr fontId="18" type="noConversion"/>
  </si>
  <si>
    <t>arrow</t>
    <phoneticPr fontId="18" type="noConversion"/>
  </si>
  <si>
    <t>arrowred</t>
    <phoneticPr fontId="18" type="noConversion"/>
  </si>
  <si>
    <t>bullet</t>
  </si>
  <si>
    <t>spear</t>
  </si>
  <si>
    <t>bluepea</t>
  </si>
  <si>
    <t>electball</t>
  </si>
  <si>
    <t>laser</t>
    <phoneticPr fontId="18" type="noConversion"/>
  </si>
  <si>
    <t>zhulou12</t>
  </si>
  <si>
    <t>1;3;6</t>
    <phoneticPr fontId="18" type="noConversion"/>
  </si>
  <si>
    <t>霍格沃兹</t>
    <phoneticPr fontId="18" type="noConversion"/>
  </si>
  <si>
    <t>zhulou13</t>
  </si>
  <si>
    <t>帕特农神庙</t>
    <phoneticPr fontId="18" type="noConversion"/>
  </si>
  <si>
    <t>2;3</t>
    <phoneticPr fontId="18" type="noConversion"/>
  </si>
  <si>
    <t>zhulou14</t>
  </si>
  <si>
    <t>竹楼</t>
    <phoneticPr fontId="18" type="noConversion"/>
  </si>
  <si>
    <t>1;3;7</t>
    <phoneticPr fontId="18" type="noConversion"/>
  </si>
  <si>
    <t>zhulou15</t>
  </si>
  <si>
    <t>圣托里尼</t>
    <phoneticPr fontId="18" type="noConversion"/>
  </si>
  <si>
    <t>1;3;9</t>
    <phoneticPr fontId="18" type="noConversion"/>
  </si>
  <si>
    <t>qizhi5</t>
  </si>
  <si>
    <t>0;0;0</t>
    <phoneticPr fontId="18" type="noConversion"/>
  </si>
  <si>
    <t>联合旗帜</t>
    <phoneticPr fontId="18" type="noConversion"/>
  </si>
  <si>
    <t>提升我方所有单位6%最大生命值</t>
    <phoneticPr fontId="18" type="noConversion"/>
  </si>
  <si>
    <t>qizhi6</t>
  </si>
  <si>
    <t>海盗旗帜</t>
    <phoneticPr fontId="18" type="noConversion"/>
  </si>
  <si>
    <t>提升我方所有单位6%攻击</t>
    <phoneticPr fontId="18" type="noConversion"/>
  </si>
  <si>
    <t>公牛旗帜</t>
    <phoneticPr fontId="18" type="noConversion"/>
  </si>
  <si>
    <t>m.IsRace("Beast")</t>
    <phoneticPr fontId="18" type="noConversion"/>
  </si>
  <si>
    <t>提升我方野兽12%攻击和6%最大生命值</t>
    <phoneticPr fontId="18" type="noConversion"/>
  </si>
  <si>
    <t>qizhi7</t>
    <phoneticPr fontId="18" type="noConversion"/>
  </si>
  <si>
    <t>qizhi8</t>
  </si>
  <si>
    <t>m.IsRace("Machine") || m.IsRace("Element")</t>
    <phoneticPr fontId="18" type="noConversion"/>
  </si>
  <si>
    <t>科学旗帜</t>
    <phoneticPr fontId="18" type="noConversion"/>
  </si>
  <si>
    <t>提升我方机械和元素单位12%攻击和最大生命值</t>
    <phoneticPr fontId="18" type="noConversion"/>
  </si>
  <si>
    <t>qizhi9</t>
  </si>
  <si>
    <t>m.IsRace("Totem") || m.IsRace("Element")</t>
    <phoneticPr fontId="18" type="noConversion"/>
  </si>
  <si>
    <t>提升我方图腾和元素单位10%攻击和最大生命值</t>
    <phoneticPr fontId="18" type="noConversion"/>
  </si>
  <si>
    <t>药水旗帜</t>
    <phoneticPr fontId="18" type="noConversion"/>
  </si>
  <si>
    <t>qizhi10</t>
  </si>
  <si>
    <t>m.Star&gt;5</t>
    <phoneticPr fontId="18" type="noConversion"/>
  </si>
  <si>
    <t>提升我方5星以上单位10%攻击和最大生命值</t>
    <phoneticPr fontId="18" type="noConversion"/>
  </si>
  <si>
    <t>英雄旗帜</t>
    <phoneticPr fontId="18" type="noConversion"/>
  </si>
  <si>
    <t>m.Star&gt;0</t>
    <phoneticPr fontId="18" type="noConversion"/>
  </si>
  <si>
    <t>jianzhu9</t>
  </si>
  <si>
    <t>护盾发生器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</si>
</sst>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0" fillId="34" borderId="0" xfId="0" applyFill="1">
      <alignment vertical="center"/>
    </xf>
    <xf numFmtId="0" fontId="19" fillId="35" borderId="10" xfId="0" applyFont="1" applyFill="1" applyBorder="1" applyAlignment="1">
      <alignment vertical="center" textRotation="255"/>
    </xf>
    <xf numFmtId="0" fontId="20" fillId="36" borderId="1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21" fillId="0" borderId="0" xfId="0" applyFont="1" applyBorder="1">
      <alignment vertical="center"/>
    </xf>
    <xf numFmtId="0" fontId="22" fillId="33" borderId="0" xfId="0" applyFont="1" applyFill="1" applyAlignment="1">
      <alignment vertical="center" textRotation="255"/>
    </xf>
    <xf numFmtId="0" fontId="22" fillId="33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49" fontId="0" fillId="0" borderId="0" xfId="0" applyNumberFormat="1">
      <alignment vertical="center"/>
    </xf>
    <xf numFmtId="0" fontId="22" fillId="38" borderId="10" xfId="0" applyFont="1" applyFill="1" applyBorder="1" applyAlignment="1">
      <alignment vertical="center" textRotation="255"/>
    </xf>
    <xf numFmtId="0" fontId="20" fillId="38" borderId="10" xfId="0" applyFont="1" applyFill="1" applyBorder="1">
      <alignment vertical="center"/>
    </xf>
    <xf numFmtId="0" fontId="0" fillId="40" borderId="0" xfId="0" applyFill="1">
      <alignment vertical="center"/>
    </xf>
    <xf numFmtId="0" fontId="22" fillId="41" borderId="0" xfId="0" applyFont="1" applyFill="1" applyAlignment="1">
      <alignment vertical="center" textRotation="255"/>
    </xf>
    <xf numFmtId="0" fontId="20" fillId="41" borderId="10" xfId="0" applyFont="1" applyFill="1" applyBorder="1">
      <alignment vertical="center"/>
    </xf>
    <xf numFmtId="0" fontId="0" fillId="42" borderId="0" xfId="0" applyFill="1">
      <alignment vertical="center"/>
    </xf>
    <xf numFmtId="0" fontId="19" fillId="43" borderId="10" xfId="0" applyFont="1" applyFill="1" applyBorder="1" applyAlignment="1">
      <alignment vertical="center" textRotation="255"/>
    </xf>
    <xf numFmtId="0" fontId="20" fillId="44" borderId="10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45" borderId="10" xfId="0" applyFont="1" applyFill="1" applyBorder="1">
      <alignment vertical="center"/>
    </xf>
    <xf numFmtId="0" fontId="21" fillId="0" borderId="12" xfId="0" applyFont="1" applyBorder="1">
      <alignment vertical="center"/>
    </xf>
    <xf numFmtId="0" fontId="21" fillId="0" borderId="13" xfId="0" applyFont="1" applyBorder="1">
      <alignment vertical="center"/>
    </xf>
    <xf numFmtId="0" fontId="21" fillId="0" borderId="10" xfId="0" applyFont="1" applyBorder="1">
      <alignment vertical="center"/>
    </xf>
    <xf numFmtId="49" fontId="0" fillId="0" borderId="10" xfId="0" applyNumberFormat="1" applyFont="1" applyBorder="1">
      <alignment vertical="center"/>
    </xf>
    <xf numFmtId="0" fontId="21" fillId="0" borderId="13" xfId="0" applyNumberFormat="1" applyFont="1" applyBorder="1">
      <alignment vertical="center"/>
    </xf>
    <xf numFmtId="0" fontId="0" fillId="0" borderId="10" xfId="0" applyNumberFormat="1" applyFont="1" applyBorder="1">
      <alignment vertical="center"/>
    </xf>
    <xf numFmtId="0" fontId="25" fillId="0" borderId="12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2"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评分</v>
          </cell>
        </row>
        <row r="2">
          <cell r="A2" t="str">
            <v>int</v>
          </cell>
          <cell r="Y2" t="str">
            <v>int</v>
          </cell>
        </row>
        <row r="3">
          <cell r="A3" t="str">
            <v>Id</v>
          </cell>
          <cell r="Y3" t="str">
            <v>Mark</v>
          </cell>
        </row>
        <row r="4">
          <cell r="A4">
            <v>55100001</v>
          </cell>
          <cell r="Y4">
            <v>10</v>
          </cell>
        </row>
        <row r="5">
          <cell r="A5">
            <v>55100002</v>
          </cell>
          <cell r="Y5">
            <v>15</v>
          </cell>
        </row>
        <row r="6">
          <cell r="A6">
            <v>55100003</v>
          </cell>
          <cell r="Y6">
            <v>15</v>
          </cell>
        </row>
        <row r="7">
          <cell r="A7">
            <v>55100004</v>
          </cell>
          <cell r="Y7">
            <v>15</v>
          </cell>
        </row>
        <row r="8">
          <cell r="A8">
            <v>55100005</v>
          </cell>
          <cell r="Y8">
            <v>35</v>
          </cell>
        </row>
        <row r="9">
          <cell r="A9">
            <v>55100006</v>
          </cell>
          <cell r="Y9">
            <v>45</v>
          </cell>
        </row>
        <row r="10">
          <cell r="A10">
            <v>55100007</v>
          </cell>
          <cell r="Y10">
            <v>35</v>
          </cell>
        </row>
        <row r="11">
          <cell r="A11">
            <v>55100008</v>
          </cell>
          <cell r="Y11">
            <v>15</v>
          </cell>
        </row>
        <row r="12">
          <cell r="A12">
            <v>55100010</v>
          </cell>
          <cell r="Y12">
            <v>12</v>
          </cell>
        </row>
        <row r="13">
          <cell r="A13">
            <v>55100011</v>
          </cell>
          <cell r="Y13">
            <v>6</v>
          </cell>
        </row>
        <row r="14">
          <cell r="A14">
            <v>55100012</v>
          </cell>
          <cell r="Y14">
            <v>15</v>
          </cell>
        </row>
        <row r="15">
          <cell r="A15">
            <v>55100013</v>
          </cell>
          <cell r="Y15">
            <v>10</v>
          </cell>
        </row>
        <row r="16">
          <cell r="A16">
            <v>55100014</v>
          </cell>
          <cell r="Y16">
            <v>24</v>
          </cell>
        </row>
        <row r="17">
          <cell r="A17">
            <v>55100015</v>
          </cell>
          <cell r="Y17">
            <v>16</v>
          </cell>
        </row>
        <row r="18">
          <cell r="A18">
            <v>55110001</v>
          </cell>
          <cell r="Y18">
            <v>5</v>
          </cell>
        </row>
        <row r="19">
          <cell r="A19">
            <v>55110002</v>
          </cell>
          <cell r="Y19">
            <v>8</v>
          </cell>
        </row>
        <row r="20">
          <cell r="A20">
            <v>55110003</v>
          </cell>
          <cell r="Y20">
            <v>25</v>
          </cell>
        </row>
        <row r="21">
          <cell r="A21">
            <v>55110004</v>
          </cell>
          <cell r="Y21">
            <v>25</v>
          </cell>
        </row>
        <row r="22">
          <cell r="A22">
            <v>55110005</v>
          </cell>
          <cell r="Y22">
            <v>20</v>
          </cell>
        </row>
        <row r="23">
          <cell r="A23">
            <v>55110006</v>
          </cell>
          <cell r="Y23">
            <v>15</v>
          </cell>
        </row>
        <row r="24">
          <cell r="A24">
            <v>55110007</v>
          </cell>
          <cell r="Y24">
            <v>10</v>
          </cell>
        </row>
        <row r="25">
          <cell r="A25">
            <v>55110008</v>
          </cell>
          <cell r="Y25">
            <v>50</v>
          </cell>
        </row>
        <row r="26">
          <cell r="A26">
            <v>55110009</v>
          </cell>
          <cell r="Y26">
            <v>12</v>
          </cell>
        </row>
        <row r="27">
          <cell r="A27">
            <v>55110010</v>
          </cell>
          <cell r="Y27">
            <v>30</v>
          </cell>
        </row>
        <row r="28">
          <cell r="A28">
            <v>55110011</v>
          </cell>
          <cell r="Y28">
            <v>10</v>
          </cell>
        </row>
        <row r="29">
          <cell r="A29">
            <v>55110012</v>
          </cell>
          <cell r="Y29">
            <v>30</v>
          </cell>
        </row>
        <row r="30">
          <cell r="A30">
            <v>55110013</v>
          </cell>
          <cell r="Y30">
            <v>200</v>
          </cell>
        </row>
        <row r="31">
          <cell r="A31">
            <v>55110014</v>
          </cell>
          <cell r="Y31">
            <v>50</v>
          </cell>
        </row>
        <row r="32">
          <cell r="A32">
            <v>55110015</v>
          </cell>
          <cell r="Y32">
            <v>20</v>
          </cell>
        </row>
        <row r="33">
          <cell r="A33">
            <v>55110016</v>
          </cell>
          <cell r="Y33">
            <v>15</v>
          </cell>
        </row>
        <row r="34">
          <cell r="A34">
            <v>55110017</v>
          </cell>
          <cell r="Y34">
            <v>8</v>
          </cell>
        </row>
        <row r="35">
          <cell r="A35">
            <v>55110018</v>
          </cell>
          <cell r="Y35">
            <v>20</v>
          </cell>
        </row>
        <row r="36">
          <cell r="A36">
            <v>55110019</v>
          </cell>
          <cell r="Y36">
            <v>30</v>
          </cell>
        </row>
        <row r="37">
          <cell r="A37">
            <v>55110020</v>
          </cell>
          <cell r="Y37">
            <v>40</v>
          </cell>
        </row>
        <row r="38">
          <cell r="A38">
            <v>55200001</v>
          </cell>
          <cell r="Y38">
            <v>40</v>
          </cell>
        </row>
        <row r="39">
          <cell r="A39">
            <v>55200002</v>
          </cell>
          <cell r="Y39">
            <v>20</v>
          </cell>
        </row>
        <row r="40">
          <cell r="A40">
            <v>55200003</v>
          </cell>
          <cell r="Y40">
            <v>25</v>
          </cell>
        </row>
        <row r="41">
          <cell r="A41">
            <v>55200004</v>
          </cell>
          <cell r="Y41">
            <v>40</v>
          </cell>
        </row>
        <row r="42">
          <cell r="A42">
            <v>55200005</v>
          </cell>
          <cell r="Y42">
            <v>20</v>
          </cell>
        </row>
        <row r="43">
          <cell r="A43">
            <v>55200006</v>
          </cell>
          <cell r="Y43">
            <v>20</v>
          </cell>
        </row>
        <row r="44">
          <cell r="A44">
            <v>55200007</v>
          </cell>
          <cell r="Y44">
            <v>20</v>
          </cell>
        </row>
        <row r="45">
          <cell r="A45">
            <v>55200008</v>
          </cell>
          <cell r="Y45">
            <v>25</v>
          </cell>
        </row>
        <row r="46">
          <cell r="A46">
            <v>55200009</v>
          </cell>
          <cell r="Y46">
            <v>25</v>
          </cell>
        </row>
        <row r="47">
          <cell r="A47">
            <v>55200010</v>
          </cell>
          <cell r="Y47">
            <v>25</v>
          </cell>
        </row>
        <row r="48">
          <cell r="A48">
            <v>55200011</v>
          </cell>
          <cell r="Y48">
            <v>20</v>
          </cell>
        </row>
        <row r="49">
          <cell r="A49">
            <v>55200012</v>
          </cell>
          <cell r="Y49">
            <v>30</v>
          </cell>
        </row>
        <row r="50">
          <cell r="A50">
            <v>55200013</v>
          </cell>
          <cell r="Y50">
            <v>10</v>
          </cell>
        </row>
        <row r="51">
          <cell r="A51">
            <v>55200014</v>
          </cell>
          <cell r="Y51">
            <v>25</v>
          </cell>
        </row>
        <row r="52">
          <cell r="A52">
            <v>55200015</v>
          </cell>
          <cell r="Y52">
            <v>20</v>
          </cell>
        </row>
        <row r="53">
          <cell r="A53">
            <v>55300001</v>
          </cell>
          <cell r="Y53">
            <v>40</v>
          </cell>
        </row>
        <row r="54">
          <cell r="A54">
            <v>55300002</v>
          </cell>
          <cell r="Y54">
            <v>30</v>
          </cell>
        </row>
        <row r="55">
          <cell r="A55">
            <v>55300003</v>
          </cell>
          <cell r="Y55">
            <v>30</v>
          </cell>
        </row>
        <row r="56">
          <cell r="A56">
            <v>55300004</v>
          </cell>
          <cell r="Y56">
            <v>30</v>
          </cell>
        </row>
        <row r="57">
          <cell r="A57">
            <v>55300005</v>
          </cell>
          <cell r="Y57">
            <v>30</v>
          </cell>
        </row>
        <row r="58">
          <cell r="A58">
            <v>55300006</v>
          </cell>
          <cell r="Y58">
            <v>25</v>
          </cell>
        </row>
        <row r="59">
          <cell r="A59">
            <v>55300007</v>
          </cell>
          <cell r="Y59">
            <v>25</v>
          </cell>
        </row>
        <row r="60">
          <cell r="A60">
            <v>55300008</v>
          </cell>
          <cell r="Y60">
            <v>30</v>
          </cell>
        </row>
        <row r="61">
          <cell r="A61">
            <v>55300009</v>
          </cell>
          <cell r="Y61">
            <v>30</v>
          </cell>
        </row>
        <row r="62">
          <cell r="A62">
            <v>55300010</v>
          </cell>
          <cell r="Y62">
            <v>35</v>
          </cell>
        </row>
        <row r="63">
          <cell r="A63">
            <v>55300011</v>
          </cell>
          <cell r="Y63">
            <v>25</v>
          </cell>
        </row>
        <row r="64">
          <cell r="A64">
            <v>55300012</v>
          </cell>
          <cell r="Y64">
            <v>5</v>
          </cell>
        </row>
        <row r="65">
          <cell r="A65">
            <v>55300013</v>
          </cell>
          <cell r="Y65">
            <v>15</v>
          </cell>
        </row>
        <row r="66">
          <cell r="A66">
            <v>55310001</v>
          </cell>
          <cell r="Y66">
            <v>100</v>
          </cell>
        </row>
        <row r="67">
          <cell r="A67">
            <v>55310002</v>
          </cell>
          <cell r="Y67">
            <v>15</v>
          </cell>
        </row>
        <row r="68">
          <cell r="A68">
            <v>55310003</v>
          </cell>
          <cell r="Y68">
            <v>13</v>
          </cell>
        </row>
        <row r="69">
          <cell r="A69">
            <v>55400001</v>
          </cell>
          <cell r="Y69">
            <v>80</v>
          </cell>
        </row>
        <row r="70">
          <cell r="A70">
            <v>55400002</v>
          </cell>
          <cell r="Y70">
            <v>80</v>
          </cell>
        </row>
        <row r="71">
          <cell r="A71">
            <v>55400003</v>
          </cell>
          <cell r="Y71">
            <v>80</v>
          </cell>
        </row>
        <row r="72">
          <cell r="A72">
            <v>55400005</v>
          </cell>
          <cell r="Y72">
            <v>55</v>
          </cell>
        </row>
        <row r="73">
          <cell r="A73">
            <v>55400006</v>
          </cell>
          <cell r="Y73">
            <v>30</v>
          </cell>
        </row>
        <row r="74">
          <cell r="A74">
            <v>55400007</v>
          </cell>
          <cell r="Y74">
            <v>25</v>
          </cell>
        </row>
        <row r="75">
          <cell r="A75">
            <v>55410001</v>
          </cell>
          <cell r="Y75">
            <v>50</v>
          </cell>
        </row>
        <row r="76">
          <cell r="A76">
            <v>55500001</v>
          </cell>
          <cell r="Y76">
            <v>5</v>
          </cell>
        </row>
        <row r="77">
          <cell r="A77">
            <v>55500002</v>
          </cell>
          <cell r="Y77">
            <v>5</v>
          </cell>
        </row>
        <row r="78">
          <cell r="A78">
            <v>55500003</v>
          </cell>
          <cell r="Y78">
            <v>5</v>
          </cell>
        </row>
        <row r="79">
          <cell r="A79">
            <v>55500004</v>
          </cell>
          <cell r="Y79">
            <v>5</v>
          </cell>
        </row>
        <row r="80">
          <cell r="A80">
            <v>55500005</v>
          </cell>
          <cell r="Y80">
            <v>5</v>
          </cell>
        </row>
        <row r="81">
          <cell r="A81">
            <v>55500006</v>
          </cell>
          <cell r="Y81">
            <v>5</v>
          </cell>
        </row>
        <row r="82">
          <cell r="A82">
            <v>55500007</v>
          </cell>
          <cell r="Y82">
            <v>5</v>
          </cell>
        </row>
        <row r="83">
          <cell r="A83">
            <v>55500008</v>
          </cell>
          <cell r="Y83">
            <v>5</v>
          </cell>
        </row>
        <row r="84">
          <cell r="A84">
            <v>55500009</v>
          </cell>
          <cell r="Y84">
            <v>5</v>
          </cell>
        </row>
        <row r="85">
          <cell r="A85">
            <v>55500010</v>
          </cell>
          <cell r="Y85">
            <v>5</v>
          </cell>
        </row>
        <row r="86">
          <cell r="A86">
            <v>55500011</v>
          </cell>
          <cell r="Y86">
            <v>5</v>
          </cell>
        </row>
        <row r="87">
          <cell r="A87">
            <v>55500012</v>
          </cell>
          <cell r="Y87">
            <v>5</v>
          </cell>
        </row>
        <row r="88">
          <cell r="A88">
            <v>55500013</v>
          </cell>
          <cell r="Y88">
            <v>5</v>
          </cell>
        </row>
        <row r="89">
          <cell r="A89">
            <v>55500014</v>
          </cell>
          <cell r="Y89">
            <v>5</v>
          </cell>
        </row>
        <row r="90">
          <cell r="A90">
            <v>55500015</v>
          </cell>
          <cell r="Y90">
            <v>5</v>
          </cell>
        </row>
        <row r="91">
          <cell r="A91">
            <v>55500016</v>
          </cell>
          <cell r="Y91">
            <v>5</v>
          </cell>
        </row>
        <row r="92">
          <cell r="A92">
            <v>55510001</v>
          </cell>
          <cell r="Y92">
            <v>12</v>
          </cell>
        </row>
        <row r="93">
          <cell r="A93">
            <v>55510002</v>
          </cell>
          <cell r="Y93">
            <v>15</v>
          </cell>
        </row>
        <row r="94">
          <cell r="A94">
            <v>55510003</v>
          </cell>
          <cell r="Y94">
            <v>15</v>
          </cell>
        </row>
        <row r="95">
          <cell r="A95">
            <v>55510004</v>
          </cell>
          <cell r="Y95">
            <v>12</v>
          </cell>
        </row>
        <row r="96">
          <cell r="A96">
            <v>55510006</v>
          </cell>
          <cell r="Y96">
            <v>25</v>
          </cell>
        </row>
        <row r="97">
          <cell r="A97">
            <v>55510007</v>
          </cell>
          <cell r="Y97">
            <v>10</v>
          </cell>
        </row>
        <row r="98">
          <cell r="A98">
            <v>55510009</v>
          </cell>
          <cell r="Y98">
            <v>50</v>
          </cell>
        </row>
        <row r="99">
          <cell r="A99">
            <v>55510010</v>
          </cell>
          <cell r="Y99">
            <v>5</v>
          </cell>
        </row>
        <row r="100">
          <cell r="A100">
            <v>55510011</v>
          </cell>
          <cell r="Y100">
            <v>15</v>
          </cell>
        </row>
        <row r="101">
          <cell r="A101">
            <v>55510012</v>
          </cell>
          <cell r="Y101">
            <v>62</v>
          </cell>
        </row>
        <row r="102">
          <cell r="A102">
            <v>55510013</v>
          </cell>
          <cell r="Y102">
            <v>12</v>
          </cell>
        </row>
        <row r="103">
          <cell r="A103">
            <v>55510014</v>
          </cell>
          <cell r="Y103">
            <v>25</v>
          </cell>
        </row>
        <row r="104">
          <cell r="A104">
            <v>55510018</v>
          </cell>
          <cell r="Y104">
            <v>37</v>
          </cell>
        </row>
        <row r="105">
          <cell r="A105">
            <v>55510019</v>
          </cell>
          <cell r="Y105">
            <v>37</v>
          </cell>
        </row>
        <row r="106">
          <cell r="A106">
            <v>55520001</v>
          </cell>
          <cell r="Y106">
            <v>-25</v>
          </cell>
        </row>
        <row r="107">
          <cell r="A107">
            <v>55520002</v>
          </cell>
          <cell r="Y107">
            <v>62</v>
          </cell>
        </row>
        <row r="108">
          <cell r="A108">
            <v>55520003</v>
          </cell>
          <cell r="Y108">
            <v>27</v>
          </cell>
        </row>
        <row r="109">
          <cell r="A109">
            <v>55600001</v>
          </cell>
          <cell r="Y109">
            <v>8</v>
          </cell>
        </row>
        <row r="110">
          <cell r="A110">
            <v>55600002</v>
          </cell>
          <cell r="Y110">
            <v>10</v>
          </cell>
        </row>
        <row r="111">
          <cell r="A111">
            <v>55600004</v>
          </cell>
          <cell r="Y111">
            <v>8</v>
          </cell>
        </row>
        <row r="112">
          <cell r="A112">
            <v>55600005</v>
          </cell>
          <cell r="Y112">
            <v>15</v>
          </cell>
        </row>
        <row r="113">
          <cell r="A113">
            <v>55600006</v>
          </cell>
          <cell r="Y113">
            <v>15</v>
          </cell>
        </row>
        <row r="114">
          <cell r="A114">
            <v>55600007</v>
          </cell>
          <cell r="Y114">
            <v>20</v>
          </cell>
        </row>
        <row r="115">
          <cell r="A115">
            <v>55600008</v>
          </cell>
          <cell r="Y115">
            <v>30</v>
          </cell>
        </row>
        <row r="116">
          <cell r="A116">
            <v>55600009</v>
          </cell>
          <cell r="Y116">
            <v>13</v>
          </cell>
        </row>
        <row r="117">
          <cell r="A117">
            <v>55600010</v>
          </cell>
          <cell r="Y117">
            <v>30</v>
          </cell>
        </row>
        <row r="118">
          <cell r="A118">
            <v>55600011</v>
          </cell>
          <cell r="Y118">
            <v>20</v>
          </cell>
        </row>
        <row r="119">
          <cell r="A119">
            <v>55600012</v>
          </cell>
          <cell r="Y119">
            <v>30</v>
          </cell>
        </row>
        <row r="120">
          <cell r="A120">
            <v>55600013</v>
          </cell>
          <cell r="Y120">
            <v>15</v>
          </cell>
        </row>
        <row r="121">
          <cell r="A121">
            <v>55600014</v>
          </cell>
          <cell r="Y121">
            <v>30</v>
          </cell>
        </row>
        <row r="122">
          <cell r="A122">
            <v>55600015</v>
          </cell>
          <cell r="Y122">
            <v>10</v>
          </cell>
        </row>
        <row r="123">
          <cell r="A123">
            <v>55600016</v>
          </cell>
          <cell r="Y123">
            <v>15</v>
          </cell>
        </row>
        <row r="124">
          <cell r="A124">
            <v>55610001</v>
          </cell>
          <cell r="Y124">
            <v>30</v>
          </cell>
        </row>
        <row r="125">
          <cell r="A125">
            <v>55610002</v>
          </cell>
          <cell r="Y125">
            <v>5</v>
          </cell>
        </row>
        <row r="126">
          <cell r="A126">
            <v>55610003</v>
          </cell>
          <cell r="Y126">
            <v>5</v>
          </cell>
        </row>
        <row r="127">
          <cell r="A127">
            <v>55610004</v>
          </cell>
          <cell r="Y127">
            <v>10</v>
          </cell>
        </row>
        <row r="128">
          <cell r="A128">
            <v>55700001</v>
          </cell>
          <cell r="Y128">
            <v>20</v>
          </cell>
        </row>
        <row r="129">
          <cell r="A129">
            <v>55700002</v>
          </cell>
          <cell r="Y129">
            <v>20</v>
          </cell>
        </row>
        <row r="130">
          <cell r="A130">
            <v>55700003</v>
          </cell>
          <cell r="Y130">
            <v>20</v>
          </cell>
        </row>
        <row r="131">
          <cell r="A131">
            <v>55700004</v>
          </cell>
          <cell r="Y131">
            <v>20</v>
          </cell>
        </row>
        <row r="132">
          <cell r="A132">
            <v>55700005</v>
          </cell>
          <cell r="Y132">
            <v>40</v>
          </cell>
        </row>
        <row r="133">
          <cell r="A133">
            <v>55700006</v>
          </cell>
          <cell r="Y133">
            <v>50</v>
          </cell>
        </row>
        <row r="134">
          <cell r="A134">
            <v>55700007</v>
          </cell>
          <cell r="Y134">
            <v>35</v>
          </cell>
        </row>
        <row r="135">
          <cell r="A135">
            <v>55900001</v>
          </cell>
          <cell r="Y135">
            <v>35</v>
          </cell>
        </row>
        <row r="136">
          <cell r="A136">
            <v>55900002</v>
          </cell>
          <cell r="Y136">
            <v>30</v>
          </cell>
        </row>
        <row r="137">
          <cell r="A137">
            <v>55900003</v>
          </cell>
          <cell r="Y137">
            <v>80</v>
          </cell>
        </row>
        <row r="138">
          <cell r="A138">
            <v>55900004</v>
          </cell>
          <cell r="Y138">
            <v>-30</v>
          </cell>
        </row>
        <row r="139">
          <cell r="A139">
            <v>55900005</v>
          </cell>
          <cell r="Y139">
            <v>20</v>
          </cell>
        </row>
        <row r="140">
          <cell r="A140">
            <v>55900006</v>
          </cell>
          <cell r="Y140">
            <v>35</v>
          </cell>
        </row>
        <row r="141">
          <cell r="A141">
            <v>55900007</v>
          </cell>
          <cell r="Y141">
            <v>25</v>
          </cell>
        </row>
        <row r="142">
          <cell r="A142">
            <v>55900008</v>
          </cell>
          <cell r="Y142">
            <v>40</v>
          </cell>
        </row>
        <row r="143">
          <cell r="A143">
            <v>55900009</v>
          </cell>
          <cell r="Y143">
            <v>30</v>
          </cell>
        </row>
        <row r="144">
          <cell r="A144">
            <v>55900010</v>
          </cell>
          <cell r="Y144">
            <v>20</v>
          </cell>
        </row>
        <row r="145">
          <cell r="A145">
            <v>55900011</v>
          </cell>
          <cell r="Y145">
            <v>15</v>
          </cell>
        </row>
        <row r="146">
          <cell r="A146">
            <v>55900012</v>
          </cell>
          <cell r="Y146">
            <v>25</v>
          </cell>
        </row>
        <row r="147">
          <cell r="A147">
            <v>55900013</v>
          </cell>
          <cell r="Y147">
            <v>10</v>
          </cell>
        </row>
        <row r="148">
          <cell r="A148">
            <v>55900014</v>
          </cell>
          <cell r="Y148">
            <v>20</v>
          </cell>
        </row>
        <row r="149">
          <cell r="A149">
            <v>55900015</v>
          </cell>
          <cell r="Y149">
            <v>30</v>
          </cell>
        </row>
        <row r="150">
          <cell r="A150">
            <v>55900016</v>
          </cell>
          <cell r="Y150">
            <v>45</v>
          </cell>
        </row>
        <row r="151">
          <cell r="A151">
            <v>55900017</v>
          </cell>
          <cell r="Y151">
            <v>10</v>
          </cell>
        </row>
        <row r="152">
          <cell r="A152">
            <v>55900018</v>
          </cell>
          <cell r="Y152">
            <v>30</v>
          </cell>
        </row>
        <row r="153">
          <cell r="A153">
            <v>55900019</v>
          </cell>
          <cell r="Y153">
            <v>80</v>
          </cell>
        </row>
        <row r="154">
          <cell r="A154">
            <v>55900020</v>
          </cell>
          <cell r="Y154">
            <v>20</v>
          </cell>
        </row>
        <row r="155">
          <cell r="A155">
            <v>55900021</v>
          </cell>
          <cell r="Y155">
            <v>10</v>
          </cell>
        </row>
        <row r="156">
          <cell r="A156">
            <v>55900022</v>
          </cell>
          <cell r="Y156">
            <v>20</v>
          </cell>
        </row>
        <row r="157">
          <cell r="A157">
            <v>55900023</v>
          </cell>
          <cell r="Y157">
            <v>25</v>
          </cell>
        </row>
        <row r="158">
          <cell r="A158">
            <v>55900024</v>
          </cell>
          <cell r="Y158">
            <v>10</v>
          </cell>
        </row>
        <row r="159">
          <cell r="A159">
            <v>55900025</v>
          </cell>
          <cell r="Y159">
            <v>10</v>
          </cell>
        </row>
        <row r="160">
          <cell r="A160">
            <v>55900026</v>
          </cell>
          <cell r="Y160">
            <v>20</v>
          </cell>
        </row>
        <row r="161">
          <cell r="A161">
            <v>55900027</v>
          </cell>
          <cell r="Y161">
            <v>35</v>
          </cell>
        </row>
        <row r="162">
          <cell r="A162">
            <v>55900028</v>
          </cell>
          <cell r="Y162"/>
        </row>
        <row r="163">
          <cell r="A163">
            <v>55900029</v>
          </cell>
          <cell r="Y163">
            <v>15</v>
          </cell>
        </row>
        <row r="164">
          <cell r="A164">
            <v>55900030</v>
          </cell>
          <cell r="Y164">
            <v>25</v>
          </cell>
        </row>
        <row r="165">
          <cell r="A165">
            <v>55900031</v>
          </cell>
          <cell r="Y165">
            <v>5</v>
          </cell>
        </row>
        <row r="166">
          <cell r="A166">
            <v>55900032</v>
          </cell>
          <cell r="Y166">
            <v>20</v>
          </cell>
        </row>
        <row r="167">
          <cell r="A167">
            <v>55900033</v>
          </cell>
          <cell r="Y167">
            <v>20</v>
          </cell>
        </row>
        <row r="168">
          <cell r="A168">
            <v>55900034</v>
          </cell>
          <cell r="Y168">
            <v>14</v>
          </cell>
        </row>
        <row r="169">
          <cell r="A169">
            <v>55900035</v>
          </cell>
          <cell r="Y169">
            <v>14</v>
          </cell>
        </row>
        <row r="170">
          <cell r="A170">
            <v>55900036</v>
          </cell>
          <cell r="Y170">
            <v>50</v>
          </cell>
        </row>
        <row r="171">
          <cell r="A171">
            <v>55900037</v>
          </cell>
          <cell r="Y171">
            <v>35</v>
          </cell>
        </row>
        <row r="172">
          <cell r="A172">
            <v>55900038</v>
          </cell>
          <cell r="Y172">
            <v>40</v>
          </cell>
        </row>
        <row r="173">
          <cell r="A173">
            <v>55900039</v>
          </cell>
          <cell r="Y173">
            <v>40</v>
          </cell>
        </row>
        <row r="174">
          <cell r="A174">
            <v>55900040</v>
          </cell>
          <cell r="Y174">
            <v>30</v>
          </cell>
        </row>
        <row r="175">
          <cell r="A175">
            <v>55900041</v>
          </cell>
          <cell r="Y175">
            <v>0</v>
          </cell>
        </row>
        <row r="176">
          <cell r="A176">
            <v>55900042</v>
          </cell>
          <cell r="Y176">
            <v>25</v>
          </cell>
        </row>
        <row r="177">
          <cell r="A177">
            <v>55900043</v>
          </cell>
          <cell r="Y177">
            <v>30</v>
          </cell>
        </row>
        <row r="178">
          <cell r="A178">
            <v>55900044</v>
          </cell>
          <cell r="Y178">
            <v>40</v>
          </cell>
        </row>
        <row r="179">
          <cell r="A179">
            <v>55900045</v>
          </cell>
          <cell r="Y179">
            <v>25</v>
          </cell>
        </row>
        <row r="180">
          <cell r="A180">
            <v>55900046</v>
          </cell>
          <cell r="Y180">
            <v>25</v>
          </cell>
        </row>
        <row r="181">
          <cell r="A181">
            <v>55900047</v>
          </cell>
          <cell r="Y181">
            <v>30</v>
          </cell>
        </row>
        <row r="182">
          <cell r="A182">
            <v>55900048</v>
          </cell>
          <cell r="Y182">
            <v>80</v>
          </cell>
        </row>
        <row r="183">
          <cell r="A183">
            <v>55900049</v>
          </cell>
          <cell r="Y183">
            <v>25</v>
          </cell>
        </row>
        <row r="184">
          <cell r="A184">
            <v>55900050</v>
          </cell>
          <cell r="Y184">
            <v>20</v>
          </cell>
        </row>
        <row r="185">
          <cell r="A185">
            <v>55900051</v>
          </cell>
          <cell r="Y185">
            <v>25</v>
          </cell>
        </row>
        <row r="186">
          <cell r="A186">
            <v>55900052</v>
          </cell>
          <cell r="Y186">
            <v>5</v>
          </cell>
        </row>
        <row r="187">
          <cell r="A187">
            <v>55900053</v>
          </cell>
          <cell r="Y187">
            <v>30</v>
          </cell>
        </row>
        <row r="188">
          <cell r="A188">
            <v>55900054</v>
          </cell>
          <cell r="Y188">
            <v>15</v>
          </cell>
        </row>
        <row r="189">
          <cell r="A189">
            <v>55900055</v>
          </cell>
          <cell r="Y189">
            <v>15</v>
          </cell>
        </row>
        <row r="190">
          <cell r="A190">
            <v>55990001</v>
          </cell>
          <cell r="Y190">
            <v>10</v>
          </cell>
        </row>
        <row r="191">
          <cell r="A191">
            <v>55990002</v>
          </cell>
          <cell r="Y191">
            <v>10</v>
          </cell>
        </row>
        <row r="192">
          <cell r="A192">
            <v>55990003</v>
          </cell>
          <cell r="Y192">
            <v>10</v>
          </cell>
        </row>
        <row r="193">
          <cell r="A193">
            <v>55990004</v>
          </cell>
          <cell r="Y193">
            <v>10</v>
          </cell>
        </row>
        <row r="194">
          <cell r="A194">
            <v>55990005</v>
          </cell>
          <cell r="Y194">
            <v>10</v>
          </cell>
        </row>
        <row r="195">
          <cell r="A195">
            <v>55990006</v>
          </cell>
          <cell r="Y195">
            <v>10</v>
          </cell>
        </row>
        <row r="196">
          <cell r="A196">
            <v>55990011</v>
          </cell>
          <cell r="Y196">
            <v>10</v>
          </cell>
        </row>
        <row r="197">
          <cell r="A197">
            <v>55990012</v>
          </cell>
          <cell r="Y197">
            <v>10</v>
          </cell>
        </row>
        <row r="198">
          <cell r="A198">
            <v>55990013</v>
          </cell>
          <cell r="Y198">
            <v>10</v>
          </cell>
        </row>
        <row r="199">
          <cell r="A199">
            <v>55990014</v>
          </cell>
          <cell r="Y199">
            <v>10</v>
          </cell>
        </row>
        <row r="200">
          <cell r="A200">
            <v>55990015</v>
          </cell>
          <cell r="Y200">
            <v>10</v>
          </cell>
        </row>
        <row r="201">
          <cell r="A201">
            <v>55990016</v>
          </cell>
          <cell r="Y201">
            <v>10</v>
          </cell>
        </row>
        <row r="202">
          <cell r="A202">
            <v>55990101</v>
          </cell>
          <cell r="Y202">
            <v>8</v>
          </cell>
        </row>
        <row r="203">
          <cell r="A203">
            <v>55990102</v>
          </cell>
          <cell r="Y203">
            <v>25</v>
          </cell>
        </row>
        <row r="204">
          <cell r="A204">
            <v>55990103</v>
          </cell>
          <cell r="Y204">
            <v>35</v>
          </cell>
        </row>
        <row r="205">
          <cell r="A205">
            <v>55990104</v>
          </cell>
          <cell r="Y205">
            <v>50</v>
          </cell>
        </row>
        <row r="206">
          <cell r="A206">
            <v>55990105</v>
          </cell>
          <cell r="Y206">
            <v>150</v>
          </cell>
        </row>
        <row r="207">
          <cell r="A207">
            <v>55990106</v>
          </cell>
          <cell r="Y207">
            <v>80</v>
          </cell>
        </row>
        <row r="208">
          <cell r="A208">
            <v>55990107</v>
          </cell>
          <cell r="Y208">
            <v>50</v>
          </cell>
        </row>
        <row r="209">
          <cell r="A209">
            <v>55990108</v>
          </cell>
          <cell r="Y209">
            <v>4</v>
          </cell>
        </row>
        <row r="210">
          <cell r="A210">
            <v>55990109</v>
          </cell>
          <cell r="Y210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888.618098611114" createdVersion="5" refreshedVersion="6" minRefreshableVersion="3" recordCount="6">
  <cacheSource type="worksheet">
    <worksheetSource name="表1"/>
  </cacheSource>
  <cacheFields count="32">
    <cacheField name="Id" numFmtId="0">
      <sharedItems containsSemiMixedTypes="0" containsString="0" containsNumber="1" containsInteger="1" minValue="21100001" maxValue="21500001"/>
    </cacheField>
    <cacheField name="Name" numFmtId="0">
      <sharedItems/>
    </cacheField>
    <cacheField name="Des" numFmtId="0">
      <sharedItems containsBlank="1"/>
    </cacheField>
    <cacheField name="Quality" numFmtId="0">
      <sharedItems containsSemiMixedTypes="0" containsString="0" containsNumber="1" containsInteger="1" minValue="0" maxValue="3" count="4">
        <n v="0"/>
        <n v="1"/>
        <n v="3" u="1"/>
        <n v="2" u="1"/>
      </sharedItems>
    </cacheField>
    <cacheField name="Position" numFmtId="0">
      <sharedItems containsSemiMixedTypes="0" containsString="0" containsNumber="1" containsInteger="1" minValue="1" maxValue="5"/>
    </cacheField>
    <cacheField name="Value" numFmtId="0">
      <sharedItems containsSemiMixedTypes="0" containsString="0" containsNumber="1" containsInteger="1" minValue="1" maxValue="1"/>
    </cacheField>
    <cacheField name="AtkR" numFmtId="0">
      <sharedItems containsSemiMixedTypes="0" containsString="0" containsNumber="1" containsInteger="1" minValue="0" maxValue="5"/>
    </cacheField>
    <cacheField name="VitR" numFmtId="0">
      <sharedItems containsSemiMixedTypes="0" containsString="0" containsNumber="1" containsInteger="1" minValue="0" maxValue="10"/>
    </cacheField>
    <cacheField name="Def" numFmtId="0">
      <sharedItems containsSemiMixedTypes="0" containsString="0" containsNumber="1" containsInteger="1" minValue="0" maxValue="1"/>
    </cacheField>
    <cacheField name="Mag" numFmtId="0">
      <sharedItems containsSemiMixedTypes="0" containsString="0" containsNumber="1" containsInteger="1" minValue="0" maxValue="0"/>
    </cacheField>
    <cacheField name="Spd" numFmtId="0">
      <sharedItems containsSemiMixedTypes="0" containsString="0" containsNumber="1" containsInteger="1" minValue="0" maxValue="0"/>
    </cacheField>
    <cacheField name="Hit" numFmtId="0">
      <sharedItems containsSemiMixedTypes="0" containsString="0" containsNumber="1" containsInteger="1" minValue="0" maxValue="1"/>
    </cacheField>
    <cacheField name="Dhit" numFmtId="0">
      <sharedItems containsSemiMixedTypes="0" containsString="0" containsNumber="1" containsInteger="1" minValue="0" maxValue="0"/>
    </cacheField>
    <cacheField name="Crt" numFmtId="0">
      <sharedItems containsSemiMixedTypes="0" containsString="0" containsNumber="1" containsInteger="1" minValue="0" maxValue="0"/>
    </cacheField>
    <cacheField name="Luk" numFmtId="0">
      <sharedItems containsSemiMixedTypes="0" containsString="0" containsNumber="1" containsInteger="1" minValue="0" maxValue="0"/>
    </cacheField>
    <cacheField name="Sum" numFmtId="0">
      <sharedItems containsSemiMixedTypes="0" containsString="0" containsNumber="1" containsInteger="1" minValue="5" maxValue="10"/>
    </cacheField>
    <cacheField name="Range" numFmtId="0">
      <sharedItems containsNonDate="0" containsString="0" containsBlank="1"/>
    </cacheField>
    <cacheField name="SlotId" numFmtId="0">
      <sharedItems containsBlank="1"/>
    </cacheField>
    <cacheField name="EnergyRate" numFmtId="0">
      <sharedItems/>
    </cacheField>
    <cacheField name="Durable" numFmtId="0">
      <sharedItems containsSemiMixedTypes="0" containsString="0" containsNumber="1" containsInteger="1" minValue="10" maxValue="10"/>
    </cacheField>
    <cacheField name="HeroSkillId" numFmtId="0">
      <sharedItems containsNonDate="0" containsString="0" containsBlank="1"/>
    </cacheField>
    <cacheField name="MonsterAtk" numFmtId="0">
      <sharedItems containsNonDate="0" containsString="0" containsBlank="1"/>
    </cacheField>
    <cacheField name="MonsterHp" numFmtId="0">
      <sharedItems containsString="0" containsBlank="1" containsNumber="1" containsInteger="1" minValue="10" maxValue="10"/>
    </cacheField>
    <cacheField name="PickMethod" numFmtId="0">
      <sharedItems containsBlank="1"/>
    </cacheField>
    <cacheField name="~SkillMark2" numFmtId="0">
      <sharedItems containsSemiMixedTypes="0" containsString="0" containsNumber="1" containsInteger="1" minValue="0" maxValue="5"/>
    </cacheField>
    <cacheField name="~SkillMark22" numFmtId="0">
      <sharedItems containsSemiMixedTypes="0" containsString="0" containsNumber="1" containsInteger="1" minValue="0" maxValue="0"/>
    </cacheField>
    <cacheField name="CommonSkillId" numFmtId="0">
      <sharedItems containsNonDate="0" containsString="0" containsBlank="1"/>
    </cacheField>
    <cacheField name="CommonSkillRate" numFmtId="0">
      <sharedItems containsNonDate="0" containsString="0" containsBlank="1"/>
    </cacheField>
    <cacheField name="Disable" numFmtId="0">
      <sharedItems containsNonDate="0" containsString="0" containsBlank="1"/>
    </cacheField>
    <cacheField name="RandomDrop" numFmtId="0">
      <sharedItems/>
    </cacheField>
    <cacheField name="CanMerge" numFmtId="0">
      <sharedItems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n v="21100001"/>
    <s v="草屋"/>
    <m/>
    <x v="0"/>
    <n v="1"/>
    <n v="1"/>
    <n v="0"/>
    <n v="5"/>
    <n v="0"/>
    <n v="0"/>
    <n v="0"/>
    <n v="0"/>
    <n v="0"/>
    <n v="0"/>
    <n v="0"/>
    <n v="5"/>
    <m/>
    <s v="7;9"/>
    <s v="0;0;0"/>
    <n v="10"/>
    <m/>
    <m/>
    <m/>
    <m/>
    <n v="0"/>
    <n v="0"/>
    <m/>
    <m/>
    <m/>
    <s v="true"/>
    <s v="true"/>
    <s v="zhulou1"/>
  </r>
  <r>
    <n v="21100002"/>
    <s v="西庸城堡"/>
    <m/>
    <x v="1"/>
    <n v="1"/>
    <n v="1"/>
    <n v="0"/>
    <n v="10"/>
    <n v="0"/>
    <n v="0"/>
    <n v="0"/>
    <n v="0"/>
    <n v="0"/>
    <n v="0"/>
    <n v="0"/>
    <n v="10"/>
    <m/>
    <m/>
    <s v="0;0;0"/>
    <n v="10"/>
    <m/>
    <m/>
    <m/>
    <m/>
    <n v="0"/>
    <n v="0"/>
    <m/>
    <m/>
    <m/>
    <s v="true"/>
    <s v="true"/>
    <s v="zhulou2"/>
  </r>
  <r>
    <n v="21200001"/>
    <s v="蓝色旗帜"/>
    <s v="提升所有人类怪物10%最大生命值"/>
    <x v="0"/>
    <n v="2"/>
    <n v="1"/>
    <n v="0"/>
    <n v="0"/>
    <n v="0"/>
    <n v="0"/>
    <n v="0"/>
    <n v="0"/>
    <n v="0"/>
    <n v="0"/>
    <n v="0"/>
    <n v="5"/>
    <m/>
    <m/>
    <s v="0;0;0"/>
    <n v="10"/>
    <m/>
    <m/>
    <n v="10"/>
    <s v="m.IsRace(&quot;Human&quot;)"/>
    <n v="5"/>
    <n v="0"/>
    <m/>
    <m/>
    <m/>
    <s v="true"/>
    <s v="true"/>
    <s v="qizhi1"/>
  </r>
  <r>
    <n v="21300001"/>
    <s v="弓箭"/>
    <m/>
    <x v="0"/>
    <n v="3"/>
    <n v="1"/>
    <n v="5"/>
    <n v="0"/>
    <n v="0"/>
    <n v="0"/>
    <n v="0"/>
    <n v="0"/>
    <n v="0"/>
    <n v="0"/>
    <n v="0"/>
    <n v="5"/>
    <m/>
    <m/>
    <s v="0;0;0"/>
    <n v="10"/>
    <m/>
    <m/>
    <m/>
    <m/>
    <n v="0"/>
    <n v="0"/>
    <m/>
    <m/>
    <m/>
    <s v="true"/>
    <s v="true"/>
    <s v="wuqi1"/>
  </r>
  <r>
    <n v="21400001"/>
    <s v="石墙"/>
    <m/>
    <x v="0"/>
    <n v="4"/>
    <n v="1"/>
    <n v="0"/>
    <n v="0"/>
    <n v="1"/>
    <n v="0"/>
    <n v="0"/>
    <n v="0"/>
    <n v="0"/>
    <n v="0"/>
    <n v="0"/>
    <n v="5"/>
    <m/>
    <m/>
    <s v="0;0;0"/>
    <n v="10"/>
    <m/>
    <m/>
    <m/>
    <m/>
    <n v="0"/>
    <n v="0"/>
    <m/>
    <m/>
    <m/>
    <s v="true"/>
    <s v="true"/>
    <s v="qiang1"/>
  </r>
  <r>
    <n v="21500001"/>
    <s v="瞭望台"/>
    <m/>
    <x v="0"/>
    <n v="5"/>
    <n v="1"/>
    <n v="0"/>
    <n v="0"/>
    <n v="0"/>
    <n v="0"/>
    <n v="0"/>
    <n v="1"/>
    <n v="0"/>
    <n v="0"/>
    <n v="0"/>
    <n v="5"/>
    <m/>
    <m/>
    <s v="0;0;0"/>
    <n v="10"/>
    <m/>
    <m/>
    <m/>
    <m/>
    <n v="0"/>
    <n v="0"/>
    <m/>
    <m/>
    <m/>
    <s v="true"/>
    <s v="true"/>
    <s v="jianzhu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D5" firstHeaderRow="1" firstDataRow="2" firstDataCol="1"/>
  <pivotFields count="32">
    <pivotField dataField="1" showAll="0"/>
    <pivotField showAll="0"/>
    <pivotField showAll="0"/>
    <pivotField axis="axisCol" showAll="0">
      <items count="5">
        <item x="0"/>
        <item x="1"/>
        <item m="1" x="3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计数项: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AG57" totalsRowShown="0">
  <autoFilter ref="A3:AG57"/>
  <sortState ref="A4:AG38">
    <sortCondition ref="A3:A38"/>
  </sortState>
  <tableColumns count="33">
    <tableColumn id="1" name="Id"/>
    <tableColumn id="2" name="Name"/>
    <tableColumn id="32" name="Des" dataDxfId="21"/>
    <tableColumn id="3" name="Quality" dataDxfId="20">
      <calculatedColumnFormula>IF(P4&gt;=23,4,IF(AND(P4&gt;=18,P4&lt;23),3,IF(AND(P4&gt;=13,P4&lt;18),2,IF(AND(P4&gt;=8,P4&lt;13),1,0))))</calculatedColumnFormula>
    </tableColumn>
    <tableColumn id="5" name="Position"/>
    <tableColumn id="19" name="Value" dataDxfId="19">
      <calculatedColumnFormula>D4*50+50</calculatedColumnFormula>
    </tableColumn>
    <tableColumn id="11" name="AtkR"/>
    <tableColumn id="8" name="VitR"/>
    <tableColumn id="6" name="Def" dataDxfId="18"/>
    <tableColumn id="22" name="Mag" dataDxfId="17"/>
    <tableColumn id="27" name="Spd" dataDxfId="16"/>
    <tableColumn id="26" name="Hit" dataDxfId="15"/>
    <tableColumn id="25" name="Dhit" dataDxfId="14"/>
    <tableColumn id="24" name="Crt" dataDxfId="13"/>
    <tableColumn id="23" name="Luk" dataDxfId="12"/>
    <tableColumn id="28" name="Sum" dataDxfId="11">
      <calculatedColumnFormula>G4+H4+ SUM(I4:O4)*5+Z4+AA4</calculatedColumnFormula>
    </tableColumn>
    <tableColumn id="12" name="Range" dataDxfId="10"/>
    <tableColumn id="33" name="Arrow" dataDxfId="9"/>
    <tableColumn id="4" name="SlotId" dataDxfId="8"/>
    <tableColumn id="9" name="EnergyRate" dataDxfId="7"/>
    <tableColumn id="7" name="Durable"/>
    <tableColumn id="20" name="HeroSkillId"/>
    <tableColumn id="29" name="MonsterAtk" dataDxfId="6"/>
    <tableColumn id="30" name="MonsterHp" dataDxfId="5"/>
    <tableColumn id="31" name="PickMethod" dataDxfId="4"/>
    <tableColumn id="21" name="~SkillMark2"/>
    <tableColumn id="18" name="~SkillMark22" dataDxfId="3">
      <calculatedColumnFormula>IF(ISBLANK(AB4),0, LOOKUP(AB4,[1]Skill!$A:$A,[1]Skill!$Y:$Y)*AC4/100)</calculatedColumnFormula>
    </tableColumn>
    <tableColumn id="13" name="CommonSkillId"/>
    <tableColumn id="14" name="CommonSkillRate"/>
    <tableColumn id="15" name="Disable" dataDxfId="2"/>
    <tableColumn id="17" name="RandomDrop" dataDxfId="1"/>
    <tableColumn id="16" name="CanMerge" dataDxfId="0"/>
    <tableColumn id="10" name="Ur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7"/>
  <sheetViews>
    <sheetView tabSelected="1" topLeftCell="A22" workbookViewId="0">
      <selection activeCell="C53" sqref="C53"/>
    </sheetView>
  </sheetViews>
  <sheetFormatPr defaultRowHeight="13.5" x14ac:dyDescent="0.15"/>
  <cols>
    <col min="1" max="1" width="9.5" bestFit="1" customWidth="1"/>
    <col min="3" max="3" width="22.75" customWidth="1"/>
    <col min="4" max="5" width="5.5" customWidth="1"/>
    <col min="6" max="6" width="6.5" customWidth="1"/>
    <col min="7" max="8" width="5.125" customWidth="1"/>
    <col min="9" max="16" width="4.5" customWidth="1"/>
    <col min="17" max="18" width="5.125" customWidth="1"/>
    <col min="19" max="19" width="10.875" customWidth="1"/>
    <col min="20" max="20" width="8.625" customWidth="1"/>
    <col min="21" max="21" width="5" customWidth="1"/>
    <col min="22" max="22" width="8.625" customWidth="1"/>
    <col min="23" max="24" width="4.875" customWidth="1"/>
    <col min="25" max="25" width="16.375" customWidth="1"/>
    <col min="26" max="26" width="8.625" customWidth="1"/>
    <col min="27" max="27" width="5.875" customWidth="1"/>
    <col min="28" max="28" width="8.625" customWidth="1"/>
    <col min="29" max="29" width="5.25" customWidth="1"/>
    <col min="30" max="32" width="6" customWidth="1"/>
    <col min="35" max="35" width="9.5" bestFit="1" customWidth="1"/>
  </cols>
  <sheetData>
    <row r="1" spans="1:33" ht="60.75" customHeight="1" x14ac:dyDescent="0.15">
      <c r="A1" s="8" t="s">
        <v>2</v>
      </c>
      <c r="B1" s="8" t="s">
        <v>3</v>
      </c>
      <c r="C1" s="8" t="s">
        <v>92</v>
      </c>
      <c r="D1" s="8" t="s">
        <v>4</v>
      </c>
      <c r="E1" s="8" t="s">
        <v>5</v>
      </c>
      <c r="F1" s="9" t="s">
        <v>6</v>
      </c>
      <c r="G1" s="4" t="s">
        <v>14</v>
      </c>
      <c r="H1" s="4" t="s">
        <v>16</v>
      </c>
      <c r="I1" s="19" t="s">
        <v>52</v>
      </c>
      <c r="J1" s="19" t="s">
        <v>53</v>
      </c>
      <c r="K1" s="19" t="s">
        <v>54</v>
      </c>
      <c r="L1" s="19" t="s">
        <v>55</v>
      </c>
      <c r="M1" s="19" t="s">
        <v>56</v>
      </c>
      <c r="N1" s="19" t="s">
        <v>57</v>
      </c>
      <c r="O1" s="19" t="s">
        <v>58</v>
      </c>
      <c r="P1" s="13" t="s">
        <v>66</v>
      </c>
      <c r="Q1" s="16" t="s">
        <v>45</v>
      </c>
      <c r="R1" s="16" t="s">
        <v>194</v>
      </c>
      <c r="S1" s="16" t="s">
        <v>69</v>
      </c>
      <c r="T1" s="16" t="s">
        <v>46</v>
      </c>
      <c r="U1" s="16" t="s">
        <v>47</v>
      </c>
      <c r="V1" s="16" t="s">
        <v>48</v>
      </c>
      <c r="W1" s="16" t="s">
        <v>83</v>
      </c>
      <c r="X1" s="16" t="s">
        <v>86</v>
      </c>
      <c r="Y1" s="16" t="s">
        <v>89</v>
      </c>
      <c r="Z1" s="16" t="s">
        <v>43</v>
      </c>
      <c r="AA1" s="13" t="s">
        <v>40</v>
      </c>
      <c r="AB1" s="13" t="s">
        <v>50</v>
      </c>
      <c r="AC1" s="13" t="s">
        <v>50</v>
      </c>
      <c r="AD1" s="8" t="s">
        <v>31</v>
      </c>
      <c r="AE1" s="8" t="s">
        <v>38</v>
      </c>
      <c r="AF1" s="8" t="s">
        <v>35</v>
      </c>
      <c r="AG1" s="8" t="s">
        <v>7</v>
      </c>
    </row>
    <row r="2" spans="1:33" x14ac:dyDescent="0.15">
      <c r="A2" s="3" t="s">
        <v>0</v>
      </c>
      <c r="B2" s="3" t="s">
        <v>1</v>
      </c>
      <c r="C2" s="3" t="s">
        <v>93</v>
      </c>
      <c r="D2" s="3" t="s">
        <v>0</v>
      </c>
      <c r="E2" s="3" t="s">
        <v>0</v>
      </c>
      <c r="F2" s="3" t="s">
        <v>0</v>
      </c>
      <c r="G2" s="5" t="s">
        <v>15</v>
      </c>
      <c r="H2" s="5" t="s">
        <v>17</v>
      </c>
      <c r="I2" s="20" t="s">
        <v>0</v>
      </c>
      <c r="J2" s="20" t="s">
        <v>59</v>
      </c>
      <c r="K2" s="20" t="s">
        <v>0</v>
      </c>
      <c r="L2" s="20" t="s">
        <v>0</v>
      </c>
      <c r="M2" s="20" t="s">
        <v>0</v>
      </c>
      <c r="N2" s="20" t="s">
        <v>0</v>
      </c>
      <c r="O2" s="20" t="s">
        <v>0</v>
      </c>
      <c r="P2" s="14" t="s">
        <v>67</v>
      </c>
      <c r="Q2" s="17" t="s">
        <v>0</v>
      </c>
      <c r="R2" s="17" t="s">
        <v>195</v>
      </c>
      <c r="S2" s="17" t="s">
        <v>70</v>
      </c>
      <c r="T2" s="17" t="s">
        <v>49</v>
      </c>
      <c r="U2" s="17" t="s">
        <v>0</v>
      </c>
      <c r="V2" s="17" t="s">
        <v>0</v>
      </c>
      <c r="W2" s="17" t="s">
        <v>84</v>
      </c>
      <c r="X2" s="17" t="s">
        <v>84</v>
      </c>
      <c r="Y2" s="17" t="s">
        <v>88</v>
      </c>
      <c r="Z2" s="17" t="s">
        <v>41</v>
      </c>
      <c r="AA2" s="14" t="s">
        <v>41</v>
      </c>
      <c r="AB2" s="14" t="s">
        <v>51</v>
      </c>
      <c r="AC2" s="14" t="s">
        <v>51</v>
      </c>
      <c r="AD2" s="3" t="s">
        <v>32</v>
      </c>
      <c r="AE2" s="3" t="s">
        <v>36</v>
      </c>
      <c r="AF2" s="3" t="s">
        <v>36</v>
      </c>
      <c r="AG2" s="3" t="s">
        <v>1</v>
      </c>
    </row>
    <row r="3" spans="1:33" x14ac:dyDescent="0.15">
      <c r="A3" t="s">
        <v>8</v>
      </c>
      <c r="B3" t="s">
        <v>9</v>
      </c>
      <c r="C3" t="s">
        <v>94</v>
      </c>
      <c r="D3" t="s">
        <v>10</v>
      </c>
      <c r="E3" t="s">
        <v>11</v>
      </c>
      <c r="F3" t="s">
        <v>12</v>
      </c>
      <c r="G3" s="6" t="s">
        <v>23</v>
      </c>
      <c r="H3" s="6" t="s">
        <v>24</v>
      </c>
      <c r="I3" s="21" t="s">
        <v>60</v>
      </c>
      <c r="J3" s="21" t="s">
        <v>61</v>
      </c>
      <c r="K3" s="21" t="s">
        <v>25</v>
      </c>
      <c r="L3" s="21" t="s">
        <v>62</v>
      </c>
      <c r="M3" s="21" t="s">
        <v>63</v>
      </c>
      <c r="N3" s="21" t="s">
        <v>64</v>
      </c>
      <c r="O3" s="21" t="s">
        <v>65</v>
      </c>
      <c r="P3" s="15" t="s">
        <v>68</v>
      </c>
      <c r="Q3" s="18" t="s">
        <v>26</v>
      </c>
      <c r="R3" s="18" t="s">
        <v>196</v>
      </c>
      <c r="S3" s="18" t="s">
        <v>71</v>
      </c>
      <c r="T3" s="18" t="s">
        <v>30</v>
      </c>
      <c r="U3" s="18" t="s">
        <v>19</v>
      </c>
      <c r="V3" s="18" t="s">
        <v>27</v>
      </c>
      <c r="W3" s="18" t="s">
        <v>85</v>
      </c>
      <c r="X3" s="18" t="s">
        <v>87</v>
      </c>
      <c r="Y3" s="18" t="s">
        <v>90</v>
      </c>
      <c r="Z3" s="18" t="s">
        <v>42</v>
      </c>
      <c r="AA3" s="15" t="s">
        <v>44</v>
      </c>
      <c r="AB3" s="15" t="s">
        <v>28</v>
      </c>
      <c r="AC3" s="15" t="s">
        <v>29</v>
      </c>
      <c r="AD3" t="s">
        <v>33</v>
      </c>
      <c r="AE3" t="s">
        <v>39</v>
      </c>
      <c r="AF3" t="s">
        <v>37</v>
      </c>
      <c r="AG3" t="s">
        <v>13</v>
      </c>
    </row>
    <row r="4" spans="1:33" x14ac:dyDescent="0.15">
      <c r="A4" s="1">
        <v>21100001</v>
      </c>
      <c r="B4" s="1" t="s">
        <v>72</v>
      </c>
      <c r="C4" s="1"/>
      <c r="D4" s="1">
        <f t="shared" ref="D4:D14" si="0">IF(P4&gt;=23,4,IF(AND(P4&gt;=18,P4&lt;23),3,IF(AND(P4&gt;=13,P4&lt;18),2,IF(AND(P4&gt;=8,P4&lt;13),1,0))))</f>
        <v>0</v>
      </c>
      <c r="E4" s="1">
        <v>1</v>
      </c>
      <c r="F4" s="1">
        <f>D4*50+50</f>
        <v>50</v>
      </c>
      <c r="G4" s="1">
        <v>0</v>
      </c>
      <c r="H4" s="1">
        <v>5</v>
      </c>
      <c r="I4" s="23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24">
        <f t="shared" ref="P4:P38" si="1">G4+H4+ SUM(I4:O4)*5+Z4+AA4</f>
        <v>-5</v>
      </c>
      <c r="Q4" s="1"/>
      <c r="R4" s="1"/>
      <c r="S4" s="1" t="s">
        <v>82</v>
      </c>
      <c r="T4" s="1" t="s">
        <v>18</v>
      </c>
      <c r="U4" s="1">
        <v>10</v>
      </c>
      <c r="V4" s="1"/>
      <c r="W4" s="1"/>
      <c r="X4" s="1"/>
      <c r="Y4" s="1"/>
      <c r="Z4" s="1">
        <v>-10</v>
      </c>
      <c r="AA4" s="1">
        <f>IF(ISBLANK(AB4),0, LOOKUP(AB4,[1]Skill!$A:$A,[1]Skill!$Y:$Y)*AC4/100)</f>
        <v>0</v>
      </c>
      <c r="AB4" s="1"/>
      <c r="AC4" s="1"/>
      <c r="AD4" s="1"/>
      <c r="AE4" s="1" t="s">
        <v>34</v>
      </c>
      <c r="AF4" s="1" t="s">
        <v>34</v>
      </c>
      <c r="AG4" s="1" t="s">
        <v>73</v>
      </c>
    </row>
    <row r="5" spans="1:33" x14ac:dyDescent="0.15">
      <c r="A5" s="1">
        <v>21100002</v>
      </c>
      <c r="B5" s="1" t="s">
        <v>95</v>
      </c>
      <c r="C5" s="1"/>
      <c r="D5" s="1">
        <f t="shared" si="0"/>
        <v>1</v>
      </c>
      <c r="E5" s="1">
        <v>1</v>
      </c>
      <c r="F5" s="1">
        <f t="shared" ref="F5:F54" si="2">D5*50+50</f>
        <v>100</v>
      </c>
      <c r="G5" s="1">
        <v>0</v>
      </c>
      <c r="H5" s="1">
        <v>10</v>
      </c>
      <c r="I5" s="23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24">
        <f t="shared" si="1"/>
        <v>10</v>
      </c>
      <c r="Q5" s="25"/>
      <c r="R5" s="25"/>
      <c r="S5" s="25" t="s">
        <v>97</v>
      </c>
      <c r="T5" s="1" t="s">
        <v>18</v>
      </c>
      <c r="U5" s="1">
        <v>10</v>
      </c>
      <c r="V5" s="1"/>
      <c r="W5" s="1"/>
      <c r="X5" s="1"/>
      <c r="Y5" s="1"/>
      <c r="Z5" s="1">
        <v>0</v>
      </c>
      <c r="AA5" s="28">
        <f>IF(ISBLANK(AB5),0, LOOKUP(AB5,[1]Skill!$A:$A,[1]Skill!$Y:$Y)*AC5/100)</f>
        <v>0</v>
      </c>
      <c r="AB5" s="1"/>
      <c r="AC5" s="1"/>
      <c r="AD5" s="26"/>
      <c r="AE5" s="1" t="s">
        <v>34</v>
      </c>
      <c r="AF5" s="1" t="s">
        <v>34</v>
      </c>
      <c r="AG5" s="1" t="s">
        <v>96</v>
      </c>
    </row>
    <row r="6" spans="1:33" x14ac:dyDescent="0.15">
      <c r="A6" s="1">
        <v>21100003</v>
      </c>
      <c r="B6" s="1" t="s">
        <v>98</v>
      </c>
      <c r="C6" s="1"/>
      <c r="D6" s="1">
        <f t="shared" si="0"/>
        <v>2</v>
      </c>
      <c r="E6" s="1">
        <v>1</v>
      </c>
      <c r="F6" s="1">
        <f t="shared" si="2"/>
        <v>150</v>
      </c>
      <c r="G6" s="1">
        <v>0</v>
      </c>
      <c r="H6" s="1">
        <v>14</v>
      </c>
      <c r="I6" s="29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27">
        <f t="shared" si="1"/>
        <v>14</v>
      </c>
      <c r="Q6" s="25"/>
      <c r="R6" s="25"/>
      <c r="S6" s="25" t="s">
        <v>100</v>
      </c>
      <c r="T6" s="1" t="s">
        <v>18</v>
      </c>
      <c r="U6" s="1">
        <v>10</v>
      </c>
      <c r="V6" s="1"/>
      <c r="W6" s="1"/>
      <c r="X6" s="1"/>
      <c r="Y6" s="1"/>
      <c r="Z6" s="1">
        <v>0</v>
      </c>
      <c r="AA6" s="28">
        <f>IF(ISBLANK(AB6),0, LOOKUP(AB6,[1]Skill!$A:$A,[1]Skill!$Y:$Y)*AC6/100)</f>
        <v>0</v>
      </c>
      <c r="AB6" s="1"/>
      <c r="AC6" s="1"/>
      <c r="AD6" s="26"/>
      <c r="AE6" s="1" t="s">
        <v>34</v>
      </c>
      <c r="AF6" s="1" t="s">
        <v>34</v>
      </c>
      <c r="AG6" s="1" t="s">
        <v>99</v>
      </c>
    </row>
    <row r="7" spans="1:33" x14ac:dyDescent="0.15">
      <c r="A7" s="1">
        <v>21100004</v>
      </c>
      <c r="B7" s="1" t="s">
        <v>103</v>
      </c>
      <c r="C7" s="1"/>
      <c r="D7" s="1">
        <f t="shared" si="0"/>
        <v>1</v>
      </c>
      <c r="E7" s="1">
        <v>1</v>
      </c>
      <c r="F7" s="1">
        <f t="shared" si="2"/>
        <v>100</v>
      </c>
      <c r="G7" s="1">
        <v>0</v>
      </c>
      <c r="H7" s="1">
        <v>9</v>
      </c>
      <c r="I7" s="23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24">
        <f t="shared" si="1"/>
        <v>9</v>
      </c>
      <c r="Q7" s="25"/>
      <c r="R7" s="25"/>
      <c r="S7" s="25" t="s">
        <v>104</v>
      </c>
      <c r="T7" s="1" t="s">
        <v>101</v>
      </c>
      <c r="U7" s="1">
        <v>10</v>
      </c>
      <c r="V7" s="1"/>
      <c r="W7" s="1"/>
      <c r="X7" s="1"/>
      <c r="Y7" s="1"/>
      <c r="Z7" s="1">
        <v>0</v>
      </c>
      <c r="AA7" s="28">
        <f>IF(ISBLANK(AB7),0, LOOKUP(AB7,[1]Skill!$A:$A,[1]Skill!$Y:$Y)*AC7/100)</f>
        <v>0</v>
      </c>
      <c r="AB7" s="1"/>
      <c r="AC7" s="1"/>
      <c r="AD7" s="26"/>
      <c r="AE7" s="1" t="s">
        <v>34</v>
      </c>
      <c r="AF7" s="1" t="s">
        <v>34</v>
      </c>
      <c r="AG7" s="1" t="s">
        <v>102</v>
      </c>
    </row>
    <row r="8" spans="1:33" x14ac:dyDescent="0.15">
      <c r="A8" s="1">
        <v>21100005</v>
      </c>
      <c r="B8" s="1" t="s">
        <v>106</v>
      </c>
      <c r="C8" s="1"/>
      <c r="D8" s="1">
        <f t="shared" si="0"/>
        <v>2</v>
      </c>
      <c r="E8" s="1">
        <v>1</v>
      </c>
      <c r="F8" s="1">
        <f t="shared" si="2"/>
        <v>150</v>
      </c>
      <c r="G8" s="1">
        <v>0</v>
      </c>
      <c r="H8" s="1">
        <v>8</v>
      </c>
      <c r="I8" s="29">
        <v>0</v>
      </c>
      <c r="J8" s="7">
        <v>0</v>
      </c>
      <c r="K8" s="7">
        <v>0</v>
      </c>
      <c r="L8" s="7">
        <v>0</v>
      </c>
      <c r="M8" s="7">
        <v>1</v>
      </c>
      <c r="N8" s="7">
        <v>0</v>
      </c>
      <c r="O8" s="7">
        <v>0</v>
      </c>
      <c r="P8" s="27">
        <f t="shared" si="1"/>
        <v>13</v>
      </c>
      <c r="Q8" s="25"/>
      <c r="R8" s="25"/>
      <c r="S8" s="25" t="s">
        <v>107</v>
      </c>
      <c r="T8" s="1" t="s">
        <v>101</v>
      </c>
      <c r="U8" s="1">
        <v>10</v>
      </c>
      <c r="V8" s="1"/>
      <c r="W8" s="1"/>
      <c r="X8" s="1"/>
      <c r="Y8" s="1"/>
      <c r="Z8" s="1">
        <v>0</v>
      </c>
      <c r="AA8" s="28">
        <f>IF(ISBLANK(AB8),0, LOOKUP(AB8,[1]Skill!$A:$A,[1]Skill!$Y:$Y)*AC8/100)</f>
        <v>0</v>
      </c>
      <c r="AB8" s="1"/>
      <c r="AC8" s="1"/>
      <c r="AD8" s="26"/>
      <c r="AE8" s="1" t="s">
        <v>34</v>
      </c>
      <c r="AF8" s="1" t="s">
        <v>34</v>
      </c>
      <c r="AG8" s="1" t="s">
        <v>105</v>
      </c>
    </row>
    <row r="9" spans="1:33" x14ac:dyDescent="0.15">
      <c r="A9" s="1">
        <v>21100006</v>
      </c>
      <c r="B9" s="1" t="s">
        <v>109</v>
      </c>
      <c r="C9" s="1"/>
      <c r="D9" s="1">
        <f t="shared" si="0"/>
        <v>4</v>
      </c>
      <c r="E9" s="1">
        <v>1</v>
      </c>
      <c r="F9" s="1">
        <f t="shared" si="2"/>
        <v>250</v>
      </c>
      <c r="G9" s="1">
        <v>0</v>
      </c>
      <c r="H9" s="1">
        <v>10</v>
      </c>
      <c r="I9" s="23">
        <v>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24">
        <f t="shared" si="1"/>
        <v>25</v>
      </c>
      <c r="Q9" s="25"/>
      <c r="R9" s="25"/>
      <c r="S9" s="25" t="s">
        <v>110</v>
      </c>
      <c r="T9" s="1" t="s">
        <v>101</v>
      </c>
      <c r="U9" s="1">
        <v>10</v>
      </c>
      <c r="V9" s="1"/>
      <c r="W9" s="1"/>
      <c r="X9" s="1"/>
      <c r="Y9" s="1"/>
      <c r="Z9" s="1">
        <v>10</v>
      </c>
      <c r="AA9" s="28">
        <f>IF(ISBLANK(AB9),0, LOOKUP(AB9,[1]Skill!$A:$A,[1]Skill!$Y:$Y)*AC9/100)</f>
        <v>0</v>
      </c>
      <c r="AB9" s="1"/>
      <c r="AC9" s="1"/>
      <c r="AD9" s="26"/>
      <c r="AE9" s="1" t="s">
        <v>34</v>
      </c>
      <c r="AF9" s="1" t="s">
        <v>34</v>
      </c>
      <c r="AG9" s="1" t="s">
        <v>108</v>
      </c>
    </row>
    <row r="10" spans="1:33" x14ac:dyDescent="0.15">
      <c r="A10" s="1">
        <v>21100007</v>
      </c>
      <c r="B10" s="1" t="s">
        <v>112</v>
      </c>
      <c r="C10" s="1"/>
      <c r="D10" s="1">
        <f t="shared" si="0"/>
        <v>2</v>
      </c>
      <c r="E10" s="1">
        <v>1</v>
      </c>
      <c r="F10" s="1">
        <f t="shared" si="2"/>
        <v>150</v>
      </c>
      <c r="G10" s="1">
        <v>0</v>
      </c>
      <c r="H10" s="1">
        <v>9</v>
      </c>
      <c r="I10" s="29">
        <v>0</v>
      </c>
      <c r="J10" s="7">
        <v>1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27">
        <f t="shared" si="1"/>
        <v>14</v>
      </c>
      <c r="Q10" s="25"/>
      <c r="R10" s="25"/>
      <c r="S10" s="25" t="s">
        <v>97</v>
      </c>
      <c r="T10" s="1" t="s">
        <v>101</v>
      </c>
      <c r="U10" s="1">
        <v>10</v>
      </c>
      <c r="V10" s="1"/>
      <c r="W10" s="1"/>
      <c r="X10" s="1"/>
      <c r="Y10" s="1"/>
      <c r="Z10" s="1">
        <v>0</v>
      </c>
      <c r="AA10" s="28">
        <f>IF(ISBLANK(AB10),0, LOOKUP(AB10,[1]Skill!$A:$A,[1]Skill!$Y:$Y)*AC10/100)</f>
        <v>0</v>
      </c>
      <c r="AB10" s="1"/>
      <c r="AC10" s="1"/>
      <c r="AD10" s="26"/>
      <c r="AE10" s="1" t="s">
        <v>34</v>
      </c>
      <c r="AF10" s="1" t="s">
        <v>34</v>
      </c>
      <c r="AG10" s="1" t="s">
        <v>111</v>
      </c>
    </row>
    <row r="11" spans="1:33" x14ac:dyDescent="0.15">
      <c r="A11" s="1">
        <v>21100008</v>
      </c>
      <c r="B11" s="1" t="s">
        <v>184</v>
      </c>
      <c r="C11" s="1"/>
      <c r="D11" s="1">
        <f t="shared" si="0"/>
        <v>4</v>
      </c>
      <c r="E11" s="1">
        <v>1</v>
      </c>
      <c r="F11" s="1">
        <f t="shared" ref="F11:F12" si="3">D11*50+50</f>
        <v>250</v>
      </c>
      <c r="G11" s="1">
        <v>0</v>
      </c>
      <c r="H11" s="1">
        <v>15</v>
      </c>
      <c r="I11" s="23">
        <v>2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24">
        <f t="shared" si="1"/>
        <v>25</v>
      </c>
      <c r="Q11" s="25"/>
      <c r="R11" s="25"/>
      <c r="S11" s="25" t="s">
        <v>183</v>
      </c>
      <c r="T11" s="1" t="s">
        <v>101</v>
      </c>
      <c r="U11" s="1">
        <v>10</v>
      </c>
      <c r="V11" s="1"/>
      <c r="W11" s="1"/>
      <c r="X11" s="1"/>
      <c r="Y11" s="1"/>
      <c r="Z11" s="1">
        <v>0</v>
      </c>
      <c r="AA11" s="28">
        <f>IF(ISBLANK(AB11),0, LOOKUP(AB11,[1]Skill!$A:$A,[1]Skill!$Y:$Y)*AC11/100)</f>
        <v>0</v>
      </c>
      <c r="AB11" s="1"/>
      <c r="AC11" s="1"/>
      <c r="AD11" s="26"/>
      <c r="AE11" s="1" t="s">
        <v>34</v>
      </c>
      <c r="AF11" s="1" t="s">
        <v>34</v>
      </c>
      <c r="AG11" s="1" t="s">
        <v>182</v>
      </c>
    </row>
    <row r="12" spans="1:33" x14ac:dyDescent="0.15">
      <c r="A12" s="1">
        <v>21100009</v>
      </c>
      <c r="B12" s="1" t="s">
        <v>186</v>
      </c>
      <c r="C12" s="1"/>
      <c r="D12" s="1">
        <f t="shared" si="0"/>
        <v>3</v>
      </c>
      <c r="E12" s="1">
        <v>1</v>
      </c>
      <c r="F12" s="1">
        <f t="shared" si="3"/>
        <v>200</v>
      </c>
      <c r="G12" s="1">
        <v>0</v>
      </c>
      <c r="H12" s="1">
        <v>15</v>
      </c>
      <c r="I12" s="29">
        <v>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27">
        <f t="shared" si="1"/>
        <v>20</v>
      </c>
      <c r="Q12" s="25"/>
      <c r="R12" s="25"/>
      <c r="S12" s="25" t="s">
        <v>187</v>
      </c>
      <c r="T12" s="1" t="s">
        <v>101</v>
      </c>
      <c r="U12" s="1">
        <v>10</v>
      </c>
      <c r="V12" s="1"/>
      <c r="W12" s="1"/>
      <c r="X12" s="1"/>
      <c r="Y12" s="1"/>
      <c r="Z12" s="1">
        <v>0</v>
      </c>
      <c r="AA12" s="28">
        <f>IF(ISBLANK(AB12),0, LOOKUP(AB12,[1]Skill!$A:$A,[1]Skill!$Y:$Y)*AC12/100)</f>
        <v>0</v>
      </c>
      <c r="AB12" s="1"/>
      <c r="AC12" s="1"/>
      <c r="AD12" s="26"/>
      <c r="AE12" s="1" t="s">
        <v>34</v>
      </c>
      <c r="AF12" s="1" t="s">
        <v>34</v>
      </c>
      <c r="AG12" s="1" t="s">
        <v>185</v>
      </c>
    </row>
    <row r="13" spans="1:33" x14ac:dyDescent="0.15">
      <c r="A13" s="1">
        <v>21100010</v>
      </c>
      <c r="B13" s="1" t="s">
        <v>189</v>
      </c>
      <c r="C13" s="1"/>
      <c r="D13" s="1">
        <f t="shared" si="0"/>
        <v>0</v>
      </c>
      <c r="E13" s="1">
        <v>1</v>
      </c>
      <c r="F13" s="1">
        <f t="shared" ref="F13:F14" si="4">D13*50+50</f>
        <v>50</v>
      </c>
      <c r="G13" s="1">
        <v>0</v>
      </c>
      <c r="H13" s="1">
        <v>6</v>
      </c>
      <c r="I13" s="23">
        <v>0</v>
      </c>
      <c r="J13" s="7">
        <v>0</v>
      </c>
      <c r="K13" s="7">
        <v>0</v>
      </c>
      <c r="L13" s="7">
        <v>0</v>
      </c>
      <c r="M13" s="7">
        <v>0</v>
      </c>
      <c r="N13" s="7">
        <v>1</v>
      </c>
      <c r="O13" s="7">
        <v>0</v>
      </c>
      <c r="P13" s="24">
        <f t="shared" si="1"/>
        <v>1</v>
      </c>
      <c r="Q13" s="25"/>
      <c r="R13" s="25"/>
      <c r="S13" s="25" t="s">
        <v>190</v>
      </c>
      <c r="T13" s="1" t="s">
        <v>101</v>
      </c>
      <c r="U13" s="1">
        <v>10</v>
      </c>
      <c r="V13" s="1"/>
      <c r="W13" s="1"/>
      <c r="X13" s="1"/>
      <c r="Y13" s="1"/>
      <c r="Z13" s="1">
        <v>-10</v>
      </c>
      <c r="AA13" s="28">
        <f>IF(ISBLANK(AB13),0, LOOKUP(AB13,[1]Skill!$A:$A,[1]Skill!$Y:$Y)*AC13/100)</f>
        <v>0</v>
      </c>
      <c r="AB13" s="1"/>
      <c r="AC13" s="1"/>
      <c r="AD13" s="26"/>
      <c r="AE13" s="1" t="s">
        <v>34</v>
      </c>
      <c r="AF13" s="1" t="s">
        <v>34</v>
      </c>
      <c r="AG13" s="1" t="s">
        <v>188</v>
      </c>
    </row>
    <row r="14" spans="1:33" x14ac:dyDescent="0.15">
      <c r="A14" s="1">
        <v>21100011</v>
      </c>
      <c r="B14" s="1" t="s">
        <v>192</v>
      </c>
      <c r="C14" s="1"/>
      <c r="D14" s="1">
        <f t="shared" si="0"/>
        <v>3</v>
      </c>
      <c r="E14" s="1">
        <v>1</v>
      </c>
      <c r="F14" s="1">
        <f t="shared" si="4"/>
        <v>200</v>
      </c>
      <c r="G14" s="1">
        <v>0</v>
      </c>
      <c r="H14" s="1">
        <v>5</v>
      </c>
      <c r="I14" s="29">
        <v>3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27">
        <f t="shared" si="1"/>
        <v>20</v>
      </c>
      <c r="Q14" s="25"/>
      <c r="R14" s="25"/>
      <c r="S14" s="25" t="s">
        <v>193</v>
      </c>
      <c r="T14" s="1" t="s">
        <v>101</v>
      </c>
      <c r="U14" s="1">
        <v>10</v>
      </c>
      <c r="V14" s="1"/>
      <c r="W14" s="1"/>
      <c r="X14" s="1"/>
      <c r="Y14" s="1"/>
      <c r="Z14" s="1">
        <v>0</v>
      </c>
      <c r="AA14" s="28">
        <f>IF(ISBLANK(AB14),0, LOOKUP(AB14,[1]Skill!$A:$A,[1]Skill!$Y:$Y)*AC14/100)</f>
        <v>0</v>
      </c>
      <c r="AB14" s="1"/>
      <c r="AC14" s="1"/>
      <c r="AD14" s="26"/>
      <c r="AE14" s="1" t="s">
        <v>34</v>
      </c>
      <c r="AF14" s="1" t="s">
        <v>34</v>
      </c>
      <c r="AG14" s="1" t="s">
        <v>191</v>
      </c>
    </row>
    <row r="15" spans="1:33" x14ac:dyDescent="0.15">
      <c r="A15" s="1">
        <v>21100012</v>
      </c>
      <c r="B15" s="1" t="s">
        <v>206</v>
      </c>
      <c r="C15" s="1"/>
      <c r="D15" s="1">
        <f t="shared" ref="D15:D16" si="5">IF(P15&gt;=23,4,IF(AND(P15&gt;=18,P15&lt;23),3,IF(AND(P15&gt;=13,P15&lt;18),2,IF(AND(P15&gt;=8,P15&lt;13),1,0))))</f>
        <v>3</v>
      </c>
      <c r="E15" s="1">
        <v>1</v>
      </c>
      <c r="F15" s="1">
        <f t="shared" ref="F15:F16" si="6">D15*50+50</f>
        <v>200</v>
      </c>
      <c r="G15" s="1">
        <v>0</v>
      </c>
      <c r="H15" s="1">
        <v>2</v>
      </c>
      <c r="I15" s="23">
        <v>0</v>
      </c>
      <c r="J15" s="7">
        <v>4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24">
        <f t="shared" si="1"/>
        <v>22</v>
      </c>
      <c r="Q15" s="25"/>
      <c r="R15" s="25"/>
      <c r="S15" s="25" t="s">
        <v>205</v>
      </c>
      <c r="T15" s="1" t="s">
        <v>101</v>
      </c>
      <c r="U15" s="1">
        <v>10</v>
      </c>
      <c r="V15" s="1"/>
      <c r="W15" s="1"/>
      <c r="X15" s="1"/>
      <c r="Y15" s="1"/>
      <c r="Z15" s="1">
        <v>0</v>
      </c>
      <c r="AA15" s="28">
        <f>IF(ISBLANK(AB15),0, LOOKUP(AB15,[1]Skill!$A:$A,[1]Skill!$Y:$Y)*AC15/100)</f>
        <v>0</v>
      </c>
      <c r="AB15" s="1"/>
      <c r="AC15" s="1"/>
      <c r="AD15" s="26"/>
      <c r="AE15" s="1" t="s">
        <v>34</v>
      </c>
      <c r="AF15" s="1" t="s">
        <v>34</v>
      </c>
      <c r="AG15" s="1" t="s">
        <v>204</v>
      </c>
    </row>
    <row r="16" spans="1:33" x14ac:dyDescent="0.15">
      <c r="A16" s="1">
        <v>21100013</v>
      </c>
      <c r="B16" s="1" t="s">
        <v>208</v>
      </c>
      <c r="C16" s="1"/>
      <c r="D16" s="1">
        <f t="shared" si="5"/>
        <v>2</v>
      </c>
      <c r="E16" s="1">
        <v>1</v>
      </c>
      <c r="F16" s="1">
        <f t="shared" si="6"/>
        <v>150</v>
      </c>
      <c r="G16" s="1">
        <v>0</v>
      </c>
      <c r="H16" s="1">
        <v>5</v>
      </c>
      <c r="I16" s="29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4</v>
      </c>
      <c r="P16" s="27">
        <f t="shared" si="1"/>
        <v>15</v>
      </c>
      <c r="Q16" s="25"/>
      <c r="R16" s="25"/>
      <c r="S16" s="25" t="s">
        <v>209</v>
      </c>
      <c r="T16" s="1" t="s">
        <v>101</v>
      </c>
      <c r="U16" s="1">
        <v>10</v>
      </c>
      <c r="V16" s="1"/>
      <c r="W16" s="1"/>
      <c r="X16" s="1"/>
      <c r="Y16" s="1"/>
      <c r="Z16" s="1">
        <v>-10</v>
      </c>
      <c r="AA16" s="28">
        <f>IF(ISBLANK(AB16),0, LOOKUP(AB16,[1]Skill!$A:$A,[1]Skill!$Y:$Y)*AC16/100)</f>
        <v>0</v>
      </c>
      <c r="AB16" s="1"/>
      <c r="AC16" s="1"/>
      <c r="AD16" s="26"/>
      <c r="AE16" s="1" t="s">
        <v>34</v>
      </c>
      <c r="AF16" s="1" t="s">
        <v>34</v>
      </c>
      <c r="AG16" s="1" t="s">
        <v>207</v>
      </c>
    </row>
    <row r="17" spans="1:33" x14ac:dyDescent="0.15">
      <c r="A17" s="1">
        <v>21100014</v>
      </c>
      <c r="B17" s="1" t="s">
        <v>211</v>
      </c>
      <c r="C17" s="1"/>
      <c r="D17" s="1">
        <f t="shared" ref="D17:D18" si="7">IF(P17&gt;=23,4,IF(AND(P17&gt;=18,P17&lt;23),3,IF(AND(P17&gt;=13,P17&lt;18),2,IF(AND(P17&gt;=8,P17&lt;13),1,0))))</f>
        <v>1</v>
      </c>
      <c r="E17" s="1">
        <v>1</v>
      </c>
      <c r="F17" s="1">
        <f t="shared" ref="F17:F18" si="8">D17*50+50</f>
        <v>100</v>
      </c>
      <c r="G17" s="1">
        <v>0</v>
      </c>
      <c r="H17" s="1">
        <v>7</v>
      </c>
      <c r="I17" s="23">
        <v>0</v>
      </c>
      <c r="J17" s="7">
        <v>0</v>
      </c>
      <c r="K17" s="7">
        <v>0</v>
      </c>
      <c r="L17" s="7">
        <v>0</v>
      </c>
      <c r="M17" s="7">
        <v>1</v>
      </c>
      <c r="N17" s="7">
        <v>0</v>
      </c>
      <c r="O17" s="7">
        <v>0</v>
      </c>
      <c r="P17" s="24">
        <f t="shared" si="1"/>
        <v>12</v>
      </c>
      <c r="Q17" s="25"/>
      <c r="R17" s="25"/>
      <c r="S17" s="25" t="s">
        <v>212</v>
      </c>
      <c r="T17" s="1" t="s">
        <v>101</v>
      </c>
      <c r="U17" s="1">
        <v>10</v>
      </c>
      <c r="V17" s="1"/>
      <c r="W17" s="1"/>
      <c r="X17" s="1"/>
      <c r="Y17" s="1"/>
      <c r="Z17" s="1">
        <v>0</v>
      </c>
      <c r="AA17" s="28">
        <f>IF(ISBLANK(AB17),0, LOOKUP(AB17,[1]Skill!$A:$A,[1]Skill!$Y:$Y)*AC17/100)</f>
        <v>0</v>
      </c>
      <c r="AB17" s="1"/>
      <c r="AC17" s="1"/>
      <c r="AD17" s="26"/>
      <c r="AE17" s="1" t="s">
        <v>34</v>
      </c>
      <c r="AF17" s="1" t="s">
        <v>34</v>
      </c>
      <c r="AG17" s="1" t="s">
        <v>210</v>
      </c>
    </row>
    <row r="18" spans="1:33" x14ac:dyDescent="0.15">
      <c r="A18" s="1">
        <v>21100015</v>
      </c>
      <c r="B18" s="1" t="s">
        <v>214</v>
      </c>
      <c r="C18" s="1"/>
      <c r="D18" s="1">
        <f t="shared" si="7"/>
        <v>1</v>
      </c>
      <c r="E18" s="1">
        <v>1</v>
      </c>
      <c r="F18" s="1">
        <f t="shared" si="8"/>
        <v>100</v>
      </c>
      <c r="G18" s="1">
        <v>0</v>
      </c>
      <c r="H18" s="1">
        <v>11</v>
      </c>
      <c r="I18" s="29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27">
        <f t="shared" si="1"/>
        <v>11</v>
      </c>
      <c r="Q18" s="25"/>
      <c r="R18" s="25"/>
      <c r="S18" s="25" t="s">
        <v>215</v>
      </c>
      <c r="T18" s="1" t="s">
        <v>101</v>
      </c>
      <c r="U18" s="1">
        <v>10</v>
      </c>
      <c r="V18" s="1"/>
      <c r="W18" s="1"/>
      <c r="X18" s="1"/>
      <c r="Y18" s="1"/>
      <c r="Z18" s="1">
        <v>0</v>
      </c>
      <c r="AA18" s="28">
        <f>IF(ISBLANK(AB18),0, LOOKUP(AB18,[1]Skill!$A:$A,[1]Skill!$Y:$Y)*AC18/100)</f>
        <v>0</v>
      </c>
      <c r="AB18" s="1"/>
      <c r="AC18" s="1"/>
      <c r="AD18" s="26"/>
      <c r="AE18" s="1" t="s">
        <v>34</v>
      </c>
      <c r="AF18" s="1" t="s">
        <v>34</v>
      </c>
      <c r="AG18" s="1" t="s">
        <v>213</v>
      </c>
    </row>
    <row r="19" spans="1:33" x14ac:dyDescent="0.15">
      <c r="A19" s="1">
        <v>21200001</v>
      </c>
      <c r="B19" s="1" t="s">
        <v>75</v>
      </c>
      <c r="C19" s="1" t="s">
        <v>129</v>
      </c>
      <c r="D19" s="1">
        <f t="shared" ref="D19:D29" si="9">IF(P19&gt;=23,4,IF(AND(P19&gt;=18,P19&lt;23),3,IF(AND(P19&gt;=13,P19&lt;18),2,IF(AND(P19&gt;=8,P19&lt;13),1,0))))</f>
        <v>1</v>
      </c>
      <c r="E19" s="1">
        <v>2</v>
      </c>
      <c r="F19" s="1">
        <f t="shared" si="2"/>
        <v>100</v>
      </c>
      <c r="G19" s="1">
        <v>0</v>
      </c>
      <c r="H19" s="1">
        <v>0</v>
      </c>
      <c r="I19" s="23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24">
        <f t="shared" si="1"/>
        <v>10</v>
      </c>
      <c r="Q19" s="1"/>
      <c r="R19" s="1"/>
      <c r="S19" s="1"/>
      <c r="T19" s="1" t="s">
        <v>18</v>
      </c>
      <c r="U19" s="1">
        <v>10</v>
      </c>
      <c r="V19" s="1"/>
      <c r="W19" s="1"/>
      <c r="X19" s="1">
        <v>20</v>
      </c>
      <c r="Y19" s="1" t="s">
        <v>91</v>
      </c>
      <c r="Z19" s="1">
        <v>10</v>
      </c>
      <c r="AA19" s="1">
        <f>IF(ISBLANK(AB19),0, LOOKUP(AB19,[1]Skill!$A:$A,[1]Skill!$Y:$Y)*AC19/100)</f>
        <v>0</v>
      </c>
      <c r="AB19" s="1"/>
      <c r="AC19" s="1"/>
      <c r="AD19" s="1"/>
      <c r="AE19" s="1" t="s">
        <v>34</v>
      </c>
      <c r="AF19" s="1" t="s">
        <v>34</v>
      </c>
      <c r="AG19" s="1" t="s">
        <v>74</v>
      </c>
    </row>
    <row r="20" spans="1:33" x14ac:dyDescent="0.15">
      <c r="A20" s="1">
        <v>21200002</v>
      </c>
      <c r="B20" s="1" t="s">
        <v>120</v>
      </c>
      <c r="C20" s="1" t="s">
        <v>128</v>
      </c>
      <c r="D20" s="1">
        <f t="shared" ref="D20:D21" si="10">IF(P20&gt;=23,4,IF(AND(P20&gt;=18,P20&lt;23),3,IF(AND(P20&gt;=13,P20&lt;18),2,IF(AND(P20&gt;=8,P20&lt;13),1,0))))</f>
        <v>2</v>
      </c>
      <c r="E20" s="1">
        <v>2</v>
      </c>
      <c r="F20" s="1">
        <f t="shared" si="2"/>
        <v>150</v>
      </c>
      <c r="G20" s="1">
        <v>0</v>
      </c>
      <c r="H20" s="1">
        <v>0</v>
      </c>
      <c r="I20" s="23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24">
        <f t="shared" si="1"/>
        <v>14</v>
      </c>
      <c r="Q20" s="1"/>
      <c r="R20" s="1"/>
      <c r="S20" s="1"/>
      <c r="T20" s="1" t="s">
        <v>115</v>
      </c>
      <c r="U20" s="1">
        <v>10</v>
      </c>
      <c r="V20" s="1"/>
      <c r="W20" s="1">
        <v>14</v>
      </c>
      <c r="X20" s="1">
        <v>14</v>
      </c>
      <c r="Y20" s="1" t="s">
        <v>114</v>
      </c>
      <c r="Z20" s="1">
        <v>14</v>
      </c>
      <c r="AA20" s="1">
        <f>IF(ISBLANK(AB20),0, LOOKUP(AB20,[1]Skill!$A:$A,[1]Skill!$Y:$Y)*AC20/100)</f>
        <v>0</v>
      </c>
      <c r="AB20" s="1"/>
      <c r="AC20" s="1"/>
      <c r="AD20" s="1"/>
      <c r="AE20" s="1" t="s">
        <v>34</v>
      </c>
      <c r="AF20" s="1" t="s">
        <v>34</v>
      </c>
      <c r="AG20" s="1" t="s">
        <v>113</v>
      </c>
    </row>
    <row r="21" spans="1:33" x14ac:dyDescent="0.15">
      <c r="A21" s="1">
        <v>21200003</v>
      </c>
      <c r="B21" s="1" t="s">
        <v>121</v>
      </c>
      <c r="C21" s="1" t="s">
        <v>130</v>
      </c>
      <c r="D21" s="1">
        <f t="shared" si="10"/>
        <v>1</v>
      </c>
      <c r="E21" s="1">
        <v>2</v>
      </c>
      <c r="F21" s="1">
        <f t="shared" si="2"/>
        <v>100</v>
      </c>
      <c r="G21" s="1">
        <v>0</v>
      </c>
      <c r="H21" s="1">
        <v>0</v>
      </c>
      <c r="I21" s="23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24">
        <f t="shared" si="1"/>
        <v>12.5</v>
      </c>
      <c r="Q21" s="1"/>
      <c r="R21" s="1"/>
      <c r="S21" s="1"/>
      <c r="T21" s="1" t="s">
        <v>101</v>
      </c>
      <c r="U21" s="1">
        <v>10</v>
      </c>
      <c r="V21" s="1"/>
      <c r="W21" s="1">
        <v>25</v>
      </c>
      <c r="X21" s="1"/>
      <c r="Y21" s="1" t="s">
        <v>118</v>
      </c>
      <c r="Z21" s="1">
        <v>12.5</v>
      </c>
      <c r="AA21" s="1">
        <f>IF(ISBLANK(AB21),0, LOOKUP(AB21,[1]Skill!$A:$A,[1]Skill!$Y:$Y)*AC21/100)</f>
        <v>0</v>
      </c>
      <c r="AB21" s="1"/>
      <c r="AC21" s="1"/>
      <c r="AD21" s="1"/>
      <c r="AE21" s="1" t="s">
        <v>34</v>
      </c>
      <c r="AF21" s="1" t="s">
        <v>34</v>
      </c>
      <c r="AG21" s="1" t="s">
        <v>116</v>
      </c>
    </row>
    <row r="22" spans="1:33" x14ac:dyDescent="0.15">
      <c r="A22" s="1">
        <v>21200004</v>
      </c>
      <c r="B22" s="1" t="s">
        <v>122</v>
      </c>
      <c r="C22" s="1" t="s">
        <v>131</v>
      </c>
      <c r="D22" s="1">
        <f t="shared" ref="D22" si="11">IF(P22&gt;=23,4,IF(AND(P22&gt;=18,P22&lt;23),3,IF(AND(P22&gt;=13,P22&lt;18),2,IF(AND(P22&gt;=8,P22&lt;13),1,0))))</f>
        <v>2</v>
      </c>
      <c r="E22" s="1">
        <v>2</v>
      </c>
      <c r="F22" s="1">
        <f t="shared" si="2"/>
        <v>150</v>
      </c>
      <c r="G22" s="1">
        <v>0</v>
      </c>
      <c r="H22" s="1">
        <v>0</v>
      </c>
      <c r="I22" s="23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24">
        <f t="shared" si="1"/>
        <v>14</v>
      </c>
      <c r="Q22" s="1"/>
      <c r="R22" s="1"/>
      <c r="S22" s="1"/>
      <c r="T22" s="1" t="s">
        <v>101</v>
      </c>
      <c r="U22" s="1">
        <v>10</v>
      </c>
      <c r="V22" s="1"/>
      <c r="W22" s="1">
        <v>14</v>
      </c>
      <c r="X22" s="1">
        <v>14</v>
      </c>
      <c r="Y22" s="1" t="s">
        <v>119</v>
      </c>
      <c r="Z22" s="1">
        <v>14</v>
      </c>
      <c r="AA22" s="1">
        <f>IF(ISBLANK(AB22),0, LOOKUP(AB22,[1]Skill!$A:$A,[1]Skill!$Y:$Y)*AC22/100)</f>
        <v>0</v>
      </c>
      <c r="AB22" s="1"/>
      <c r="AC22" s="1"/>
      <c r="AD22" s="1"/>
      <c r="AE22" s="1" t="s">
        <v>34</v>
      </c>
      <c r="AF22" s="1" t="s">
        <v>34</v>
      </c>
      <c r="AG22" s="1" t="s">
        <v>117</v>
      </c>
    </row>
    <row r="23" spans="1:33" x14ac:dyDescent="0.15">
      <c r="A23" s="1">
        <v>21200005</v>
      </c>
      <c r="B23" s="1" t="s">
        <v>218</v>
      </c>
      <c r="C23" s="1" t="s">
        <v>219</v>
      </c>
      <c r="D23" s="1">
        <f t="shared" ref="D23:D25" si="12">IF(P23&gt;=23,4,IF(AND(P23&gt;=18,P23&lt;23),3,IF(AND(P23&gt;=13,P23&lt;18),2,IF(AND(P23&gt;=8,P23&lt;13),1,0))))</f>
        <v>0</v>
      </c>
      <c r="E23" s="1">
        <v>2</v>
      </c>
      <c r="F23" s="1">
        <f t="shared" ref="F23:F25" si="13">D23*50+50</f>
        <v>50</v>
      </c>
      <c r="G23" s="1">
        <v>0</v>
      </c>
      <c r="H23" s="1">
        <v>0</v>
      </c>
      <c r="I23" s="23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24">
        <f t="shared" si="1"/>
        <v>6</v>
      </c>
      <c r="Q23" s="1"/>
      <c r="R23" s="1"/>
      <c r="S23" s="1"/>
      <c r="T23" s="1" t="s">
        <v>217</v>
      </c>
      <c r="U23" s="1">
        <v>10</v>
      </c>
      <c r="V23" s="1"/>
      <c r="W23" s="1"/>
      <c r="X23" s="1">
        <v>6</v>
      </c>
      <c r="Y23" s="26" t="s">
        <v>239</v>
      </c>
      <c r="Z23" s="1">
        <v>6</v>
      </c>
      <c r="AA23" s="1">
        <f>IF(ISBLANK(AB23),0, LOOKUP(AB23,[1]Skill!$A:$A,[1]Skill!$Y:$Y)*AC23/100)</f>
        <v>0</v>
      </c>
      <c r="AB23" s="1"/>
      <c r="AC23" s="1"/>
      <c r="AD23" s="1"/>
      <c r="AE23" s="1" t="s">
        <v>34</v>
      </c>
      <c r="AF23" s="1" t="s">
        <v>34</v>
      </c>
      <c r="AG23" s="1" t="s">
        <v>216</v>
      </c>
    </row>
    <row r="24" spans="1:33" x14ac:dyDescent="0.15">
      <c r="A24" s="1">
        <v>21200006</v>
      </c>
      <c r="B24" s="1" t="s">
        <v>221</v>
      </c>
      <c r="C24" s="1" t="s">
        <v>222</v>
      </c>
      <c r="D24" s="1">
        <f t="shared" si="12"/>
        <v>0</v>
      </c>
      <c r="E24" s="1">
        <v>2</v>
      </c>
      <c r="F24" s="1">
        <f t="shared" si="13"/>
        <v>50</v>
      </c>
      <c r="G24" s="1">
        <v>0</v>
      </c>
      <c r="H24" s="1">
        <v>0</v>
      </c>
      <c r="I24" s="23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24">
        <f t="shared" si="1"/>
        <v>6</v>
      </c>
      <c r="Q24" s="1"/>
      <c r="R24" s="1"/>
      <c r="S24" s="1"/>
      <c r="T24" s="1" t="s">
        <v>101</v>
      </c>
      <c r="U24" s="1">
        <v>10</v>
      </c>
      <c r="V24" s="1"/>
      <c r="W24" s="1">
        <v>6</v>
      </c>
      <c r="X24" s="1"/>
      <c r="Y24" s="26" t="s">
        <v>239</v>
      </c>
      <c r="Z24" s="1">
        <v>6</v>
      </c>
      <c r="AA24" s="1">
        <f>IF(ISBLANK(AB24),0, LOOKUP(AB24,[1]Skill!$A:$A,[1]Skill!$Y:$Y)*AC24/100)</f>
        <v>0</v>
      </c>
      <c r="AB24" s="1"/>
      <c r="AC24" s="1"/>
      <c r="AD24" s="1"/>
      <c r="AE24" s="1" t="s">
        <v>34</v>
      </c>
      <c r="AF24" s="1" t="s">
        <v>34</v>
      </c>
      <c r="AG24" s="1" t="s">
        <v>220</v>
      </c>
    </row>
    <row r="25" spans="1:33" x14ac:dyDescent="0.15">
      <c r="A25" s="1">
        <v>21200007</v>
      </c>
      <c r="B25" s="1" t="s">
        <v>223</v>
      </c>
      <c r="C25" s="1" t="s">
        <v>225</v>
      </c>
      <c r="D25" s="1">
        <f t="shared" si="12"/>
        <v>1</v>
      </c>
      <c r="E25" s="1">
        <v>2</v>
      </c>
      <c r="F25" s="1">
        <f t="shared" si="13"/>
        <v>100</v>
      </c>
      <c r="G25" s="1">
        <v>0</v>
      </c>
      <c r="H25" s="1">
        <v>0</v>
      </c>
      <c r="I25" s="23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24">
        <f t="shared" si="1"/>
        <v>9</v>
      </c>
      <c r="Q25" s="1"/>
      <c r="R25" s="1"/>
      <c r="S25" s="1"/>
      <c r="T25" s="1" t="s">
        <v>101</v>
      </c>
      <c r="U25" s="1">
        <v>10</v>
      </c>
      <c r="V25" s="1"/>
      <c r="W25" s="1">
        <v>12</v>
      </c>
      <c r="X25" s="1">
        <v>6</v>
      </c>
      <c r="Y25" s="1" t="s">
        <v>224</v>
      </c>
      <c r="Z25" s="1">
        <v>9</v>
      </c>
      <c r="AA25" s="1">
        <f>IF(ISBLANK(AB25),0, LOOKUP(AB25,[1]Skill!$A:$A,[1]Skill!$Y:$Y)*AC25/100)</f>
        <v>0</v>
      </c>
      <c r="AB25" s="1"/>
      <c r="AC25" s="1"/>
      <c r="AD25" s="1"/>
      <c r="AE25" s="1" t="s">
        <v>34</v>
      </c>
      <c r="AF25" s="1" t="s">
        <v>34</v>
      </c>
      <c r="AG25" s="1" t="s">
        <v>226</v>
      </c>
    </row>
    <row r="26" spans="1:33" x14ac:dyDescent="0.15">
      <c r="A26" s="1">
        <v>21200008</v>
      </c>
      <c r="B26" s="1" t="s">
        <v>229</v>
      </c>
      <c r="C26" s="1" t="s">
        <v>230</v>
      </c>
      <c r="D26" s="1">
        <f t="shared" ref="D26:D27" si="14">IF(P26&gt;=23,4,IF(AND(P26&gt;=18,P26&lt;23),3,IF(AND(P26&gt;=13,P26&lt;18),2,IF(AND(P26&gt;=8,P26&lt;13),1,0))))</f>
        <v>3</v>
      </c>
      <c r="E26" s="1">
        <v>2</v>
      </c>
      <c r="F26" s="1">
        <f t="shared" ref="F26:F27" si="15">D26*50+50</f>
        <v>200</v>
      </c>
      <c r="G26" s="1">
        <v>0</v>
      </c>
      <c r="H26" s="1">
        <v>0</v>
      </c>
      <c r="I26" s="23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24">
        <f t="shared" ref="P26:P27" si="16">G26+H26+ SUM(I26:O26)*5+Z26+AA26</f>
        <v>18</v>
      </c>
      <c r="Q26" s="1"/>
      <c r="R26" s="1"/>
      <c r="S26" s="1"/>
      <c r="T26" s="1" t="s">
        <v>101</v>
      </c>
      <c r="U26" s="1">
        <v>10</v>
      </c>
      <c r="V26" s="1"/>
      <c r="W26" s="1">
        <v>12</v>
      </c>
      <c r="X26" s="1">
        <v>12</v>
      </c>
      <c r="Y26" s="1" t="s">
        <v>228</v>
      </c>
      <c r="Z26" s="1">
        <v>18</v>
      </c>
      <c r="AA26" s="1">
        <f>IF(ISBLANK(AB26),0, LOOKUP(AB26,[1]Skill!$A:$A,[1]Skill!$Y:$Y)*AC26/100)</f>
        <v>0</v>
      </c>
      <c r="AB26" s="1"/>
      <c r="AC26" s="1"/>
      <c r="AD26" s="1"/>
      <c r="AE26" s="1" t="s">
        <v>34</v>
      </c>
      <c r="AF26" s="1" t="s">
        <v>34</v>
      </c>
      <c r="AG26" s="1" t="s">
        <v>227</v>
      </c>
    </row>
    <row r="27" spans="1:33" x14ac:dyDescent="0.15">
      <c r="A27" s="1">
        <v>21200009</v>
      </c>
      <c r="B27" s="1" t="s">
        <v>234</v>
      </c>
      <c r="C27" s="1" t="s">
        <v>233</v>
      </c>
      <c r="D27" s="1">
        <f t="shared" si="14"/>
        <v>2</v>
      </c>
      <c r="E27" s="1">
        <v>2</v>
      </c>
      <c r="F27" s="1">
        <f t="shared" si="15"/>
        <v>150</v>
      </c>
      <c r="G27" s="1">
        <v>0</v>
      </c>
      <c r="H27" s="1">
        <v>0</v>
      </c>
      <c r="I27" s="23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24">
        <f t="shared" si="16"/>
        <v>15</v>
      </c>
      <c r="Q27" s="1"/>
      <c r="R27" s="1"/>
      <c r="S27" s="1"/>
      <c r="T27" s="1" t="s">
        <v>101</v>
      </c>
      <c r="U27" s="1">
        <v>10</v>
      </c>
      <c r="V27" s="1"/>
      <c r="W27" s="1">
        <v>10</v>
      </c>
      <c r="X27" s="1">
        <v>10</v>
      </c>
      <c r="Y27" s="1" t="s">
        <v>232</v>
      </c>
      <c r="Z27" s="1">
        <v>15</v>
      </c>
      <c r="AA27" s="1">
        <f>IF(ISBLANK(AB27),0, LOOKUP(AB27,[1]Skill!$A:$A,[1]Skill!$Y:$Y)*AC27/100)</f>
        <v>0</v>
      </c>
      <c r="AB27" s="1"/>
      <c r="AC27" s="1"/>
      <c r="AD27" s="1"/>
      <c r="AE27" s="1" t="s">
        <v>34</v>
      </c>
      <c r="AF27" s="1" t="s">
        <v>34</v>
      </c>
      <c r="AG27" s="1" t="s">
        <v>231</v>
      </c>
    </row>
    <row r="28" spans="1:33" x14ac:dyDescent="0.15">
      <c r="A28" s="1">
        <v>21200010</v>
      </c>
      <c r="B28" s="1" t="s">
        <v>238</v>
      </c>
      <c r="C28" s="1" t="s">
        <v>237</v>
      </c>
      <c r="D28" s="1">
        <f t="shared" ref="D28" si="17">IF(P28&gt;=23,4,IF(AND(P28&gt;=18,P28&lt;23),3,IF(AND(P28&gt;=13,P28&lt;18),2,IF(AND(P28&gt;=8,P28&lt;13),1,0))))</f>
        <v>4</v>
      </c>
      <c r="E28" s="1">
        <v>2</v>
      </c>
      <c r="F28" s="1">
        <f t="shared" ref="F28" si="18">D28*50+50</f>
        <v>250</v>
      </c>
      <c r="G28" s="1">
        <v>0</v>
      </c>
      <c r="H28" s="1">
        <v>0</v>
      </c>
      <c r="I28" s="23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24">
        <f t="shared" ref="P28" si="19">G28+H28+ SUM(I28:O28)*5+Z28+AA28</f>
        <v>25</v>
      </c>
      <c r="Q28" s="1"/>
      <c r="R28" s="1"/>
      <c r="S28" s="1"/>
      <c r="T28" s="1" t="s">
        <v>101</v>
      </c>
      <c r="U28" s="1">
        <v>10</v>
      </c>
      <c r="V28" s="1"/>
      <c r="W28" s="1">
        <v>10</v>
      </c>
      <c r="X28" s="1">
        <v>10</v>
      </c>
      <c r="Y28" s="1" t="s">
        <v>236</v>
      </c>
      <c r="Z28" s="1">
        <v>25</v>
      </c>
      <c r="AA28" s="1">
        <f>IF(ISBLANK(AB28),0, LOOKUP(AB28,[1]Skill!$A:$A,[1]Skill!$Y:$Y)*AC28/100)</f>
        <v>0</v>
      </c>
      <c r="AB28" s="1"/>
      <c r="AC28" s="1"/>
      <c r="AD28" s="1"/>
      <c r="AE28" s="1" t="s">
        <v>34</v>
      </c>
      <c r="AF28" s="1" t="s">
        <v>34</v>
      </c>
      <c r="AG28" s="1" t="s">
        <v>235</v>
      </c>
    </row>
    <row r="29" spans="1:33" x14ac:dyDescent="0.15">
      <c r="A29" s="1">
        <v>21300001</v>
      </c>
      <c r="B29" s="1" t="s">
        <v>77</v>
      </c>
      <c r="C29" s="1"/>
      <c r="D29" s="1">
        <f t="shared" si="9"/>
        <v>0</v>
      </c>
      <c r="E29" s="1">
        <v>3</v>
      </c>
      <c r="F29" s="1">
        <f t="shared" si="2"/>
        <v>50</v>
      </c>
      <c r="G29" s="1">
        <v>5</v>
      </c>
      <c r="H29" s="1">
        <v>0</v>
      </c>
      <c r="I29" s="23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24">
        <f t="shared" si="1"/>
        <v>5</v>
      </c>
      <c r="Q29" s="1"/>
      <c r="R29" s="1" t="s">
        <v>197</v>
      </c>
      <c r="S29" s="1"/>
      <c r="T29" s="1" t="s">
        <v>18</v>
      </c>
      <c r="U29" s="1">
        <v>10</v>
      </c>
      <c r="V29" s="1"/>
      <c r="W29" s="1"/>
      <c r="X29" s="1"/>
      <c r="Y29" s="1"/>
      <c r="Z29" s="1">
        <v>0</v>
      </c>
      <c r="AA29" s="1">
        <f>IF(ISBLANK(AB29),0, LOOKUP(AB29,[1]Skill!$A:$A,[1]Skill!$Y:$Y)*AC29/100)</f>
        <v>0</v>
      </c>
      <c r="AB29" s="1"/>
      <c r="AC29" s="1"/>
      <c r="AD29" s="1"/>
      <c r="AE29" s="1" t="s">
        <v>34</v>
      </c>
      <c r="AF29" s="1" t="s">
        <v>34</v>
      </c>
      <c r="AG29" s="1" t="s">
        <v>76</v>
      </c>
    </row>
    <row r="30" spans="1:33" x14ac:dyDescent="0.15">
      <c r="A30" s="1">
        <v>21300002</v>
      </c>
      <c r="B30" s="1" t="s">
        <v>177</v>
      </c>
      <c r="C30" s="1"/>
      <c r="D30" s="1">
        <f t="shared" ref="D30:D31" si="20">IF(P30&gt;=23,4,IF(AND(P30&gt;=18,P30&lt;23),3,IF(AND(P30&gt;=13,P30&lt;18),2,IF(AND(P30&gt;=8,P30&lt;13),1,0))))</f>
        <v>1</v>
      </c>
      <c r="E30" s="1">
        <v>3</v>
      </c>
      <c r="F30" s="1">
        <f t="shared" si="2"/>
        <v>100</v>
      </c>
      <c r="G30" s="1">
        <v>6</v>
      </c>
      <c r="H30" s="1">
        <v>0</v>
      </c>
      <c r="I30" s="23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24">
        <f t="shared" si="1"/>
        <v>9</v>
      </c>
      <c r="Q30" s="1"/>
      <c r="R30" s="1" t="s">
        <v>198</v>
      </c>
      <c r="S30" s="1"/>
      <c r="T30" s="1" t="s">
        <v>115</v>
      </c>
      <c r="U30" s="1">
        <v>10</v>
      </c>
      <c r="V30" s="1"/>
      <c r="W30" s="1"/>
      <c r="X30" s="1"/>
      <c r="Y30" s="1"/>
      <c r="Z30" s="1">
        <v>0</v>
      </c>
      <c r="AA30" s="1">
        <f>IF(ISBLANK(AB30),0, LOOKUP(AB30,[1]Skill!$A:$A,[1]Skill!$Y:$Y)*AC30/100)</f>
        <v>3</v>
      </c>
      <c r="AB30" s="1">
        <v>55510010</v>
      </c>
      <c r="AC30" s="1">
        <v>60</v>
      </c>
      <c r="AD30" s="1"/>
      <c r="AE30" s="1" t="s">
        <v>34</v>
      </c>
      <c r="AF30" s="1" t="s">
        <v>34</v>
      </c>
      <c r="AG30" s="1" t="s">
        <v>123</v>
      </c>
    </row>
    <row r="31" spans="1:33" x14ac:dyDescent="0.15">
      <c r="A31" s="1">
        <v>21300003</v>
      </c>
      <c r="B31" s="1" t="s">
        <v>125</v>
      </c>
      <c r="C31" s="1"/>
      <c r="D31" s="1">
        <f t="shared" si="20"/>
        <v>2</v>
      </c>
      <c r="E31" s="1">
        <v>3</v>
      </c>
      <c r="F31" s="1">
        <f t="shared" si="2"/>
        <v>150</v>
      </c>
      <c r="G31" s="1">
        <v>6</v>
      </c>
      <c r="H31" s="1">
        <v>0</v>
      </c>
      <c r="I31" s="23">
        <v>0</v>
      </c>
      <c r="J31" s="7">
        <v>0</v>
      </c>
      <c r="K31" s="7">
        <v>0</v>
      </c>
      <c r="L31" s="7">
        <v>0</v>
      </c>
      <c r="M31" s="7">
        <v>0</v>
      </c>
      <c r="N31" s="7">
        <v>2</v>
      </c>
      <c r="O31" s="7">
        <v>0</v>
      </c>
      <c r="P31" s="24">
        <f t="shared" si="1"/>
        <v>16</v>
      </c>
      <c r="Q31" s="1"/>
      <c r="R31" s="1" t="s">
        <v>199</v>
      </c>
      <c r="S31" s="1"/>
      <c r="T31" s="1" t="s">
        <v>101</v>
      </c>
      <c r="U31" s="1">
        <v>10</v>
      </c>
      <c r="V31" s="1"/>
      <c r="W31" s="1"/>
      <c r="X31" s="1"/>
      <c r="Y31" s="1"/>
      <c r="Z31" s="1">
        <v>0</v>
      </c>
      <c r="AA31" s="1">
        <f>IF(ISBLANK(AB31),0, LOOKUP(AB31,[1]Skill!$A:$A,[1]Skill!$Y:$Y)*AC31/100)</f>
        <v>0</v>
      </c>
      <c r="AB31" s="1"/>
      <c r="AC31" s="1"/>
      <c r="AD31" s="1"/>
      <c r="AE31" s="1" t="s">
        <v>34</v>
      </c>
      <c r="AF31" s="1" t="s">
        <v>34</v>
      </c>
      <c r="AG31" s="1" t="s">
        <v>124</v>
      </c>
    </row>
    <row r="32" spans="1:33" x14ac:dyDescent="0.15">
      <c r="A32" s="1">
        <v>21300004</v>
      </c>
      <c r="B32" s="1" t="s">
        <v>127</v>
      </c>
      <c r="C32" s="1"/>
      <c r="D32" s="1">
        <f t="shared" ref="D32:D33" si="21">IF(P32&gt;=23,4,IF(AND(P32&gt;=18,P32&lt;23),3,IF(AND(P32&gt;=13,P32&lt;18),2,IF(AND(P32&gt;=8,P32&lt;13),1,0))))</f>
        <v>2</v>
      </c>
      <c r="E32" s="1">
        <v>3</v>
      </c>
      <c r="F32" s="1">
        <f t="shared" si="2"/>
        <v>150</v>
      </c>
      <c r="G32" s="1">
        <v>8</v>
      </c>
      <c r="H32" s="1">
        <v>0</v>
      </c>
      <c r="I32" s="23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24">
        <f t="shared" si="1"/>
        <v>17.3</v>
      </c>
      <c r="Q32" s="1"/>
      <c r="R32" s="1" t="s">
        <v>200</v>
      </c>
      <c r="S32" s="1"/>
      <c r="T32" s="1" t="s">
        <v>101</v>
      </c>
      <c r="U32" s="1">
        <v>10</v>
      </c>
      <c r="V32" s="1"/>
      <c r="W32" s="1"/>
      <c r="X32" s="1"/>
      <c r="Y32" s="1"/>
      <c r="Z32" s="1">
        <v>0</v>
      </c>
      <c r="AA32" s="1">
        <f>IF(ISBLANK(AB32),0, LOOKUP(AB32,[1]Skill!$A:$A,[1]Skill!$Y:$Y)*AC32/100)</f>
        <v>9.3000000000000007</v>
      </c>
      <c r="AB32" s="1">
        <v>55510012</v>
      </c>
      <c r="AC32" s="1">
        <v>15</v>
      </c>
      <c r="AD32" s="1"/>
      <c r="AE32" s="1" t="s">
        <v>34</v>
      </c>
      <c r="AF32" s="1" t="s">
        <v>34</v>
      </c>
      <c r="AG32" s="1" t="s">
        <v>126</v>
      </c>
    </row>
    <row r="33" spans="1:33" x14ac:dyDescent="0.15">
      <c r="A33" s="1">
        <v>21300005</v>
      </c>
      <c r="B33" s="1" t="s">
        <v>153</v>
      </c>
      <c r="C33" s="1"/>
      <c r="D33" s="1">
        <f t="shared" si="21"/>
        <v>1</v>
      </c>
      <c r="E33" s="1">
        <v>3</v>
      </c>
      <c r="F33" s="1">
        <f t="shared" si="2"/>
        <v>100</v>
      </c>
      <c r="G33" s="1">
        <v>12</v>
      </c>
      <c r="H33" s="1">
        <v>0</v>
      </c>
      <c r="I33" s="23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24">
        <f t="shared" si="1"/>
        <v>12</v>
      </c>
      <c r="Q33" s="1"/>
      <c r="R33" s="1" t="s">
        <v>199</v>
      </c>
      <c r="S33" s="1"/>
      <c r="T33" s="1" t="s">
        <v>101</v>
      </c>
      <c r="U33" s="1">
        <v>10</v>
      </c>
      <c r="V33" s="1"/>
      <c r="W33" s="1"/>
      <c r="X33" s="1"/>
      <c r="Y33" s="1"/>
      <c r="Z33" s="1">
        <v>0</v>
      </c>
      <c r="AA33" s="1">
        <f>IF(ISBLANK(AB33),0, LOOKUP(AB33,[1]Skill!$A:$A,[1]Skill!$Y:$Y)*AC33/100)</f>
        <v>0</v>
      </c>
      <c r="AB33" s="1"/>
      <c r="AC33" s="1"/>
      <c r="AD33" s="1"/>
      <c r="AE33" s="1" t="s">
        <v>34</v>
      </c>
      <c r="AF33" s="1" t="s">
        <v>34</v>
      </c>
      <c r="AG33" s="1" t="s">
        <v>152</v>
      </c>
    </row>
    <row r="34" spans="1:33" x14ac:dyDescent="0.15">
      <c r="A34" s="1">
        <v>21300006</v>
      </c>
      <c r="B34" s="1" t="s">
        <v>155</v>
      </c>
      <c r="C34" s="1"/>
      <c r="D34" s="1">
        <f t="shared" ref="D34:D35" si="22">IF(P34&gt;=23,4,IF(AND(P34&gt;=18,P34&lt;23),3,IF(AND(P34&gt;=13,P34&lt;18),2,IF(AND(P34&gt;=8,P34&lt;13),1,0))))</f>
        <v>3</v>
      </c>
      <c r="E34" s="1">
        <v>3</v>
      </c>
      <c r="F34" s="1">
        <f t="shared" si="2"/>
        <v>200</v>
      </c>
      <c r="G34" s="1">
        <v>20</v>
      </c>
      <c r="H34" s="1">
        <v>0</v>
      </c>
      <c r="I34" s="23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24">
        <f t="shared" si="1"/>
        <v>20</v>
      </c>
      <c r="Q34" s="1"/>
      <c r="R34" s="1" t="s">
        <v>200</v>
      </c>
      <c r="S34" s="1"/>
      <c r="T34" s="1" t="s">
        <v>101</v>
      </c>
      <c r="U34" s="1">
        <v>10</v>
      </c>
      <c r="V34" s="1"/>
      <c r="W34" s="1"/>
      <c r="X34" s="1"/>
      <c r="Y34" s="1"/>
      <c r="Z34" s="1">
        <v>0</v>
      </c>
      <c r="AA34" s="1">
        <f>IF(ISBLANK(AB34),0, LOOKUP(AB34,[1]Skill!$A:$A,[1]Skill!$Y:$Y)*AC34/100)</f>
        <v>0</v>
      </c>
      <c r="AB34" s="1"/>
      <c r="AC34" s="1"/>
      <c r="AD34" s="1"/>
      <c r="AE34" s="1" t="s">
        <v>34</v>
      </c>
      <c r="AF34" s="1" t="s">
        <v>34</v>
      </c>
      <c r="AG34" s="1" t="s">
        <v>154</v>
      </c>
    </row>
    <row r="35" spans="1:33" x14ac:dyDescent="0.15">
      <c r="A35" s="1">
        <v>21300007</v>
      </c>
      <c r="B35" s="1" t="s">
        <v>157</v>
      </c>
      <c r="C35" s="1"/>
      <c r="D35" s="1">
        <f t="shared" si="22"/>
        <v>4</v>
      </c>
      <c r="E35" s="1">
        <v>3</v>
      </c>
      <c r="F35" s="1">
        <f t="shared" si="2"/>
        <v>250</v>
      </c>
      <c r="G35" s="1">
        <v>5</v>
      </c>
      <c r="H35" s="1">
        <v>0</v>
      </c>
      <c r="I35" s="23">
        <v>0</v>
      </c>
      <c r="J35" s="7">
        <v>0</v>
      </c>
      <c r="K35" s="7">
        <v>5</v>
      </c>
      <c r="L35" s="7">
        <v>0</v>
      </c>
      <c r="M35" s="7">
        <v>0</v>
      </c>
      <c r="N35" s="7">
        <v>0</v>
      </c>
      <c r="O35" s="7">
        <v>0</v>
      </c>
      <c r="P35" s="24">
        <f t="shared" si="1"/>
        <v>30</v>
      </c>
      <c r="Q35" s="1"/>
      <c r="R35" s="1" t="s">
        <v>203</v>
      </c>
      <c r="S35" s="1"/>
      <c r="T35" s="1" t="s">
        <v>101</v>
      </c>
      <c r="U35" s="1">
        <v>10</v>
      </c>
      <c r="V35" s="1"/>
      <c r="W35" s="1"/>
      <c r="X35" s="1"/>
      <c r="Y35" s="1"/>
      <c r="Z35" s="1">
        <v>0</v>
      </c>
      <c r="AA35" s="1">
        <f>IF(ISBLANK(AB35),0, LOOKUP(AB35,[1]Skill!$A:$A,[1]Skill!$Y:$Y)*AC35/100)</f>
        <v>0</v>
      </c>
      <c r="AB35" s="1"/>
      <c r="AC35" s="1"/>
      <c r="AD35" s="1"/>
      <c r="AE35" s="1" t="s">
        <v>34</v>
      </c>
      <c r="AF35" s="1" t="s">
        <v>34</v>
      </c>
      <c r="AG35" s="1" t="s">
        <v>156</v>
      </c>
    </row>
    <row r="36" spans="1:33" x14ac:dyDescent="0.15">
      <c r="A36" s="1">
        <v>21300008</v>
      </c>
      <c r="B36" s="1" t="s">
        <v>173</v>
      </c>
      <c r="C36" s="1"/>
      <c r="D36" s="1">
        <f t="shared" ref="D36:D37" si="23">IF(P36&gt;=23,4,IF(AND(P36&gt;=18,P36&lt;23),3,IF(AND(P36&gt;=13,P36&lt;18),2,IF(AND(P36&gt;=8,P36&lt;13),1,0))))</f>
        <v>0</v>
      </c>
      <c r="E36" s="1">
        <v>3</v>
      </c>
      <c r="F36" s="1">
        <f t="shared" ref="F36:F37" si="24">D36*50+50</f>
        <v>50</v>
      </c>
      <c r="G36" s="1">
        <v>1</v>
      </c>
      <c r="H36" s="1">
        <v>0</v>
      </c>
      <c r="I36" s="23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24">
        <f t="shared" si="1"/>
        <v>1</v>
      </c>
      <c r="Q36" s="1"/>
      <c r="R36" s="1" t="s">
        <v>201</v>
      </c>
      <c r="S36" s="1"/>
      <c r="T36" s="1" t="s">
        <v>101</v>
      </c>
      <c r="U36" s="1">
        <v>10</v>
      </c>
      <c r="V36" s="1"/>
      <c r="W36" s="1"/>
      <c r="X36" s="1"/>
      <c r="Y36" s="1"/>
      <c r="Z36" s="1">
        <v>0</v>
      </c>
      <c r="AA36" s="1">
        <f>IF(ISBLANK(AB36),0, LOOKUP(AB36,[1]Skill!$A:$A,[1]Skill!$Y:$Y)*AC36/100)</f>
        <v>0</v>
      </c>
      <c r="AB36" s="1"/>
      <c r="AC36" s="1"/>
      <c r="AD36" s="1"/>
      <c r="AE36" s="1" t="s">
        <v>34</v>
      </c>
      <c r="AF36" s="1" t="s">
        <v>34</v>
      </c>
      <c r="AG36" s="1" t="s">
        <v>172</v>
      </c>
    </row>
    <row r="37" spans="1:33" x14ac:dyDescent="0.15">
      <c r="A37" s="1">
        <v>21300009</v>
      </c>
      <c r="B37" s="1" t="s">
        <v>179</v>
      </c>
      <c r="C37" s="1"/>
      <c r="D37" s="1">
        <f t="shared" si="23"/>
        <v>3</v>
      </c>
      <c r="E37" s="1">
        <v>3</v>
      </c>
      <c r="F37" s="1">
        <f t="shared" si="24"/>
        <v>200</v>
      </c>
      <c r="G37" s="1">
        <v>5</v>
      </c>
      <c r="H37" s="1">
        <v>0</v>
      </c>
      <c r="I37" s="23">
        <v>0</v>
      </c>
      <c r="J37" s="7">
        <v>0</v>
      </c>
      <c r="K37" s="7">
        <v>-4</v>
      </c>
      <c r="L37" s="7">
        <v>0</v>
      </c>
      <c r="M37" s="7">
        <v>0</v>
      </c>
      <c r="N37" s="7">
        <v>0</v>
      </c>
      <c r="O37" s="7">
        <v>0</v>
      </c>
      <c r="P37" s="24">
        <f t="shared" si="1"/>
        <v>20</v>
      </c>
      <c r="Q37" s="1"/>
      <c r="R37" s="1" t="s">
        <v>202</v>
      </c>
      <c r="S37" s="1"/>
      <c r="T37" s="1" t="s">
        <v>101</v>
      </c>
      <c r="U37" s="1">
        <v>10</v>
      </c>
      <c r="V37" s="1"/>
      <c r="W37" s="1"/>
      <c r="X37" s="1"/>
      <c r="Y37" s="1"/>
      <c r="Z37" s="1">
        <v>0</v>
      </c>
      <c r="AA37" s="1">
        <f>IF(ISBLANK(AB37),0, LOOKUP(AB37,[1]Skill!$A:$A,[1]Skill!$Y:$Y)*AC37/100)</f>
        <v>35</v>
      </c>
      <c r="AB37" s="1">
        <v>55100007</v>
      </c>
      <c r="AC37" s="1">
        <v>100</v>
      </c>
      <c r="AD37" s="1"/>
      <c r="AE37" s="1" t="s">
        <v>34</v>
      </c>
      <c r="AF37" s="1" t="s">
        <v>34</v>
      </c>
      <c r="AG37" s="1" t="s">
        <v>178</v>
      </c>
    </row>
    <row r="38" spans="1:33" x14ac:dyDescent="0.15">
      <c r="A38">
        <v>21400001</v>
      </c>
      <c r="B38" s="1" t="s">
        <v>133</v>
      </c>
      <c r="C38" s="1"/>
      <c r="D38" s="22">
        <f t="shared" ref="D38" si="25">IF(P38&gt;=23,4,IF(AND(P38&gt;=18,P38&lt;23),3,IF(AND(P38&gt;=13,P38&lt;18),2,IF(AND(P38&gt;=8,P38&lt;13),1,0))))</f>
        <v>0</v>
      </c>
      <c r="E38" s="1">
        <v>4</v>
      </c>
      <c r="F38" s="1">
        <f t="shared" si="2"/>
        <v>50</v>
      </c>
      <c r="G38" s="7">
        <v>0</v>
      </c>
      <c r="H38" s="7">
        <v>0</v>
      </c>
      <c r="I38" s="23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24">
        <f t="shared" si="1"/>
        <v>5</v>
      </c>
      <c r="Q38" s="7"/>
      <c r="R38" s="7"/>
      <c r="S38" s="7"/>
      <c r="T38" s="12" t="s">
        <v>18</v>
      </c>
      <c r="U38">
        <v>10</v>
      </c>
      <c r="Z38">
        <v>0</v>
      </c>
      <c r="AA38">
        <f>IF(ISBLANK(AB38),0, LOOKUP(AB38,[1]Skill!$A:$A,[1]Skill!$Y:$Y)*AC38/100)</f>
        <v>0</v>
      </c>
      <c r="AD38" s="12"/>
      <c r="AE38" s="12" t="s">
        <v>34</v>
      </c>
      <c r="AF38" s="12" t="s">
        <v>34</v>
      </c>
      <c r="AG38" s="2" t="s">
        <v>79</v>
      </c>
    </row>
    <row r="39" spans="1:33" x14ac:dyDescent="0.15">
      <c r="A39">
        <v>21400002</v>
      </c>
      <c r="B39" s="1" t="s">
        <v>134</v>
      </c>
      <c r="C39" s="1"/>
      <c r="D39" s="22">
        <f t="shared" ref="D39:D40" si="26">IF(P39&gt;=23,4,IF(AND(P39&gt;=18,P39&lt;23),3,IF(AND(P39&gt;=13,P39&lt;18),2,IF(AND(P39&gt;=8,P39&lt;13),1,0))))</f>
        <v>1</v>
      </c>
      <c r="E39" s="1">
        <v>4</v>
      </c>
      <c r="F39" s="1">
        <f t="shared" si="2"/>
        <v>100</v>
      </c>
      <c r="G39" s="7">
        <v>0</v>
      </c>
      <c r="H39" s="7">
        <v>0</v>
      </c>
      <c r="I39" s="23">
        <v>2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24">
        <f t="shared" ref="P39:P56" si="27">G39+H39+ SUM(I39:O39)*5+Z39+AA39</f>
        <v>10</v>
      </c>
      <c r="Q39" s="7"/>
      <c r="R39" s="7"/>
      <c r="S39" s="7"/>
      <c r="T39" s="12" t="s">
        <v>18</v>
      </c>
      <c r="U39">
        <v>10</v>
      </c>
      <c r="Z39">
        <v>0</v>
      </c>
      <c r="AA39">
        <f>IF(ISBLANK(AB39),0, LOOKUP(AB39,[1]Skill!$A:$A,[1]Skill!$Y:$Y)*AC39/100)</f>
        <v>0</v>
      </c>
      <c r="AD39" s="12"/>
      <c r="AE39" s="12" t="s">
        <v>34</v>
      </c>
      <c r="AF39" s="12" t="s">
        <v>34</v>
      </c>
      <c r="AG39" s="2" t="s">
        <v>132</v>
      </c>
    </row>
    <row r="40" spans="1:33" x14ac:dyDescent="0.15">
      <c r="A40">
        <v>21400003</v>
      </c>
      <c r="B40" s="1" t="s">
        <v>136</v>
      </c>
      <c r="C40" s="1"/>
      <c r="D40" s="22">
        <f t="shared" si="26"/>
        <v>2</v>
      </c>
      <c r="E40" s="1">
        <v>4</v>
      </c>
      <c r="F40" s="1">
        <f t="shared" si="2"/>
        <v>150</v>
      </c>
      <c r="G40" s="7">
        <v>0</v>
      </c>
      <c r="H40" s="7">
        <v>0</v>
      </c>
      <c r="I40" s="23">
        <v>1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24">
        <f t="shared" si="27"/>
        <v>15</v>
      </c>
      <c r="Q40" s="7"/>
      <c r="R40" s="7"/>
      <c r="S40" s="7"/>
      <c r="T40" s="12" t="s">
        <v>101</v>
      </c>
      <c r="U40">
        <v>10</v>
      </c>
      <c r="Z40">
        <v>0</v>
      </c>
      <c r="AA40">
        <f>IF(ISBLANK(AB40),0, LOOKUP(AB40,[1]Skill!$A:$A,[1]Skill!$Y:$Y)*AC40/100)</f>
        <v>10</v>
      </c>
      <c r="AB40">
        <v>55110005</v>
      </c>
      <c r="AC40">
        <v>50</v>
      </c>
      <c r="AD40" s="12"/>
      <c r="AE40" s="12" t="s">
        <v>34</v>
      </c>
      <c r="AF40" s="12" t="s">
        <v>34</v>
      </c>
      <c r="AG40" s="2" t="s">
        <v>135</v>
      </c>
    </row>
    <row r="41" spans="1:33" x14ac:dyDescent="0.15">
      <c r="A41">
        <v>21400004</v>
      </c>
      <c r="B41" s="1" t="s">
        <v>141</v>
      </c>
      <c r="C41" s="1"/>
      <c r="D41" s="22">
        <f t="shared" ref="D41:D42" si="28">IF(P41&gt;=23,4,IF(AND(P41&gt;=18,P41&lt;23),3,IF(AND(P41&gt;=13,P41&lt;18),2,IF(AND(P41&gt;=8,P41&lt;13),1,0))))</f>
        <v>3</v>
      </c>
      <c r="E41" s="1">
        <v>4</v>
      </c>
      <c r="F41" s="1">
        <f t="shared" si="2"/>
        <v>200</v>
      </c>
      <c r="G41" s="7">
        <v>0</v>
      </c>
      <c r="H41" s="7">
        <v>0</v>
      </c>
      <c r="I41" s="23">
        <v>4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24">
        <f t="shared" si="27"/>
        <v>20</v>
      </c>
      <c r="Q41" s="7"/>
      <c r="R41" s="7"/>
      <c r="S41" s="7"/>
      <c r="T41" s="12" t="s">
        <v>101</v>
      </c>
      <c r="U41">
        <v>10</v>
      </c>
      <c r="Z41">
        <v>0</v>
      </c>
      <c r="AA41">
        <f>IF(ISBLANK(AB41),0, LOOKUP(AB41,[1]Skill!$A:$A,[1]Skill!$Y:$Y)*AC41/100)</f>
        <v>0</v>
      </c>
      <c r="AD41" s="12"/>
      <c r="AE41" s="12" t="s">
        <v>34</v>
      </c>
      <c r="AF41" s="12" t="s">
        <v>34</v>
      </c>
      <c r="AG41" s="2" t="s">
        <v>140</v>
      </c>
    </row>
    <row r="42" spans="1:33" x14ac:dyDescent="0.15">
      <c r="A42">
        <v>21400005</v>
      </c>
      <c r="B42" s="1" t="s">
        <v>159</v>
      </c>
      <c r="C42" s="1"/>
      <c r="D42" s="22">
        <f t="shared" si="28"/>
        <v>1</v>
      </c>
      <c r="E42" s="1">
        <v>4</v>
      </c>
      <c r="F42" s="1">
        <f t="shared" ref="F42:F43" si="29">D42*50+50</f>
        <v>100</v>
      </c>
      <c r="G42" s="7">
        <v>0</v>
      </c>
      <c r="H42" s="7">
        <v>3</v>
      </c>
      <c r="I42" s="23">
        <v>1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24">
        <f t="shared" si="27"/>
        <v>8</v>
      </c>
      <c r="Q42" s="7"/>
      <c r="R42" s="7"/>
      <c r="S42" s="7"/>
      <c r="T42" s="12" t="s">
        <v>101</v>
      </c>
      <c r="U42">
        <v>10</v>
      </c>
      <c r="Z42">
        <v>0</v>
      </c>
      <c r="AA42">
        <f>IF(ISBLANK(AB42),0, LOOKUP(AB42,[1]Skill!$A:$A,[1]Skill!$Y:$Y)*AC42/100)</f>
        <v>0</v>
      </c>
      <c r="AD42" s="12"/>
      <c r="AE42" s="12" t="s">
        <v>34</v>
      </c>
      <c r="AF42" s="12" t="s">
        <v>34</v>
      </c>
      <c r="AG42" s="2" t="s">
        <v>158</v>
      </c>
    </row>
    <row r="43" spans="1:33" x14ac:dyDescent="0.15">
      <c r="A43">
        <v>21400006</v>
      </c>
      <c r="B43" s="1" t="s">
        <v>161</v>
      </c>
      <c r="C43" s="1"/>
      <c r="D43" s="22">
        <f t="shared" ref="D43:D44" si="30">IF(P43&gt;=23,4,IF(AND(P43&gt;=18,P43&lt;23),3,IF(AND(P43&gt;=13,P43&lt;18),2,IF(AND(P43&gt;=8,P43&lt;13),1,0))))</f>
        <v>2</v>
      </c>
      <c r="E43" s="1">
        <v>4</v>
      </c>
      <c r="F43" s="1">
        <f t="shared" si="29"/>
        <v>150</v>
      </c>
      <c r="G43" s="7">
        <v>0</v>
      </c>
      <c r="H43" s="7">
        <v>4</v>
      </c>
      <c r="I43" s="23">
        <v>2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24">
        <f t="shared" si="27"/>
        <v>14</v>
      </c>
      <c r="Q43" s="7"/>
      <c r="R43" s="7"/>
      <c r="S43" s="7"/>
      <c r="T43" s="12" t="s">
        <v>101</v>
      </c>
      <c r="U43">
        <v>10</v>
      </c>
      <c r="Z43">
        <v>0</v>
      </c>
      <c r="AA43">
        <f>IF(ISBLANK(AB43),0, LOOKUP(AB43,[1]Skill!$A:$A,[1]Skill!$Y:$Y)*AC43/100)</f>
        <v>0</v>
      </c>
      <c r="AD43" s="12"/>
      <c r="AE43" s="12" t="s">
        <v>34</v>
      </c>
      <c r="AF43" s="12" t="s">
        <v>34</v>
      </c>
      <c r="AG43" s="2" t="s">
        <v>160</v>
      </c>
    </row>
    <row r="44" spans="1:33" x14ac:dyDescent="0.15">
      <c r="A44">
        <v>21400007</v>
      </c>
      <c r="B44" s="1" t="s">
        <v>163</v>
      </c>
      <c r="C44" s="1"/>
      <c r="D44" s="22">
        <f t="shared" si="30"/>
        <v>3</v>
      </c>
      <c r="E44" s="1">
        <v>4</v>
      </c>
      <c r="F44" s="1">
        <f t="shared" ref="F44:F45" si="31">D44*50+50</f>
        <v>200</v>
      </c>
      <c r="G44" s="7">
        <v>0</v>
      </c>
      <c r="H44" s="7">
        <v>0</v>
      </c>
      <c r="I44" s="23">
        <v>0</v>
      </c>
      <c r="J44" s="7">
        <v>0</v>
      </c>
      <c r="K44" s="7">
        <v>0</v>
      </c>
      <c r="L44" s="7">
        <v>0</v>
      </c>
      <c r="M44" s="7">
        <v>4</v>
      </c>
      <c r="N44" s="7">
        <v>0</v>
      </c>
      <c r="O44" s="7">
        <v>0</v>
      </c>
      <c r="P44" s="24">
        <f t="shared" si="27"/>
        <v>20</v>
      </c>
      <c r="Q44" s="7"/>
      <c r="R44" s="7"/>
      <c r="S44" s="7"/>
      <c r="T44" s="12" t="s">
        <v>101</v>
      </c>
      <c r="U44">
        <v>10</v>
      </c>
      <c r="Z44">
        <v>0</v>
      </c>
      <c r="AA44">
        <f>IF(ISBLANK(AB44),0, LOOKUP(AB44,[1]Skill!$A:$A,[1]Skill!$Y:$Y)*AC44/100)</f>
        <v>0</v>
      </c>
      <c r="AD44" s="12"/>
      <c r="AE44" s="12" t="s">
        <v>34</v>
      </c>
      <c r="AF44" s="12" t="s">
        <v>34</v>
      </c>
      <c r="AG44" s="2" t="s">
        <v>162</v>
      </c>
    </row>
    <row r="45" spans="1:33" x14ac:dyDescent="0.15">
      <c r="A45">
        <v>21400008</v>
      </c>
      <c r="B45" s="1" t="s">
        <v>165</v>
      </c>
      <c r="C45" s="1"/>
      <c r="D45" s="22">
        <f t="shared" ref="D45:D46" si="32">IF(P45&gt;=23,4,IF(AND(P45&gt;=18,P45&lt;23),3,IF(AND(P45&gt;=13,P45&lt;18),2,IF(AND(P45&gt;=8,P45&lt;13),1,0))))</f>
        <v>0</v>
      </c>
      <c r="E45" s="1">
        <v>4</v>
      </c>
      <c r="F45" s="1">
        <f t="shared" si="31"/>
        <v>50</v>
      </c>
      <c r="G45" s="7">
        <v>0</v>
      </c>
      <c r="H45" s="7">
        <v>0</v>
      </c>
      <c r="I45" s="23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24">
        <f t="shared" si="27"/>
        <v>0</v>
      </c>
      <c r="Q45" s="7"/>
      <c r="R45" s="7"/>
      <c r="S45" s="7"/>
      <c r="T45" s="12" t="s">
        <v>101</v>
      </c>
      <c r="U45">
        <v>10</v>
      </c>
      <c r="Z45">
        <v>0</v>
      </c>
      <c r="AA45">
        <f>IF(ISBLANK(AB45),0, LOOKUP(AB45,[1]Skill!$A:$A,[1]Skill!$Y:$Y)*AC45/100)</f>
        <v>0</v>
      </c>
      <c r="AD45" s="12"/>
      <c r="AE45" s="12" t="s">
        <v>34</v>
      </c>
      <c r="AF45" s="12" t="s">
        <v>34</v>
      </c>
      <c r="AG45" s="2" t="s">
        <v>164</v>
      </c>
    </row>
    <row r="46" spans="1:33" x14ac:dyDescent="0.15">
      <c r="A46">
        <v>21400009</v>
      </c>
      <c r="B46" s="1" t="s">
        <v>167</v>
      </c>
      <c r="C46" s="1"/>
      <c r="D46" s="22">
        <f t="shared" si="32"/>
        <v>2</v>
      </c>
      <c r="E46" s="1">
        <v>4</v>
      </c>
      <c r="F46" s="1">
        <f t="shared" ref="F46:F47" si="33">D46*50+50</f>
        <v>150</v>
      </c>
      <c r="G46" s="7">
        <v>0</v>
      </c>
      <c r="H46" s="7">
        <v>3</v>
      </c>
      <c r="I46" s="23">
        <v>2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24">
        <f t="shared" si="27"/>
        <v>13</v>
      </c>
      <c r="Q46" s="7"/>
      <c r="R46" s="7"/>
      <c r="S46" s="7"/>
      <c r="T46" s="12" t="s">
        <v>101</v>
      </c>
      <c r="U46">
        <v>10</v>
      </c>
      <c r="Z46">
        <v>0</v>
      </c>
      <c r="AA46">
        <f>IF(ISBLANK(AB46),0, LOOKUP(AB46,[1]Skill!$A:$A,[1]Skill!$Y:$Y)*AC46/100)</f>
        <v>0</v>
      </c>
      <c r="AD46" s="12"/>
      <c r="AE46" s="12" t="s">
        <v>34</v>
      </c>
      <c r="AF46" s="12" t="s">
        <v>34</v>
      </c>
      <c r="AG46" s="2" t="s">
        <v>166</v>
      </c>
    </row>
    <row r="47" spans="1:33" x14ac:dyDescent="0.15">
      <c r="A47">
        <v>21400010</v>
      </c>
      <c r="B47" s="1" t="s">
        <v>169</v>
      </c>
      <c r="C47" s="1"/>
      <c r="D47" s="22">
        <f t="shared" ref="D47:D48" si="34">IF(P47&gt;=23,4,IF(AND(P47&gt;=18,P47&lt;23),3,IF(AND(P47&gt;=13,P47&lt;18),2,IF(AND(P47&gt;=8,P47&lt;13),1,0))))</f>
        <v>2</v>
      </c>
      <c r="E47" s="1">
        <v>4</v>
      </c>
      <c r="F47" s="1">
        <f t="shared" si="33"/>
        <v>150</v>
      </c>
      <c r="G47" s="7">
        <v>0</v>
      </c>
      <c r="H47" s="7">
        <v>0</v>
      </c>
      <c r="I47" s="23">
        <v>0</v>
      </c>
      <c r="J47" s="7">
        <v>3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24">
        <f t="shared" si="27"/>
        <v>15</v>
      </c>
      <c r="Q47" s="7"/>
      <c r="R47" s="7"/>
      <c r="S47" s="7"/>
      <c r="T47" s="12" t="s">
        <v>101</v>
      </c>
      <c r="U47">
        <v>10</v>
      </c>
      <c r="Z47">
        <v>0</v>
      </c>
      <c r="AA47">
        <f>IF(ISBLANK(AB47),0, LOOKUP(AB47,[1]Skill!$A:$A,[1]Skill!$Y:$Y)*AC47/100)</f>
        <v>0</v>
      </c>
      <c r="AD47" s="12"/>
      <c r="AE47" s="12" t="s">
        <v>34</v>
      </c>
      <c r="AF47" s="12" t="s">
        <v>34</v>
      </c>
      <c r="AG47" s="2" t="s">
        <v>168</v>
      </c>
    </row>
    <row r="48" spans="1:33" x14ac:dyDescent="0.15">
      <c r="A48">
        <v>21400011</v>
      </c>
      <c r="B48" s="1" t="s">
        <v>171</v>
      </c>
      <c r="C48" s="1"/>
      <c r="D48" s="22">
        <f t="shared" si="34"/>
        <v>4</v>
      </c>
      <c r="E48" s="1">
        <v>4</v>
      </c>
      <c r="F48" s="1">
        <f t="shared" ref="F48" si="35">D48*50+50</f>
        <v>250</v>
      </c>
      <c r="G48" s="7">
        <v>0</v>
      </c>
      <c r="H48" s="7">
        <v>5</v>
      </c>
      <c r="I48" s="23">
        <v>3</v>
      </c>
      <c r="J48" s="7">
        <v>0</v>
      </c>
      <c r="K48" s="7">
        <v>0</v>
      </c>
      <c r="L48" s="7">
        <v>0</v>
      </c>
      <c r="M48" s="7">
        <v>2</v>
      </c>
      <c r="N48" s="7">
        <v>0</v>
      </c>
      <c r="O48" s="7">
        <v>0</v>
      </c>
      <c r="P48" s="24">
        <f t="shared" si="27"/>
        <v>30</v>
      </c>
      <c r="Q48" s="7"/>
      <c r="R48" s="7"/>
      <c r="S48" s="7"/>
      <c r="T48" s="12" t="s">
        <v>101</v>
      </c>
      <c r="U48">
        <v>10</v>
      </c>
      <c r="Z48">
        <v>0</v>
      </c>
      <c r="AA48">
        <f>IF(ISBLANK(AB48),0, LOOKUP(AB48,[1]Skill!$A:$A,[1]Skill!$Y:$Y)*AC48/100)</f>
        <v>0</v>
      </c>
      <c r="AD48" s="12"/>
      <c r="AE48" s="12" t="s">
        <v>34</v>
      </c>
      <c r="AF48" s="12" t="s">
        <v>34</v>
      </c>
      <c r="AG48" s="2" t="s">
        <v>170</v>
      </c>
    </row>
    <row r="49" spans="1:33" x14ac:dyDescent="0.15">
      <c r="A49">
        <v>21500001</v>
      </c>
      <c r="B49" s="1" t="s">
        <v>80</v>
      </c>
      <c r="C49" s="1"/>
      <c r="D49" s="22">
        <f t="shared" ref="D49" si="36">IF(P49&gt;=23,4,IF(AND(P49&gt;=18,P49&lt;23),3,IF(AND(P49&gt;=13,P49&lt;18),2,IF(AND(P49&gt;=8,P49&lt;13),1,0))))</f>
        <v>1</v>
      </c>
      <c r="E49" s="1">
        <v>5</v>
      </c>
      <c r="F49" s="1">
        <f t="shared" si="2"/>
        <v>100</v>
      </c>
      <c r="G49" s="7">
        <v>0</v>
      </c>
      <c r="H49" s="7">
        <v>0</v>
      </c>
      <c r="I49" s="23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24">
        <f t="shared" si="27"/>
        <v>10</v>
      </c>
      <c r="Q49" s="7">
        <v>5</v>
      </c>
      <c r="R49" s="7"/>
      <c r="S49" s="7"/>
      <c r="T49" s="12" t="s">
        <v>78</v>
      </c>
      <c r="U49">
        <v>10</v>
      </c>
      <c r="Z49">
        <v>10</v>
      </c>
      <c r="AA49">
        <f>IF(ISBLANK(AB49),0, LOOKUP(AB49,[1]Skill!$A:$A,[1]Skill!$Y:$Y)*AC49/100)</f>
        <v>0</v>
      </c>
      <c r="AD49" s="12"/>
      <c r="AE49" s="12" t="s">
        <v>34</v>
      </c>
      <c r="AF49" s="12" t="s">
        <v>34</v>
      </c>
      <c r="AG49" s="2" t="s">
        <v>81</v>
      </c>
    </row>
    <row r="50" spans="1:33" x14ac:dyDescent="0.15">
      <c r="A50">
        <v>21500002</v>
      </c>
      <c r="B50" s="1" t="s">
        <v>139</v>
      </c>
      <c r="C50" s="1"/>
      <c r="D50" s="22">
        <f t="shared" ref="D50:D51" si="37">IF(P50&gt;=23,4,IF(AND(P50&gt;=18,P50&lt;23),3,IF(AND(P50&gt;=13,P50&lt;18),2,IF(AND(P50&gt;=8,P50&lt;13),1,0))))</f>
        <v>1</v>
      </c>
      <c r="E50" s="1">
        <v>5</v>
      </c>
      <c r="F50" s="1">
        <f t="shared" si="2"/>
        <v>100</v>
      </c>
      <c r="G50" s="7">
        <v>0</v>
      </c>
      <c r="H50" s="7">
        <v>0</v>
      </c>
      <c r="I50" s="23">
        <v>0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24">
        <f t="shared" si="27"/>
        <v>10</v>
      </c>
      <c r="Q50" s="7"/>
      <c r="R50" s="7"/>
      <c r="S50" s="7"/>
      <c r="T50" s="12" t="s">
        <v>138</v>
      </c>
      <c r="U50">
        <v>10</v>
      </c>
      <c r="Z50">
        <v>5</v>
      </c>
      <c r="AA50">
        <f>IF(ISBLANK(AB50),0, LOOKUP(AB50,[1]Skill!$A:$A,[1]Skill!$Y:$Y)*AC50/100)</f>
        <v>0</v>
      </c>
      <c r="AD50" s="12"/>
      <c r="AE50" s="12" t="s">
        <v>34</v>
      </c>
      <c r="AF50" s="12" t="s">
        <v>34</v>
      </c>
      <c r="AG50" s="2" t="s">
        <v>137</v>
      </c>
    </row>
    <row r="51" spans="1:33" x14ac:dyDescent="0.15">
      <c r="A51">
        <v>21500003</v>
      </c>
      <c r="B51" s="1" t="s">
        <v>143</v>
      </c>
      <c r="C51" s="1"/>
      <c r="D51" s="22">
        <f t="shared" si="37"/>
        <v>1</v>
      </c>
      <c r="E51" s="1">
        <v>5</v>
      </c>
      <c r="F51" s="1">
        <f t="shared" si="2"/>
        <v>100</v>
      </c>
      <c r="G51" s="7">
        <v>0</v>
      </c>
      <c r="H51" s="7">
        <v>0</v>
      </c>
      <c r="I51" s="23">
        <v>0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>
        <v>0</v>
      </c>
      <c r="P51" s="24">
        <f t="shared" si="27"/>
        <v>11</v>
      </c>
      <c r="Q51" s="7"/>
      <c r="R51" s="7"/>
      <c r="S51" s="7"/>
      <c r="T51" s="12" t="s">
        <v>144</v>
      </c>
      <c r="U51">
        <v>10</v>
      </c>
      <c r="Z51">
        <v>6</v>
      </c>
      <c r="AA51">
        <f>IF(ISBLANK(AB51),0, LOOKUP(AB51,[1]Skill!$A:$A,[1]Skill!$Y:$Y)*AC51/100)</f>
        <v>0</v>
      </c>
      <c r="AD51" s="12"/>
      <c r="AE51" s="12" t="s">
        <v>34</v>
      </c>
      <c r="AF51" s="12" t="s">
        <v>34</v>
      </c>
      <c r="AG51" s="2" t="s">
        <v>142</v>
      </c>
    </row>
    <row r="52" spans="1:33" x14ac:dyDescent="0.15">
      <c r="A52">
        <v>21500004</v>
      </c>
      <c r="B52" s="1" t="s">
        <v>146</v>
      </c>
      <c r="C52" s="1"/>
      <c r="D52" s="22">
        <f t="shared" ref="D52:D53" si="38">IF(P52&gt;=23,4,IF(AND(P52&gt;=18,P52&lt;23),3,IF(AND(P52&gt;=13,P52&lt;18),2,IF(AND(P52&gt;=8,P52&lt;13),1,0))))</f>
        <v>1</v>
      </c>
      <c r="E52" s="1">
        <v>5</v>
      </c>
      <c r="F52" s="1">
        <f t="shared" si="2"/>
        <v>100</v>
      </c>
      <c r="G52" s="7">
        <v>0</v>
      </c>
      <c r="H52" s="7">
        <v>4</v>
      </c>
      <c r="I52" s="23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24">
        <f t="shared" si="27"/>
        <v>8</v>
      </c>
      <c r="Q52" s="7"/>
      <c r="R52" s="7"/>
      <c r="S52" s="7"/>
      <c r="T52" s="12" t="s">
        <v>78</v>
      </c>
      <c r="U52">
        <v>10</v>
      </c>
      <c r="Z52">
        <v>0</v>
      </c>
      <c r="AA52">
        <f>IF(ISBLANK(AB52),0, LOOKUP(AB52,[1]Skill!$A:$A,[1]Skill!$Y:$Y)*AC52/100)</f>
        <v>4</v>
      </c>
      <c r="AB52">
        <v>55990108</v>
      </c>
      <c r="AC52">
        <v>100</v>
      </c>
      <c r="AD52" s="12"/>
      <c r="AE52" s="12" t="s">
        <v>34</v>
      </c>
      <c r="AF52" s="12" t="s">
        <v>34</v>
      </c>
      <c r="AG52" s="2" t="s">
        <v>145</v>
      </c>
    </row>
    <row r="53" spans="1:33" x14ac:dyDescent="0.15">
      <c r="A53">
        <v>21500005</v>
      </c>
      <c r="B53" s="1" t="s">
        <v>149</v>
      </c>
      <c r="C53" s="1"/>
      <c r="D53" s="22">
        <f t="shared" si="38"/>
        <v>2</v>
      </c>
      <c r="E53" s="1">
        <v>5</v>
      </c>
      <c r="F53" s="1">
        <f t="shared" si="2"/>
        <v>150</v>
      </c>
      <c r="G53" s="7">
        <v>0</v>
      </c>
      <c r="H53" s="7">
        <v>0</v>
      </c>
      <c r="I53" s="23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1</v>
      </c>
      <c r="P53" s="24">
        <f t="shared" si="27"/>
        <v>15</v>
      </c>
      <c r="Q53" s="7"/>
      <c r="R53" s="7"/>
      <c r="S53" s="7"/>
      <c r="T53" s="12" t="s">
        <v>148</v>
      </c>
      <c r="U53">
        <v>10</v>
      </c>
      <c r="Z53">
        <v>10</v>
      </c>
      <c r="AA53">
        <f>IF(ISBLANK(AB53),0, LOOKUP(AB53,[1]Skill!$A:$A,[1]Skill!$Y:$Y)*AC53/100)</f>
        <v>0</v>
      </c>
      <c r="AD53" s="12"/>
      <c r="AE53" s="12" t="s">
        <v>34</v>
      </c>
      <c r="AF53" s="12" t="s">
        <v>34</v>
      </c>
      <c r="AG53" s="2" t="s">
        <v>147</v>
      </c>
    </row>
    <row r="54" spans="1:33" x14ac:dyDescent="0.15">
      <c r="A54">
        <v>21500006</v>
      </c>
      <c r="B54" s="1" t="s">
        <v>151</v>
      </c>
      <c r="C54" s="1"/>
      <c r="D54" s="22">
        <f t="shared" ref="D54:D55" si="39">IF(P54&gt;=23,4,IF(AND(P54&gt;=18,P54&lt;23),3,IF(AND(P54&gt;=13,P54&lt;18),2,IF(AND(P54&gt;=8,P54&lt;13),1,0))))</f>
        <v>2</v>
      </c>
      <c r="E54" s="1">
        <v>5</v>
      </c>
      <c r="F54" s="1">
        <f t="shared" si="2"/>
        <v>150</v>
      </c>
      <c r="G54" s="7">
        <v>0</v>
      </c>
      <c r="H54" s="7">
        <v>0</v>
      </c>
      <c r="I54" s="23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24">
        <f t="shared" si="27"/>
        <v>15</v>
      </c>
      <c r="Q54" s="7"/>
      <c r="R54" s="7"/>
      <c r="S54" s="7"/>
      <c r="T54" s="12" t="s">
        <v>78</v>
      </c>
      <c r="U54">
        <v>10</v>
      </c>
      <c r="Z54">
        <v>0</v>
      </c>
      <c r="AA54">
        <f>IF(ISBLANK(AB54),0, LOOKUP(AB54,[1]Skill!$A:$A,[1]Skill!$Y:$Y)*AC54/100)</f>
        <v>15</v>
      </c>
      <c r="AB54">
        <v>55990109</v>
      </c>
      <c r="AC54">
        <v>100</v>
      </c>
      <c r="AD54" s="12"/>
      <c r="AE54" s="12" t="s">
        <v>34</v>
      </c>
      <c r="AF54" s="12" t="s">
        <v>34</v>
      </c>
      <c r="AG54" s="2" t="s">
        <v>150</v>
      </c>
    </row>
    <row r="55" spans="1:33" x14ac:dyDescent="0.15">
      <c r="A55">
        <v>21500007</v>
      </c>
      <c r="B55" s="1" t="s">
        <v>176</v>
      </c>
      <c r="C55" s="1"/>
      <c r="D55" s="22">
        <f t="shared" si="39"/>
        <v>1</v>
      </c>
      <c r="E55" s="1">
        <v>5</v>
      </c>
      <c r="F55" s="1">
        <f t="shared" ref="F55:F56" si="40">D55*50+50</f>
        <v>100</v>
      </c>
      <c r="G55" s="7">
        <v>0</v>
      </c>
      <c r="H55" s="7">
        <v>0</v>
      </c>
      <c r="I55" s="23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24">
        <f t="shared" si="27"/>
        <v>8</v>
      </c>
      <c r="Q55" s="7"/>
      <c r="R55" s="7"/>
      <c r="S55" s="7"/>
      <c r="T55" s="12" t="s">
        <v>175</v>
      </c>
      <c r="U55">
        <v>10</v>
      </c>
      <c r="Z55">
        <v>8</v>
      </c>
      <c r="AA55">
        <f>IF(ISBLANK(AB55),0, LOOKUP(AB55,[1]Skill!$A:$A,[1]Skill!$Y:$Y)*AC55/100)</f>
        <v>0</v>
      </c>
      <c r="AD55" s="12"/>
      <c r="AE55" s="12" t="s">
        <v>34</v>
      </c>
      <c r="AF55" s="12" t="s">
        <v>34</v>
      </c>
      <c r="AG55" s="2" t="s">
        <v>174</v>
      </c>
    </row>
    <row r="56" spans="1:33" x14ac:dyDescent="0.15">
      <c r="A56">
        <v>21500008</v>
      </c>
      <c r="B56" s="1" t="s">
        <v>181</v>
      </c>
      <c r="C56" s="1"/>
      <c r="D56" s="22">
        <f t="shared" ref="D56:D57" si="41">IF(P56&gt;=23,4,IF(AND(P56&gt;=18,P56&lt;23),3,IF(AND(P56&gt;=13,P56&lt;18),2,IF(AND(P56&gt;=8,P56&lt;13),1,0))))</f>
        <v>4</v>
      </c>
      <c r="E56" s="1">
        <v>5</v>
      </c>
      <c r="F56" s="1">
        <f t="shared" si="40"/>
        <v>250</v>
      </c>
      <c r="G56" s="7">
        <v>0</v>
      </c>
      <c r="H56" s="7">
        <v>0</v>
      </c>
      <c r="I56" s="23">
        <v>0</v>
      </c>
      <c r="J56" s="7">
        <v>0</v>
      </c>
      <c r="K56" s="7">
        <v>0</v>
      </c>
      <c r="L56" s="7">
        <v>3</v>
      </c>
      <c r="M56" s="7">
        <v>0</v>
      </c>
      <c r="N56" s="7">
        <v>0</v>
      </c>
      <c r="O56" s="7">
        <v>0</v>
      </c>
      <c r="P56" s="24">
        <f t="shared" si="27"/>
        <v>25</v>
      </c>
      <c r="Q56" s="7"/>
      <c r="R56" s="7"/>
      <c r="S56" s="7"/>
      <c r="T56" s="12" t="s">
        <v>115</v>
      </c>
      <c r="U56">
        <v>10</v>
      </c>
      <c r="Z56">
        <v>0</v>
      </c>
      <c r="AA56">
        <f>IF(ISBLANK(AB56),0, LOOKUP(AB56,[1]Skill!$A:$A,[1]Skill!$Y:$Y)*AC56/100)</f>
        <v>10</v>
      </c>
      <c r="AB56">
        <v>55110003</v>
      </c>
      <c r="AC56">
        <v>40</v>
      </c>
      <c r="AD56" s="12"/>
      <c r="AE56" s="12" t="s">
        <v>34</v>
      </c>
      <c r="AF56" s="12" t="s">
        <v>34</v>
      </c>
      <c r="AG56" s="2" t="s">
        <v>180</v>
      </c>
    </row>
    <row r="57" spans="1:33" x14ac:dyDescent="0.15">
      <c r="A57">
        <v>21500009</v>
      </c>
      <c r="B57" s="1" t="s">
        <v>241</v>
      </c>
      <c r="C57" s="1"/>
      <c r="D57" s="22">
        <f t="shared" si="41"/>
        <v>1</v>
      </c>
      <c r="E57" s="1">
        <v>5</v>
      </c>
      <c r="F57" s="1">
        <f t="shared" ref="F57" si="42">D57*50+50</f>
        <v>100</v>
      </c>
      <c r="G57" s="7">
        <v>0</v>
      </c>
      <c r="H57" s="7">
        <v>0</v>
      </c>
      <c r="I57" s="23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24">
        <f t="shared" ref="P57" si="43">G57+H57+ SUM(I57:O57)*5+Z57+AA57</f>
        <v>10</v>
      </c>
      <c r="Q57" s="7"/>
      <c r="R57" s="7"/>
      <c r="S57" s="7"/>
      <c r="T57" s="12" t="s">
        <v>115</v>
      </c>
      <c r="U57">
        <v>10</v>
      </c>
      <c r="V57">
        <v>31100001</v>
      </c>
      <c r="Z57">
        <v>10</v>
      </c>
      <c r="AA57">
        <f>IF(ISBLANK(AB57),0, LOOKUP(AB57,[1]Skill!$A:$A,[1]Skill!$Y:$Y)*AC57/100)</f>
        <v>0</v>
      </c>
      <c r="AD57" s="12"/>
      <c r="AE57" s="12" t="s">
        <v>34</v>
      </c>
      <c r="AF57" s="12" t="s">
        <v>34</v>
      </c>
      <c r="AG57" s="2" t="s">
        <v>240</v>
      </c>
    </row>
  </sheetData>
  <phoneticPr fontId="18" type="noConversion"/>
  <conditionalFormatting sqref="D4:D24 D26 D28:D57">
    <cfRule type="cellIs" dxfId="31" priority="6" operator="greaterThanOrEqual">
      <formula>5</formula>
    </cfRule>
    <cfRule type="cellIs" dxfId="30" priority="7" operator="equal">
      <formula>1</formula>
    </cfRule>
    <cfRule type="cellIs" dxfId="29" priority="8" operator="equal">
      <formula>2</formula>
    </cfRule>
    <cfRule type="cellIs" dxfId="28" priority="9" operator="equal">
      <formula>3</formula>
    </cfRule>
    <cfRule type="cellIs" dxfId="27" priority="10" operator="equal">
      <formula>4</formula>
    </cfRule>
  </conditionalFormatting>
  <conditionalFormatting sqref="D25 D27">
    <cfRule type="cellIs" dxfId="26" priority="1" operator="greaterThanOrEqual">
      <formula>5</formula>
    </cfRule>
    <cfRule type="cellIs" dxfId="25" priority="2" operator="equal">
      <formula>1</formula>
    </cfRule>
    <cfRule type="cellIs" dxfId="24" priority="3" operator="equal">
      <formula>2</formula>
    </cfRule>
    <cfRule type="cellIs" dxfId="23" priority="4" operator="equal">
      <formula>3</formula>
    </cfRule>
    <cfRule type="cellIs" dxfId="22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C6" sqref="C6"/>
    </sheetView>
  </sheetViews>
  <sheetFormatPr defaultRowHeight="13.5" x14ac:dyDescent="0.15"/>
  <cols>
    <col min="1" max="1" width="11.25" bestFit="1" customWidth="1"/>
    <col min="2" max="2" width="9.75" bestFit="1" customWidth="1"/>
    <col min="3" max="3" width="2.875" customWidth="1"/>
    <col min="4" max="4" width="5.75" bestFit="1" customWidth="1"/>
    <col min="5" max="5" width="2.875" bestFit="1" customWidth="1"/>
    <col min="6" max="6" width="5.75" bestFit="1" customWidth="1"/>
  </cols>
  <sheetData>
    <row r="3" spans="1:4" x14ac:dyDescent="0.15">
      <c r="B3" s="11" t="s">
        <v>20</v>
      </c>
    </row>
    <row r="4" spans="1:4" x14ac:dyDescent="0.15">
      <c r="B4">
        <v>0</v>
      </c>
      <c r="C4">
        <v>1</v>
      </c>
      <c r="D4" t="s">
        <v>21</v>
      </c>
    </row>
    <row r="5" spans="1:4" x14ac:dyDescent="0.15">
      <c r="A5" t="s">
        <v>22</v>
      </c>
      <c r="B5" s="10">
        <v>5</v>
      </c>
      <c r="C5" s="10">
        <v>1</v>
      </c>
      <c r="D5" s="10">
        <v>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武器</vt:lpstr>
      <vt:lpstr>~计数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2013-01-13T06:20:27Z</dcterms:created>
  <dcterms:modified xsi:type="dcterms:W3CDTF">2017-06-07T11:37:28Z</dcterms:modified>
</cp:coreProperties>
</file>