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0" yWindow="0" windowWidth="23040" windowHeight="9375" xr2:uid="{00000000-000D-0000-FFFF-FFFF00000000}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71027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U318" i="1" l="1"/>
  <c r="I318" i="1" s="1"/>
  <c r="AJ318" i="1"/>
  <c r="AR318" i="1"/>
  <c r="AD10" i="7" l="1"/>
  <c r="U10" i="7" s="1"/>
  <c r="I10" i="7" s="1"/>
  <c r="AJ10" i="7"/>
  <c r="AR10" i="7"/>
  <c r="U317" i="1" l="1"/>
  <c r="I317" i="1" s="1"/>
  <c r="AJ317" i="1"/>
  <c r="AR317" i="1"/>
  <c r="AD4" i="7"/>
  <c r="AD5" i="7"/>
  <c r="AD6" i="7"/>
  <c r="AD7" i="7"/>
  <c r="AD8" i="7"/>
  <c r="AD9" i="7"/>
  <c r="AD11" i="7"/>
  <c r="AD12" i="7"/>
  <c r="AD13" i="7"/>
  <c r="AD14" i="7"/>
  <c r="AD15" i="7"/>
  <c r="U316" i="1" l="1"/>
  <c r="I316" i="1" s="1"/>
  <c r="AJ316" i="1"/>
  <c r="AR316" i="1"/>
  <c r="U315" i="1" l="1"/>
  <c r="I315" i="1" s="1"/>
  <c r="AJ315" i="1"/>
  <c r="AR315" i="1"/>
  <c r="U314" i="1" l="1"/>
  <c r="I314" i="1" s="1"/>
  <c r="AJ314" i="1"/>
  <c r="AR314" i="1"/>
  <c r="U313" i="1" l="1"/>
  <c r="I313" i="1" s="1"/>
  <c r="AJ313" i="1"/>
  <c r="AR313" i="1"/>
  <c r="U312" i="1" l="1"/>
  <c r="I312" i="1" s="1"/>
  <c r="AJ312" i="1"/>
  <c r="AR312" i="1"/>
  <c r="U311" i="1" l="1"/>
  <c r="I311" i="1" s="1"/>
  <c r="AJ311" i="1"/>
  <c r="AR311" i="1"/>
  <c r="U310" i="1" l="1"/>
  <c r="I310" i="1" s="1"/>
  <c r="AJ310" i="1"/>
  <c r="AR310" i="1"/>
  <c r="AR9" i="7" l="1"/>
  <c r="AJ9" i="7"/>
  <c r="U9" i="7"/>
  <c r="I9" i="7" s="1"/>
  <c r="U309" i="1"/>
  <c r="I309" i="1" s="1"/>
  <c r="AJ309" i="1"/>
  <c r="AR309" i="1"/>
  <c r="U308" i="1" l="1"/>
  <c r="I308" i="1" s="1"/>
  <c r="AJ308" i="1"/>
  <c r="AR308" i="1"/>
  <c r="U307" i="1" l="1"/>
  <c r="I307" i="1" s="1"/>
  <c r="AJ307" i="1"/>
  <c r="AR307" i="1"/>
  <c r="AR306" i="1" l="1"/>
  <c r="AJ306" i="1"/>
  <c r="U306" i="1"/>
  <c r="I306" i="1" s="1"/>
  <c r="U305" i="1" l="1"/>
  <c r="I305" i="1" s="1"/>
  <c r="AJ305" i="1"/>
  <c r="AR305" i="1"/>
  <c r="U304" i="1" l="1"/>
  <c r="I304" i="1" s="1"/>
  <c r="AJ304" i="1"/>
  <c r="AR304" i="1"/>
  <c r="AR303" i="1" l="1"/>
  <c r="U303" i="1" l="1"/>
  <c r="I303" i="1" s="1"/>
  <c r="AJ303" i="1"/>
  <c r="U302" i="1" l="1"/>
  <c r="I302" i="1" s="1"/>
  <c r="AJ302" i="1"/>
  <c r="AR302" i="1"/>
  <c r="AR15" i="7" l="1"/>
  <c r="AJ15" i="7"/>
  <c r="U15" i="7"/>
  <c r="I15" i="7" s="1"/>
  <c r="AR5" i="7" l="1"/>
  <c r="AJ5" i="7"/>
  <c r="U5" i="7"/>
  <c r="I5" i="7" s="1"/>
  <c r="U8" i="7" l="1"/>
  <c r="I8" i="7" s="1"/>
  <c r="AJ8" i="7"/>
  <c r="AR8" i="7"/>
  <c r="U7" i="7" l="1"/>
  <c r="I7" i="7" s="1"/>
  <c r="AJ7" i="7"/>
  <c r="AR7" i="7"/>
  <c r="U4" i="7" l="1"/>
  <c r="U6" i="7"/>
  <c r="I6" i="7" s="1"/>
  <c r="U11" i="7"/>
  <c r="U12" i="7"/>
  <c r="U13" i="7"/>
  <c r="U14" i="7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17" i="1"/>
  <c r="U101" i="1"/>
  <c r="U102" i="1"/>
  <c r="U103" i="1"/>
  <c r="U104" i="1"/>
  <c r="U105" i="1"/>
  <c r="U106" i="1"/>
  <c r="U107" i="1"/>
  <c r="U108" i="1"/>
  <c r="U109" i="1"/>
  <c r="I109" i="1" s="1"/>
  <c r="U110" i="1"/>
  <c r="U111" i="1"/>
  <c r="U112" i="1"/>
  <c r="U113" i="1"/>
  <c r="U114" i="1"/>
  <c r="U115" i="1"/>
  <c r="U116" i="1"/>
  <c r="U100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60" i="1"/>
  <c r="U161" i="1"/>
  <c r="U162" i="1"/>
  <c r="U163" i="1"/>
  <c r="U164" i="1"/>
  <c r="U167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5" i="1"/>
  <c r="U206" i="1"/>
  <c r="U207" i="1"/>
  <c r="U208" i="1"/>
  <c r="U209" i="1"/>
  <c r="U210" i="1"/>
  <c r="U243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11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9" i="1"/>
  <c r="U291" i="1"/>
  <c r="U292" i="1"/>
  <c r="U293" i="1"/>
  <c r="U295" i="1"/>
  <c r="U297" i="1"/>
  <c r="U298" i="1"/>
  <c r="U299" i="1"/>
  <c r="U300" i="1"/>
  <c r="U301" i="1"/>
  <c r="U294" i="1"/>
  <c r="U296" i="1"/>
  <c r="U119" i="1"/>
  <c r="U204" i="1"/>
  <c r="U290" i="1"/>
  <c r="U288" i="1"/>
  <c r="U159" i="1"/>
  <c r="U165" i="1"/>
  <c r="U166" i="1"/>
  <c r="U168" i="1"/>
  <c r="U84" i="1"/>
  <c r="U85" i="1"/>
  <c r="U86" i="1"/>
  <c r="AR6" i="7" l="1"/>
  <c r="AR11" i="7"/>
  <c r="AR12" i="7"/>
  <c r="AR13" i="7"/>
  <c r="AR14" i="7"/>
  <c r="AR4" i="7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17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00" i="1"/>
  <c r="AR118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61" i="1"/>
  <c r="AR162" i="1"/>
  <c r="AR163" i="1"/>
  <c r="AR164" i="1"/>
  <c r="AR167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43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11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1" i="1"/>
  <c r="AR292" i="1"/>
  <c r="AR293" i="1"/>
  <c r="AR295" i="1"/>
  <c r="AR297" i="1"/>
  <c r="AR298" i="1"/>
  <c r="AR299" i="1"/>
  <c r="AR300" i="1"/>
  <c r="AR301" i="1"/>
  <c r="AR294" i="1"/>
  <c r="AR296" i="1"/>
  <c r="AR119" i="1"/>
  <c r="AR204" i="1"/>
  <c r="AR290" i="1"/>
  <c r="AR288" i="1"/>
  <c r="AR159" i="1"/>
  <c r="AR165" i="1"/>
  <c r="AR166" i="1"/>
  <c r="AR168" i="1"/>
  <c r="AR84" i="1"/>
  <c r="AR85" i="1"/>
  <c r="AR86" i="1"/>
  <c r="AR4" i="1"/>
  <c r="AJ12" i="7" l="1"/>
  <c r="I12" i="7"/>
  <c r="AJ63" i="1" l="1"/>
  <c r="I63" i="1"/>
  <c r="AJ36" i="1"/>
  <c r="I36" i="1"/>
  <c r="AJ86" i="1" l="1"/>
  <c r="I86" i="1"/>
  <c r="AJ85" i="1" l="1"/>
  <c r="I85" i="1"/>
  <c r="I11" i="7" l="1"/>
  <c r="I13" i="7"/>
  <c r="I14" i="7"/>
  <c r="I4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  <c r="AJ84" i="1" l="1"/>
  <c r="AJ13" i="7" l="1"/>
  <c r="AJ4" i="7" l="1"/>
  <c r="AJ6" i="7"/>
  <c r="AJ11" i="7"/>
  <c r="AJ14" i="7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1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00" i="1"/>
  <c r="AJ118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61" i="1"/>
  <c r="AJ162" i="1"/>
  <c r="AJ163" i="1"/>
  <c r="AJ164" i="1"/>
  <c r="AJ167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8" i="1"/>
  <c r="AJ209" i="1"/>
  <c r="AJ210" i="1"/>
  <c r="AJ243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11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1" i="1"/>
  <c r="AJ292" i="1"/>
  <c r="AJ293" i="1"/>
  <c r="AJ295" i="1"/>
  <c r="AJ297" i="1"/>
  <c r="AJ298" i="1"/>
  <c r="AJ299" i="1"/>
  <c r="AJ300" i="1"/>
  <c r="AJ301" i="1"/>
  <c r="AJ294" i="1"/>
  <c r="AJ296" i="1"/>
  <c r="AJ119" i="1"/>
  <c r="AJ204" i="1"/>
  <c r="AJ290" i="1"/>
  <c r="AJ288" i="1"/>
  <c r="AJ159" i="1"/>
  <c r="AJ165" i="1"/>
  <c r="AJ166" i="1"/>
  <c r="AJ168" i="1"/>
  <c r="A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F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F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<sst xmlns="http://schemas.openxmlformats.org/spreadsheetml/2006/main" count="2511" uniqueCount="1209">
  <si>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</si>
  <si>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</si>
  <si>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</si>
  <si>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</si>
  <si>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</si>
  <si>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</si>
  <si>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</si>
  <si>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</si>
  <si>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</si>
  <si>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</si>
  <si>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</si>
  <si>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</si>
  <si>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</si>
  <si>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</si>
  <si>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</si>
  <si>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</si>
  <si>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</si>
  <si>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</si>
  <si>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</si>
  <si>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</si>
  <si>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</si>
  <si>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</si>
  <si>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</si>
  <si>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</si>
  <si>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</si>
  <si>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</si>
  <si>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</si>
  <si>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</si>
  <si>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</si>
  <si>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</si>
  <si>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</si>
  <si>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</si>
  <si>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</si>
  <si>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</si>
  <si>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</si>
  <si>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</si>
  <si>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</si>
  <si>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</si>
  <si>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</si>
  <si>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</si>
  <si>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</si>
  <si>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</si>
  <si>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</si>
  <si>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</si>
  <si>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</si>
  <si>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</si>
  <si>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</si>
  <si>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</si>
  <si>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</si>
  <si>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</si>
  <si>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</si>
  <si>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</si>
  <si>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</si>
  <si>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</si>
  <si>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</si>
  <si>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</si>
  <si>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</si>
  <si>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</si>
  <si>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</si>
  <si>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</si>
  <si>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</si>
  <si>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</si>
  <si>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</si>
  <si>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</si>
  <si>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</si>
  <si>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</si>
  <si>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</si>
  <si>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</si>
  <si>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</si>
  <si>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</si>
  <si>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</si>
  <si>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</si>
  <si>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</si>
  <si>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</si>
  <si>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</si>
  <si>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</si>
  <si>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</si>
  <si>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</si>
  <si>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</si>
  <si>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</si>
  <si>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</si>
  <si>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</si>
  <si>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</si>
  <si>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</si>
  <si>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</si>
  <si>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</si>
  <si>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</si>
  <si>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</si>
  <si>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</si>
  <si>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</si>
  <si>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</si>
  <si>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</si>
  <si>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</si>
  <si>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</si>
  <si>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</si>
  <si>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</si>
  <si>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</si>
  <si>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</si>
  <si>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</si>
  <si>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</si>
  <si>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</si>
  <si>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</si>
  <si>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</si>
  <si>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</si>
  <si>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</si>
  <si>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</si>
  <si>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</si>
  <si>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</si>
  <si>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</si>
  <si>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</si>
  <si>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</si>
  <si>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</si>
  <si>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</si>
  <si>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</si>
  <si>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</si>
  <si>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</si>
  <si>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</si>
  <si>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</si>
  <si>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</si>
  <si>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</si>
  <si>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</si>
  <si>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</si>
  <si>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</si>
  <si>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</si>
  <si>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</si>
  <si>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</si>
  <si>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</si>
  <si>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</si>
  <si>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</si>
  <si>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</si>
  <si>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</si>
  <si>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</si>
  <si>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</si>
  <si>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</si>
  <si>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</si>
  <si>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</si>
  <si>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</si>
  <si>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</si>
  <si>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</si>
  <si>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</si>
  <si>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</si>
  <si>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</si>
  <si>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</si>
  <si>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</si>
  <si>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</si>
  <si>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</si>
  <si>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</si>
  <si>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</si>
  <si>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</si>
  <si>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</si>
  <si>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</si>
  <si>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</si>
  <si>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</si>
  <si>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</si>
  <si>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</si>
  <si>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</si>
  <si>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</si>
  <si>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</si>
  <si>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</si>
  <si>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</si>
  <si>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</si>
  <si>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</si>
  <si>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</si>
  <si>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</si>
  <si>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</si>
  <si>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</si>
  <si>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</si>
  <si>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</si>
  <si>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</si>
  <si>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</si>
  <si>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</si>
  <si>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</si>
  <si>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</si>
  <si>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</si>
  <si>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</si>
  <si>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</si>
  <si>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</si>
  <si>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</si>
  <si>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</si>
  <si>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</si>
  <si>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</si>
  <si>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</si>
  <si>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</si>
  <si>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</si>
  <si>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</si>
  <si>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</si>
  <si>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</si>
  <si>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</si>
  <si>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</si>
  <si>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</si>
  <si>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</si>
  <si>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</si>
  <si>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</si>
  <si>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</si>
  <si>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</si>
  <si>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</si>
  <si>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</si>
  <si>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</si>
  <si>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</si>
  <si>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</si>
  <si>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</si>
  <si>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</si>
  <si>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</si>
  <si>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</si>
  <si>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</si>
  <si>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</si>
  <si>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</si>
  <si>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</si>
  <si>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</si>
  <si>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</si>
  <si>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</si>
  <si>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</si>
  <si>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</si>
  <si>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</si>
  <si>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</si>
  <si>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</si>
  <si>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</si>
  <si>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</si>
  <si>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</si>
  <si>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</si>
  <si>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</si>
  <si>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</si>
  <si>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</si>
  <si>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</si>
  <si>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</si>
  <si>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</si>
  <si>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</si>
  <si>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</si>
  <si>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</si>
  <si>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</si>
  <si>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</si>
  <si>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</si>
  <si>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</si>
  <si>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</si>
  <si>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</si>
  <si>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</si>
  <si>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</si>
  <si>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</si>
  <si>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</si>
  <si>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</si>
  <si>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</si>
  <si>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</si>
  <si>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</si>
  <si>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</si>
  <si>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</si>
  <si>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</si>
  <si>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</si>
  <si>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</si>
  <si>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</si>
  <si>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</si>
  <si>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</si>
  <si>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</si>
  <si>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</si>
  <si>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</si>
  <si>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</si>
  <si>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</si>
  <si>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</si>
  <si>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</si>
  <si>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</si>
  <si>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</si>
  <si>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</si>
  <si>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</si>
  <si>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</si>
  <si>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</si>
  <si>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</si>
  <si>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</si>
  <si>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</si>
  <si>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</si>
  <si>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</si>
  <si>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</si>
  <si>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</si>
  <si>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</si>
  <si>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</si>
  <si>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</si>
  <si>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</si>
  <si>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</si>
  <si>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</si>
  <si>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</si>
  <si>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</si>
  <si>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</si>
  <si>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</si>
  <si>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</si>
  <si>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</si>
  <si>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</si>
  <si>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</si>
  <si>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</si>
  <si>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</si>
  <si>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</si>
  <si>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</si>
  <si>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</si>
  <si>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</si>
  <si>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</si>
  <si>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</si>
  <si>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</si>
  <si>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</si>
  <si>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</si>
  <si>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</si>
  <si>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</si>
  <si>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</si>
  <si>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</si>
  <si>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</si>
  <si>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</si>
  <si>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</si>
  <si>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</si>
  <si>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</si>
  <si>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</si>
  <si>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</si>
  <si>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</si>
  <si>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</si>
  <si>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</si>
  <si>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</si>
  <si>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</si>
  <si>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</si>
  <si>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</si>
  <si>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</si>
  <si>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</si>
  <si>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</si>
  <si>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</si>
  <si>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</si>
  <si>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</si>
  <si>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</si>
  <si>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</si>
  <si>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</si>
  <si>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</si>
  <si>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</si>
  <si>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</si>
  <si>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</si>
  <si>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</si>
  <si>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</si>
  <si>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</si>
  <si>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</si>
  <si>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</si>
  <si>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</si>
  <si>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</si>
  <si>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</si>
  <si>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</si>
  <si>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</si>
  <si>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</si>
  <si>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</si>
  <si>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</si>
  <si>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</si>
  <si>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</si>
  <si>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</si>
  <si>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</si>
  <si>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</si>
  <si>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</si>
  <si>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</si>
  <si>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</si>
  <si>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</si>
  <si>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</si>
  <si>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</si>
  <si>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</si>
  <si>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</si>
  <si>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</si>
  <si>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</si>
  <si>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</si>
  <si>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</si>
  <si>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</si>
  <si>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</si>
  <si>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</si>
  <si>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</si>
  <si>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</si>
  <si>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</si>
  <si>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</si>
  <si>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</si>
  <si>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</si>
  <si>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</si>
  <si>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</si>
  <si>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</si>
  <si>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</si>
  <si>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</si>
  <si>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</si>
  <si>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</si>
  <si>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</si>
  <si>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</si>
  <si>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</si>
  <si>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</si>
  <si>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</si>
  <si>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</si>
  <si>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</si>
  <si>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</si>
  <si>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</si>
  <si>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</si>
  <si>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</si>
  <si>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</si>
  <si>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</si>
  <si>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</si>
  <si>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</si>
  <si>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</si>
  <si>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</si>
  <si>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</si>
  <si>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</si>
  <si>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</si>
  <si>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</si>
  <si>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</si>
  <si>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</si>
  <si>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</si>
  <si>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</si>
  <si>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</si>
  <si>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</si>
  <si>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</si>
  <si>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</si>
  <si>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</si>
  <si>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</si>
  <si>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</si>
  <si>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</si>
  <si>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</si>
  <si>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</si>
  <si>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</si>
  <si>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</si>
  <si>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</si>
  <si>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</si>
  <si>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</si>
  <si>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</si>
  <si>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</si>
  <si>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</si>
  <si>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</si>
  <si>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</si>
  <si>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</si>
  <si>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</si>
  <si>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</si>
  <si>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</si>
  <si>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</si>
  <si>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</si>
  <si>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</si>
  <si>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</si>
  <si>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</si>
  <si>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</si>
  <si>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</si>
  <si>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</si>
  <si>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</si>
  <si>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</si>
  <si>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</si>
  <si>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</si>
  <si>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</si>
  <si>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</si>
  <si>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</si>
  <si>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</si>
  <si>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</si>
  <si>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</si>
  <si>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</si>
  <si>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</si>
  <si>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</si>
  <si>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</si>
  <si>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</si>
  <si>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</si>
  <si>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</si>
  <si>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</si>
  <si>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</si>
  <si>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</si>
  <si>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</si>
  <si>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</si>
  <si>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</si>
  <si>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</si>
  <si>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</si>
  <si>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</si>
  <si>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</si>
  <si>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</si>
  <si>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</si>
  <si>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</si>
  <si>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</si>
  <si>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</si>
  <si>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</si>
  <si>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</si>
  <si>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</si>
  <si>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</si>
  <si>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</si>
  <si>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</si>
  <si>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</si>
  <si>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</si>
  <si>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</si>
  <si>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</si>
  <si>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</si>
  <si>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</si>
  <si>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</si>
  <si>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</si>
  <si>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</si>
  <si>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</si>
  <si>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</si>
  <si>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</si>
  <si>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</si>
  <si>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</si>
  <si>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</si>
  <si>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</si>
  <si>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</si>
  <si>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</si>
  <si>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</si>
  <si>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</si>
  <si>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</si>
  <si>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</si>
  <si>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</si>
  <si>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</si>
  <si>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</si>
  <si>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</si>
  <si>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</si>
  <si>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</si>
  <si>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</si>
  <si>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</si>
  <si>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</si>
  <si>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</si>
  <si>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</si>
  <si>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</si>
  <si>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</si>
  <si>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</si>
  <si>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</si>
  <si>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</si>
  <si>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</si>
  <si>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</si>
  <si>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</si>
  <si>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</si>
  <si>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</si>
  <si>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</si>
  <si>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</si>
  <si>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</si>
  <si>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</si>
  <si>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</si>
  <si>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</si>
  <si>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</si>
  <si>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</si>
  <si>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</si>
  <si>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</si>
  <si>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</si>
  <si>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</si>
  <si>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</si>
  <si>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</si>
  <si>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</si>
  <si>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</si>
  <si>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</si>
  <si>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</si>
  <si>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</si>
  <si>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</si>
  <si>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</si>
  <si>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</si>
  <si>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</si>
  <si>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</si>
  <si>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</si>
  <si>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</si>
  <si>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</si>
  <si>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</si>
  <si>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</si>
  <si>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</si>
  <si>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</si>
  <si>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</si>
  <si>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</si>
  <si>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</si>
  <si>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</si>
  <si>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</si>
  <si>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</si>
  <si>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</si>
  <si>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</si>
  <si>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</si>
  <si>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</si>
  <si>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</si>
  <si>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</si>
  <si>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</si>
  <si>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</si>
  <si>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</si>
  <si>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</si>
  <si>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</si>
  <si>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</si>
  <si>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</si>
  <si>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</si>
  <si>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</si>
  <si>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</si>
  <si>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</si>
  <si>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</si>
  <si>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</si>
  <si>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</si>
  <si>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</si>
  <si>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</si>
  <si>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</si>
  <si>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</si>
  <si>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</si>
  <si>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</si>
  <si>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</si>
  <si>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</si>
  <si>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</si>
  <si>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</si>
  <si>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</si>
  <si>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</si>
  <si>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</si>
  <si>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</si>
  <si>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</si>
  <si>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</si>
  <si>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</si>
  <si>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</si>
  <si>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</si>
  <si>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</si>
  <si>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</si>
  <si>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</si>
  <si>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</si>
  <si>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</si>
  <si>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</si>
  <si>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</si>
  <si>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</si>
  <si>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</si>
  <si>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</si>
  <si>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</si>
  <si>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</si>
  <si>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</si>
  <si>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</si>
  <si>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</si>
  <si>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</si>
  <si>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</si>
  <si>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</si>
  <si>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</si>
  <si>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</si>
  <si>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</si>
  <si>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</si>
  <si>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</si>
  <si>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</si>
  <si>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</si>
  <si>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</si>
  <si>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</si>
  <si>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</si>
  <si>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</si>
  <si>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</si>
  <si>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</si>
  <si>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</si>
  <si>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</si>
  <si>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</si>
  <si>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</si>
  <si>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</si>
  <si>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</si>
  <si>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</si>
  <si>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</si>
  <si>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</si>
  <si>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</si>
  <si>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</si>
  <si>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</si>
  <si>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</si>
  <si>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</si>
  <si>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</si>
  <si>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</si>
  <si>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</si>
  <si>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</si>
  <si>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</si>
  <si>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</si>
  <si>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</si>
  <si>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</si>
  <si>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</si>
  <si>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</si>
  <si>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</si>
  <si>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</si>
  <si>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</si>
  <si>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</si>
  <si>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</si>
  <si>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</si>
  <si>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</si>
  <si>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</si>
  <si>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</si>
  <si>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</si>
  <si>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</si>
  <si>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</si>
  <si>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</si>
  <si>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</si>
  <si>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</si>
  <si>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</si>
  <si>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</si>
  <si>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</si>
  <si>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</si>
  <si>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</si>
  <si>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</si>
  <si>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</si>
  <si>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</si>
  <si>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</si>
  <si>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</si>
  <si>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</si>
  <si>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</si>
  <si>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</si>
  <si>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</si>
  <si>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</si>
  <si>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</si>
  <si>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</si>
  <si>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</si>
  <si>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</si>
  <si>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</si>
  <si>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</si>
  <si>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</si>
  <si>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</si>
  <si>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</si>
  <si>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</si>
  <si>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</si>
  <si>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</si>
  <si>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</si>
  <si>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</si>
  <si>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</si>
  <si>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</si>
  <si>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</si>
  <si>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</si>
  <si>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</si>
  <si>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</si>
  <si>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</si>
  <si>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Flag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</si>
  <si>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</si>
  <si>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</si>
  <si>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</si>
  <si>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</si>
  <si>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</si>
  <si>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</si>
  <si>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</si>
  <si>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</si>
  <si>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</si>
  <si>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</si>
  <si>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</si>
  <si>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</si>
  <si>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</si>
  <si>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</si>
  <si>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</si>
  <si>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</si>
  <si>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</si>
  <si>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</si>
  <si>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</si>
  <si>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</si>
  <si>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</si>
  <si>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</si>
  <si>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</si>
  <si>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</si>
  <si>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</si>
  <si>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</si>
  <si>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</si>
  <si>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</si>
  <si>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</si>
  <si>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</si>
  <si>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</si>
  <si>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</si>
  <si>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</si>
  <si>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</si>
  <si>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</si>
  <si>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</si>
  <si>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</si>
  <si>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</si>
  <si>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</si>
  <si>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</si>
  <si>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</si>
  <si>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</si>
  <si>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</si>
  <si>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</si>
  <si>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</si>
  <si>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</si>
  <si>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</si>
  <si>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</si>
  <si>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</si>
  <si>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</si>
  <si>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</si>
  <si>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</si>
  <si>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</si>
  <si>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</si>
  <si>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</si>
  <si>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</si>
  <si>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</si>
  <si>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</si>
  <si>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</si>
  <si>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</si>
  <si>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</si>
  <si>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</si>
  <si>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</si>
  <si>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</si>
  <si>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</si>
  <si>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</si>
  <si>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</si>
  <si>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</si>
  <si>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</si>
  <si>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</si>
  <si>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</si>
  <si>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</si>
  <si>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</si>
  <si>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</si>
  <si>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</si>
  <si>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</si>
  <si>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</si>
  <si>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</si>
  <si>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</si>
  <si>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</si>
  <si>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</si>
  <si>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</si>
  <si>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</si>
  <si>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</si>
  <si>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</si>
  <si>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</si>
  <si>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</si>
  <si>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</si>
  <si>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</si>
  <si>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</si>
  <si>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</si>
  <si>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</si>
  <si>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</si>
  <si>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</si>
  <si>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</si>
  <si>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</si>
  <si>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</si>
  <si>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</si>
  <si>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</si>
  <si>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</si>
  <si>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</si>
  <si>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</si>
  <si>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</si>
  <si>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</si>
  <si>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</si>
  <si>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</si>
  <si>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</si>
  <si>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</si>
  <si>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</si>
  <si>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</si>
  <si>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</si>
  <si>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</si>
  <si>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</si>
  <si>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</si>
  <si>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</si>
  <si>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</si>
  <si>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</si>
  <si>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</si>
  <si>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</si>
  <si>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</si>
  <si>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</si>
  <si>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</si>
  <si>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</si>
  <si>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</si>
  <si>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</si>
  <si>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</si>
  <si>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</si>
  <si>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</si>
  <si>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</si>
  <si>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</si>
  <si>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</si>
  <si>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</si>
  <si>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</si>
  <si>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</si>
  <si>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</si>
  <si>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</si>
  <si>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</si>
  <si>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</si>
  <si>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</si>
  <si>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</si>
  <si>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</si>
  <si>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</si>
  <si>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</si>
  <si>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</si>
  <si>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</si>
  <si>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</si>
  <si>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</si>
  <si>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</si>
  <si>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</si>
  <si>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</si>
  <si>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</si>
  <si>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</si>
  <si>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</si>
  <si>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</si>
  <si>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</si>
  <si>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</si>
  <si>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</si>
  <si>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</si>
  <si>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</si>
  <si>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</si>
  <si>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</si>
  <si>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</si>
  <si>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</si>
  <si>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</si>
  <si>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</si>
  <si>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</si>
  <si>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</si>
  <si>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</si>
  <si>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</si>
  <si>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</si>
  <si>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</si>
  <si>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</si>
  <si>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</si>
  <si>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</si>
  <si>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</si>
  <si>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</si>
  <si>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</si>
  <si>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</si>
  <si>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</si>
  <si>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</si>
  <si>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</si>
  <si>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</si>
  <si>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</si>
  <si>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</si>
  <si>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</si>
  <si>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</si>
  <si>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</si>
  <si>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</si>
  <si>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</si>
  <si>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</si>
  <si>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</si>
  <si>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</si>
  <si>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</si>
  <si>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</si>
  <si>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</si>
  <si>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</si>
  <si>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</si>
  <si>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</si>
  <si>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</si>
  <si>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</si>
  <si>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</si>
  <si>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</si>
  <si>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</si>
  <si>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</si>
  <si>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</si>
  <si>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</si>
  <si>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</si>
  <si>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</si>
  <si>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</si>
  <si>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</si>
  <si>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</si>
  <si>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</si>
  <si>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</si>
  <si>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</si>
  <si>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</si>
  <si>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</si>
  <si>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</si>
  <si>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</si>
  <si>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</si>
  <si>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</si>
  <si>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</si>
  <si>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</si>
  <si>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</si>
  <si>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</si>
  <si>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</si>
  <si>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</si>
  <si>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</si>
  <si>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</si>
  <si>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</si>
  <si>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</si>
  <si>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</si>
  <si>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</si>
  <si>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</si>
  <si>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</si>
  <si>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</si>
  <si>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</si>
  <si>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</si>
  <si>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</si>
  <si>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</si>
  <si>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</si>
  <si>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</si>
  <si>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</si>
  <si>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</si>
  <si>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</si>
  <si>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</si>
  <si>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</si>
  <si>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</si>
  <si>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</si>
  <si>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</si>
  <si>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</si>
  <si>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</si>
  <si>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</si>
  <si>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</si>
  <si>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</si>
  <si>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</si>
  <si>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</si>
  <si>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</si>
  <si>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</si>
  <si>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</si>
  <si>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</si>
  <si>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</si>
  <si>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</si>
  <si>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</si>
  <si>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</si>
  <si>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</si>
  <si>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</si>
  <si>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</si>
  <si>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</si>
  <si>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</si>
  <si>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</si>
  <si>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</si>
  <si>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</si>
  <si>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</si>
  <si>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</si>
  <si>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</si>
  <si>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</si>
  <si>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</si>
  <si>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</si>
  <si>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</si>
  <si>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</si>
  <si>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</si>
  <si>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</si>
  <si>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</si>
  <si>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</si>
  <si>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</si>
  <si>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</si>
  <si>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</si>
  <si>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</si>
  <si>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</si>
  <si>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</si>
  <si>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</si>
  <si>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</si>
  <si>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</si>
  <si>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</si>
  <si>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</si>
  <si>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</si>
  <si>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</si>
  <si>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</si>
  <si>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</si>
  <si>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</si>
  <si>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</si>
  <si>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</si>
  <si>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modaoshi</t>
  </si>
  <si>
    <t>hongbaoshisuipian</t>
  </si>
  <si>
    <t>hongsebuliao</t>
  </si>
  <si>
    <t>lanyulin</t>
  </si>
  <si>
    <t>huangsebuliao</t>
  </si>
  <si>
    <t>shizibiao</t>
  </si>
  <si>
    <t>jurenyaodai</t>
  </si>
  <si>
    <t>jurenguajian</t>
  </si>
  <si>
    <t>jinsechilun</t>
  </si>
  <si>
    <t>kunchongzu</t>
  </si>
  <si>
    <t>huangtongshouhuan</t>
  </si>
  <si>
    <t>luosidao</t>
  </si>
  <si>
    <t>kunchongqianzu</t>
  </si>
  <si>
    <t>feichongchibang</t>
  </si>
  <si>
    <t>guanghuadeshoupi</t>
  </si>
  <si>
    <t>yingguangye</t>
  </si>
  <si>
    <t>shepi</t>
  </si>
  <si>
    <t>niujiao</t>
  </si>
  <si>
    <t>hongsematitie</t>
  </si>
  <si>
    <t>huangsejiao</t>
  </si>
  <si>
    <t>yuleilichi</t>
  </si>
  <si>
    <t>lansebuliao</t>
  </si>
  <si>
    <t>feishouzhao</t>
  </si>
  <si>
    <t>shenmishikuai</t>
  </si>
  <si>
    <t>tongsuikuai</t>
  </si>
  <si>
    <t>mofamao</t>
  </si>
  <si>
    <t>shuidi</t>
  </si>
  <si>
    <t>jianyingguike</t>
  </si>
  <si>
    <t>xingxingzhitu</t>
  </si>
  <si>
    <t>baiseyumao</t>
  </si>
  <si>
    <t>fulanzhishou</t>
  </si>
  <si>
    <t>heisebuliao</t>
  </si>
  <si>
    <t>baisebuliao</t>
  </si>
  <si>
    <t>liaoya</t>
  </si>
  <si>
    <t>hongseshuidai</t>
  </si>
  <si>
    <t>tiekuai</t>
  </si>
  <si>
    <t>shengdanmao</t>
  </si>
  <si>
    <t>longyaxianglian</t>
  </si>
  <si>
    <t>hupo</t>
  </si>
  <si>
    <t>yingshi</t>
  </si>
  <si>
    <t>dunjian</t>
  </si>
  <si>
    <t>heilongzhangou</t>
  </si>
  <si>
    <t>cansi</t>
  </si>
  <si>
    <t>xiyidansuipian</t>
  </si>
  <si>
    <t>bianselonglin</t>
  </si>
  <si>
    <t>zongsebuliao</t>
  </si>
  <si>
    <t>wuhuiguoshi</t>
  </si>
  <si>
    <t>duya</t>
  </si>
  <si>
    <t>zhizhusi</t>
  </si>
  <si>
    <t>lanbaoshi</t>
  </si>
  <si>
    <t>mingjiao</t>
  </si>
  <si>
    <t>haidaoyanzhao</t>
  </si>
  <si>
    <t>yingguangwuzhi</t>
  </si>
  <si>
    <t>hongselonglin</t>
  </si>
  <si>
    <t>qingselonglin</t>
  </si>
  <si>
    <t>yangjiao</t>
  </si>
  <si>
    <t>xiyidan</t>
  </si>
  <si>
    <t>huafen</t>
  </si>
  <si>
    <t>xieqian</t>
  </si>
  <si>
    <t>zhangyubi</t>
  </si>
  <si>
    <t>anwuzhi</t>
  </si>
  <si>
    <t>tideng</t>
  </si>
  <si>
    <t>heijiao</t>
  </si>
  <si>
    <t>guangzhijiao</t>
  </si>
  <si>
    <t>xuerenpimao</t>
  </si>
  <si>
    <t>leilongzhipi</t>
  </si>
  <si>
    <t>wenyimogu</t>
  </si>
  <si>
    <t>daidianwuzhi</t>
  </si>
  <si>
    <t>shenmihuizhang</t>
  </si>
  <si>
    <t>dongwubaodian</t>
  </si>
  <si>
    <t>yinxingzhuangzhi</t>
  </si>
  <si>
    <t>jinpingguo</t>
  </si>
  <si>
    <t>heiseqiti</t>
  </si>
  <si>
    <t>shirenhuadeye</t>
  </si>
  <si>
    <t>emengtengtiao</t>
  </si>
  <si>
    <t>huoba</t>
  </si>
  <si>
    <t>jinsejiakechong</t>
  </si>
  <si>
    <t>taiyangzhangou</t>
  </si>
  <si>
    <t>bianfuchibang</t>
  </si>
  <si>
    <t>shiwangmoshui</t>
  </si>
  <si>
    <t>jintiao</t>
  </si>
  <si>
    <t>bengdai</t>
  </si>
  <si>
    <t>renouzhixin</t>
  </si>
  <si>
    <t>huangbaoshi</t>
  </si>
  <si>
    <t>lvyezi</t>
  </si>
  <si>
    <t>lanyezi</t>
  </si>
  <si>
    <t>zidan</t>
  </si>
  <si>
    <t>feixingzhuangzhi</t>
  </si>
  <si>
    <t>fashezhuangzhi</t>
  </si>
  <si>
    <t>banshou</t>
  </si>
  <si>
    <t>ziseyumao</t>
  </si>
  <si>
    <t>duci</t>
  </si>
  <si>
    <t>bingyuanti</t>
  </si>
  <si>
    <t>jianke</t>
  </si>
  <si>
    <t>kongping</t>
  </si>
  <si>
    <t>shayuqi</t>
  </si>
  <si>
    <t>xiaochoumao</t>
  </si>
  <si>
    <t>hongbaoshi</t>
  </si>
  <si>
    <t>judayachi</t>
  </si>
  <si>
    <t>fenghuangdan</t>
  </si>
  <si>
    <t>zongsefangshi</t>
  </si>
  <si>
    <t>qimeilazhiyan</t>
  </si>
  <si>
    <t>guihuo</t>
  </si>
  <si>
    <t>huangseyeti</t>
  </si>
  <si>
    <t>exinkoushui</t>
  </si>
  <si>
    <t>dianguang</t>
  </si>
  <si>
    <t>heiseyumao</t>
  </si>
  <si>
    <t>jianyingdehui</t>
  </si>
  <si>
    <t>kulouquantao</t>
  </si>
  <si>
    <t>jumoyaodai</t>
  </si>
  <si>
    <t>emozhidi</t>
  </si>
  <si>
    <t>shijiuyumao</t>
  </si>
  <si>
    <t>shoudao</t>
  </si>
  <si>
    <t>dashetou</t>
  </si>
  <si>
    <t>huanyingzhisha</t>
  </si>
  <si>
    <t>jianyingegu</t>
  </si>
  <si>
    <t>damukuai</t>
  </si>
  <si>
    <t>nitu</t>
  </si>
  <si>
    <t>yandou</t>
  </si>
  <si>
    <t>posuidaopian</t>
  </si>
  <si>
    <t>yintiao</t>
  </si>
  <si>
    <t>jizhao</t>
  </si>
  <si>
    <t>anubisixiang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</si>
  <si>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</si>
  <si>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</si>
  <si>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</si>
  <si>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</si>
  <si>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</si>
  <si>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</si>
  <si>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</si>
  <si>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</si>
  <si>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huozhong</t>
  </si>
  <si>
    <t>hongsechushou</t>
  </si>
  <si>
    <t>fanghuchanshengqi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</si>
  <si>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</si>
  <si>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</si>
  <si>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</si>
  <si>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</si>
  <si>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</si>
  <si>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</si>
  <si>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</si>
  <si>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</si>
  <si>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</si>
  <si>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</si>
  <si>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</si>
  <si>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</si>
  <si>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xianggu</t>
  </si>
  <si>
    <t>yingyongmianju</t>
  </si>
  <si>
    <t>lvsedoupeng</t>
  </si>
  <si>
    <t>zisematitie</t>
  </si>
  <si>
    <t>buwendingwuzhi</t>
  </si>
  <si>
    <t>zonglangpi</t>
  </si>
  <si>
    <t>hongsedoupeng</t>
  </si>
  <si>
    <t>kulouzhangou</t>
  </si>
  <si>
    <t>guangmangzhiqiu</t>
  </si>
  <si>
    <t>mandelaye</t>
  </si>
  <si>
    <t>mofayinji</t>
  </si>
  <si>
    <t>shanliangzhiqiu</t>
  </si>
  <si>
    <t>kuijiapopian</t>
  </si>
  <si>
    <t>baisefenchen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</si>
  <si>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</si>
  <si>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</si>
  <si>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</si>
  <si>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</si>
  <si>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</si>
  <si>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</si>
  <si>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</si>
  <si>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</si>
  <si>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</si>
  <si>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</si>
  <si>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</si>
  <si>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</si>
  <si>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</si>
  <si>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</si>
  <si>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</si>
  <si>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youshilun</t>
  </si>
  <si>
    <t>zuoshilun</t>
  </si>
  <si>
    <t>jingubang</t>
  </si>
  <si>
    <t>heihuoyao</t>
  </si>
  <si>
    <t>shefa</t>
  </si>
  <si>
    <t>jinselonglin</t>
  </si>
  <si>
    <t>zisepimao</t>
  </si>
  <si>
    <t>huisepifeng</t>
  </si>
  <si>
    <t>tiepian</t>
  </si>
  <si>
    <t>tiechibang</t>
  </si>
  <si>
    <t>longjianjia</t>
  </si>
  <si>
    <t>dileizhuwang</t>
  </si>
  <si>
    <t>jixieyuyi</t>
  </si>
  <si>
    <t>leimoshi</t>
  </si>
  <si>
    <t>fengmoshi</t>
  </si>
  <si>
    <t>shuimoshi</t>
  </si>
  <si>
    <t>xueqiu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</si>
  <si>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</si>
  <si>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</si>
  <si>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</si>
  <si>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</si>
  <si>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</si>
  <si>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</si>
  <si>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</si>
  <si>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</si>
  <si>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</si>
  <si>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</si>
  <si>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</si>
  <si>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</si>
  <si>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</si>
  <si>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中心塔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</si>
  <si>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</si>
  <si>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</si>
  <si>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</si>
  <si>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KingTowerId</t>
  </si>
  <si>
    <t>shepi</t>
    <phoneticPr fontId="18" type="noConversion"/>
  </si>
  <si>
    <t>hulu</t>
    <phoneticPr fontId="18" type="noConversion"/>
  </si>
  <si>
    <t>niujiao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</si>
</sst>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卡牌表面特效</v>
          </cell>
          <cell r="Z1" t="str">
            <v>评分</v>
          </cell>
        </row>
        <row r="2">
          <cell r="A2" t="str">
            <v>int</v>
          </cell>
          <cell r="Y2" t="str">
            <v>string</v>
          </cell>
          <cell r="Z2" t="str">
            <v>int</v>
          </cell>
        </row>
        <row r="3">
          <cell r="A3" t="str">
            <v>Id</v>
          </cell>
          <cell r="Y3" t="str">
            <v>Cover</v>
          </cell>
          <cell r="Z3" t="str">
            <v>Mark</v>
          </cell>
        </row>
        <row r="4">
          <cell r="A4">
            <v>55100001</v>
          </cell>
          <cell r="Y4"/>
          <cell r="Z4">
            <v>10</v>
          </cell>
        </row>
        <row r="5">
          <cell r="A5">
            <v>55100002</v>
          </cell>
          <cell r="Y5"/>
          <cell r="Z5">
            <v>15</v>
          </cell>
        </row>
        <row r="6">
          <cell r="A6">
            <v>55100003</v>
          </cell>
          <cell r="Y6"/>
          <cell r="Z6">
            <v>15</v>
          </cell>
        </row>
        <row r="7">
          <cell r="A7">
            <v>55100004</v>
          </cell>
          <cell r="Y7"/>
          <cell r="Z7">
            <v>15</v>
          </cell>
        </row>
        <row r="8">
          <cell r="A8">
            <v>55100005</v>
          </cell>
          <cell r="Y8"/>
          <cell r="Z8">
            <v>35</v>
          </cell>
        </row>
        <row r="9">
          <cell r="A9">
            <v>55100006</v>
          </cell>
          <cell r="Y9"/>
          <cell r="Z9">
            <v>45</v>
          </cell>
        </row>
        <row r="10">
          <cell r="A10">
            <v>55100007</v>
          </cell>
          <cell r="Y10"/>
          <cell r="Z10">
            <v>35</v>
          </cell>
        </row>
        <row r="11">
          <cell r="A11">
            <v>55100008</v>
          </cell>
          <cell r="Y11"/>
          <cell r="Z11">
            <v>15</v>
          </cell>
        </row>
        <row r="12">
          <cell r="A12">
            <v>55100010</v>
          </cell>
          <cell r="Y12" t="str">
            <v>coverstar</v>
          </cell>
          <cell r="Z12">
            <v>12</v>
          </cell>
        </row>
        <row r="13">
          <cell r="A13">
            <v>55100011</v>
          </cell>
          <cell r="Y13"/>
          <cell r="Z13">
            <v>6</v>
          </cell>
        </row>
        <row r="14">
          <cell r="A14">
            <v>55100012</v>
          </cell>
          <cell r="Y14" t="str">
            <v>coverstar</v>
          </cell>
          <cell r="Z14">
            <v>15</v>
          </cell>
        </row>
        <row r="15">
          <cell r="A15">
            <v>55100013</v>
          </cell>
          <cell r="Y15"/>
          <cell r="Z15">
            <v>10</v>
          </cell>
        </row>
        <row r="16">
          <cell r="A16">
            <v>55100014</v>
          </cell>
          <cell r="Y16"/>
          <cell r="Z16">
            <v>24</v>
          </cell>
        </row>
        <row r="17">
          <cell r="A17">
            <v>55100015</v>
          </cell>
          <cell r="Y17"/>
          <cell r="Z17">
            <v>16</v>
          </cell>
        </row>
        <row r="18">
          <cell r="A18">
            <v>55110001</v>
          </cell>
          <cell r="Y18"/>
          <cell r="Z18">
            <v>5</v>
          </cell>
        </row>
        <row r="19">
          <cell r="A19">
            <v>55110002</v>
          </cell>
          <cell r="Y19"/>
          <cell r="Z19">
            <v>8</v>
          </cell>
        </row>
        <row r="20">
          <cell r="A20">
            <v>55110003</v>
          </cell>
          <cell r="Y20"/>
          <cell r="Z20">
            <v>25</v>
          </cell>
        </row>
        <row r="21">
          <cell r="A21">
            <v>55110004</v>
          </cell>
          <cell r="Y21"/>
          <cell r="Z21">
            <v>25</v>
          </cell>
        </row>
        <row r="22">
          <cell r="A22">
            <v>55110005</v>
          </cell>
          <cell r="Y22"/>
          <cell r="Z22">
            <v>20</v>
          </cell>
        </row>
        <row r="23">
          <cell r="A23">
            <v>55110006</v>
          </cell>
          <cell r="Y23"/>
          <cell r="Z23">
            <v>15</v>
          </cell>
        </row>
        <row r="24">
          <cell r="A24">
            <v>55110007</v>
          </cell>
          <cell r="Y24"/>
          <cell r="Z24">
            <v>10</v>
          </cell>
        </row>
        <row r="25">
          <cell r="A25">
            <v>55110008</v>
          </cell>
          <cell r="Y25"/>
          <cell r="Z25">
            <v>50</v>
          </cell>
        </row>
        <row r="26">
          <cell r="A26">
            <v>55110009</v>
          </cell>
          <cell r="Y26"/>
          <cell r="Z26">
            <v>12</v>
          </cell>
        </row>
        <row r="27">
          <cell r="A27">
            <v>55110010</v>
          </cell>
          <cell r="Y27"/>
          <cell r="Z27">
            <v>30</v>
          </cell>
        </row>
        <row r="28">
          <cell r="A28">
            <v>55110011</v>
          </cell>
          <cell r="Y28"/>
          <cell r="Z28">
            <v>10</v>
          </cell>
        </row>
        <row r="29">
          <cell r="A29">
            <v>55110012</v>
          </cell>
          <cell r="Y29"/>
          <cell r="Z29">
            <v>30</v>
          </cell>
        </row>
        <row r="30">
          <cell r="A30">
            <v>55110013</v>
          </cell>
          <cell r="Y30"/>
          <cell r="Z30">
            <v>200</v>
          </cell>
        </row>
        <row r="31">
          <cell r="A31">
            <v>55110014</v>
          </cell>
          <cell r="Y31"/>
          <cell r="Z31">
            <v>50</v>
          </cell>
        </row>
        <row r="32">
          <cell r="A32">
            <v>55110015</v>
          </cell>
          <cell r="Y32"/>
          <cell r="Z32">
            <v>20</v>
          </cell>
        </row>
        <row r="33">
          <cell r="A33">
            <v>55110016</v>
          </cell>
          <cell r="Y33"/>
          <cell r="Z33">
            <v>15</v>
          </cell>
        </row>
        <row r="34">
          <cell r="A34">
            <v>55110017</v>
          </cell>
          <cell r="Y34"/>
          <cell r="Z34">
            <v>8</v>
          </cell>
        </row>
        <row r="35">
          <cell r="A35">
            <v>55110018</v>
          </cell>
          <cell r="Y35"/>
          <cell r="Z35">
            <v>20</v>
          </cell>
        </row>
        <row r="36">
          <cell r="A36">
            <v>55110019</v>
          </cell>
          <cell r="Y36"/>
          <cell r="Z36">
            <v>30</v>
          </cell>
        </row>
        <row r="37">
          <cell r="A37">
            <v>55110020</v>
          </cell>
          <cell r="Y37"/>
          <cell r="Z37">
            <v>40</v>
          </cell>
        </row>
        <row r="38">
          <cell r="A38">
            <v>55200001</v>
          </cell>
          <cell r="Y38" t="str">
            <v>coveraoe</v>
          </cell>
          <cell r="Z38">
            <v>40</v>
          </cell>
        </row>
        <row r="39">
          <cell r="A39">
            <v>55200002</v>
          </cell>
          <cell r="Y39"/>
          <cell r="Z39">
            <v>20</v>
          </cell>
        </row>
        <row r="40">
          <cell r="A40">
            <v>55200003</v>
          </cell>
          <cell r="Y40"/>
          <cell r="Z40">
            <v>25</v>
          </cell>
        </row>
        <row r="41">
          <cell r="A41">
            <v>55200004</v>
          </cell>
          <cell r="Y41"/>
          <cell r="Z41">
            <v>40</v>
          </cell>
        </row>
        <row r="42">
          <cell r="A42">
            <v>55200005</v>
          </cell>
          <cell r="Y42"/>
          <cell r="Z42">
            <v>20</v>
          </cell>
        </row>
        <row r="43">
          <cell r="A43">
            <v>55200006</v>
          </cell>
          <cell r="Y43" t="str">
            <v>coveraoe</v>
          </cell>
          <cell r="Z43">
            <v>20</v>
          </cell>
        </row>
        <row r="44">
          <cell r="A44">
            <v>55200007</v>
          </cell>
          <cell r="Y44" t="str">
            <v>coveraoe</v>
          </cell>
          <cell r="Z44">
            <v>20</v>
          </cell>
        </row>
        <row r="45">
          <cell r="A45">
            <v>55200008</v>
          </cell>
          <cell r="Y45" t="str">
            <v>coveraoe</v>
          </cell>
          <cell r="Z45">
            <v>25</v>
          </cell>
        </row>
        <row r="46">
          <cell r="A46">
            <v>55200009</v>
          </cell>
          <cell r="Y46" t="str">
            <v>coveraoe</v>
          </cell>
          <cell r="Z46">
            <v>25</v>
          </cell>
        </row>
        <row r="47">
          <cell r="A47">
            <v>55200010</v>
          </cell>
          <cell r="Y47"/>
          <cell r="Z47">
            <v>25</v>
          </cell>
        </row>
        <row r="48">
          <cell r="A48">
            <v>55200011</v>
          </cell>
          <cell r="Y48"/>
          <cell r="Z48">
            <v>20</v>
          </cell>
        </row>
        <row r="49">
          <cell r="A49">
            <v>55200012</v>
          </cell>
          <cell r="Y49"/>
          <cell r="Z49">
            <v>30</v>
          </cell>
        </row>
        <row r="50">
          <cell r="A50">
            <v>55200013</v>
          </cell>
          <cell r="Y50"/>
          <cell r="Z50">
            <v>10</v>
          </cell>
        </row>
        <row r="51">
          <cell r="A51">
            <v>55200014</v>
          </cell>
          <cell r="Y51"/>
          <cell r="Z51">
            <v>25</v>
          </cell>
        </row>
        <row r="52">
          <cell r="A52">
            <v>55200015</v>
          </cell>
          <cell r="Y52"/>
          <cell r="Z52">
            <v>20</v>
          </cell>
        </row>
        <row r="53">
          <cell r="A53">
            <v>55300001</v>
          </cell>
          <cell r="Y53" t="str">
            <v>coverauro</v>
          </cell>
          <cell r="Z53">
            <v>40</v>
          </cell>
        </row>
        <row r="54">
          <cell r="A54">
            <v>55300002</v>
          </cell>
          <cell r="Y54"/>
          <cell r="Z54">
            <v>30</v>
          </cell>
        </row>
        <row r="55">
          <cell r="A55">
            <v>55300003</v>
          </cell>
          <cell r="Y55"/>
          <cell r="Z55">
            <v>30</v>
          </cell>
        </row>
        <row r="56">
          <cell r="A56">
            <v>55300004</v>
          </cell>
          <cell r="Y56"/>
          <cell r="Z56">
            <v>30</v>
          </cell>
        </row>
        <row r="57">
          <cell r="A57">
            <v>55300005</v>
          </cell>
          <cell r="Y57"/>
          <cell r="Z57">
            <v>30</v>
          </cell>
        </row>
        <row r="58">
          <cell r="A58">
            <v>55300006</v>
          </cell>
          <cell r="Y58"/>
          <cell r="Z58">
            <v>25</v>
          </cell>
        </row>
        <row r="59">
          <cell r="A59">
            <v>55300007</v>
          </cell>
          <cell r="Y59"/>
          <cell r="Z59">
            <v>25</v>
          </cell>
        </row>
        <row r="60">
          <cell r="A60">
            <v>55300008</v>
          </cell>
          <cell r="Y60"/>
          <cell r="Z60">
            <v>30</v>
          </cell>
        </row>
        <row r="61">
          <cell r="A61">
            <v>55300009</v>
          </cell>
          <cell r="Y61"/>
          <cell r="Z61">
            <v>30</v>
          </cell>
        </row>
        <row r="62">
          <cell r="A62">
            <v>55300010</v>
          </cell>
          <cell r="Y62"/>
          <cell r="Z62">
            <v>35</v>
          </cell>
        </row>
        <row r="63">
          <cell r="A63">
            <v>55300011</v>
          </cell>
          <cell r="Y63"/>
          <cell r="Z63">
            <v>25</v>
          </cell>
        </row>
        <row r="64">
          <cell r="A64">
            <v>55300012</v>
          </cell>
          <cell r="Y64"/>
          <cell r="Z64">
            <v>5</v>
          </cell>
        </row>
        <row r="65">
          <cell r="A65">
            <v>55300013</v>
          </cell>
          <cell r="Y65"/>
          <cell r="Z65">
            <v>15</v>
          </cell>
        </row>
        <row r="66">
          <cell r="A66">
            <v>55310001</v>
          </cell>
          <cell r="Y66"/>
          <cell r="Z66">
            <v>100</v>
          </cell>
        </row>
        <row r="67">
          <cell r="A67">
            <v>55310002</v>
          </cell>
          <cell r="Y67"/>
          <cell r="Z67">
            <v>15</v>
          </cell>
        </row>
        <row r="68">
          <cell r="A68">
            <v>55310003</v>
          </cell>
          <cell r="Y68"/>
          <cell r="Z68">
            <v>13</v>
          </cell>
        </row>
        <row r="69">
          <cell r="A69">
            <v>55400001</v>
          </cell>
          <cell r="Y69"/>
          <cell r="Z69">
            <v>80</v>
          </cell>
        </row>
        <row r="70">
          <cell r="A70">
            <v>55400002</v>
          </cell>
          <cell r="Y70"/>
          <cell r="Z70">
            <v>80</v>
          </cell>
        </row>
        <row r="71">
          <cell r="A71">
            <v>55400003</v>
          </cell>
          <cell r="Y71"/>
          <cell r="Z71">
            <v>80</v>
          </cell>
        </row>
        <row r="72">
          <cell r="A72">
            <v>55400005</v>
          </cell>
          <cell r="Y72"/>
          <cell r="Z72">
            <v>55</v>
          </cell>
        </row>
        <row r="73">
          <cell r="A73">
            <v>55400006</v>
          </cell>
          <cell r="Y73"/>
          <cell r="Z73">
            <v>30</v>
          </cell>
        </row>
        <row r="74">
          <cell r="A74">
            <v>55400007</v>
          </cell>
          <cell r="Y74"/>
          <cell r="Z74">
            <v>25</v>
          </cell>
        </row>
        <row r="75">
          <cell r="A75">
            <v>55410001</v>
          </cell>
          <cell r="Y75"/>
          <cell r="Z75">
            <v>50</v>
          </cell>
        </row>
        <row r="76">
          <cell r="A76">
            <v>55500001</v>
          </cell>
          <cell r="Y76"/>
          <cell r="Z76">
            <v>5</v>
          </cell>
        </row>
        <row r="77">
          <cell r="A77">
            <v>55500002</v>
          </cell>
          <cell r="Y77"/>
          <cell r="Z77">
            <v>5</v>
          </cell>
        </row>
        <row r="78">
          <cell r="A78">
            <v>55500003</v>
          </cell>
          <cell r="Y78"/>
          <cell r="Z78">
            <v>5</v>
          </cell>
        </row>
        <row r="79">
          <cell r="A79">
            <v>55500004</v>
          </cell>
          <cell r="Y79"/>
          <cell r="Z79">
            <v>5</v>
          </cell>
        </row>
        <row r="80">
          <cell r="A80">
            <v>55500005</v>
          </cell>
          <cell r="Y80"/>
          <cell r="Z80">
            <v>5</v>
          </cell>
        </row>
        <row r="81">
          <cell r="A81">
            <v>55500006</v>
          </cell>
          <cell r="Y81"/>
          <cell r="Z81">
            <v>5</v>
          </cell>
        </row>
        <row r="82">
          <cell r="A82">
            <v>55500007</v>
          </cell>
          <cell r="Y82"/>
          <cell r="Z82">
            <v>5</v>
          </cell>
        </row>
        <row r="83">
          <cell r="A83">
            <v>55500008</v>
          </cell>
          <cell r="Y83"/>
          <cell r="Z83">
            <v>5</v>
          </cell>
        </row>
        <row r="84">
          <cell r="A84">
            <v>55500009</v>
          </cell>
          <cell r="Y84"/>
          <cell r="Z84">
            <v>5</v>
          </cell>
        </row>
        <row r="85">
          <cell r="A85">
            <v>55500010</v>
          </cell>
          <cell r="Y85"/>
          <cell r="Z85">
            <v>5</v>
          </cell>
        </row>
        <row r="86">
          <cell r="A86">
            <v>55500011</v>
          </cell>
          <cell r="Y86"/>
          <cell r="Z86">
            <v>5</v>
          </cell>
        </row>
        <row r="87">
          <cell r="A87">
            <v>55500012</v>
          </cell>
          <cell r="Y87"/>
          <cell r="Z87">
            <v>5</v>
          </cell>
        </row>
        <row r="88">
          <cell r="A88">
            <v>55500013</v>
          </cell>
          <cell r="Y88"/>
          <cell r="Z88">
            <v>5</v>
          </cell>
        </row>
        <row r="89">
          <cell r="A89">
            <v>55500014</v>
          </cell>
          <cell r="Y89"/>
          <cell r="Z89">
            <v>5</v>
          </cell>
        </row>
        <row r="90">
          <cell r="A90">
            <v>55500015</v>
          </cell>
          <cell r="Y90"/>
          <cell r="Z90">
            <v>5</v>
          </cell>
        </row>
        <row r="91">
          <cell r="A91">
            <v>55500016</v>
          </cell>
          <cell r="Y91"/>
          <cell r="Z91">
            <v>5</v>
          </cell>
        </row>
        <row r="92">
          <cell r="A92">
            <v>55510001</v>
          </cell>
          <cell r="Y92"/>
          <cell r="Z92">
            <v>12</v>
          </cell>
        </row>
        <row r="93">
          <cell r="A93">
            <v>55510002</v>
          </cell>
          <cell r="Y93"/>
          <cell r="Z93">
            <v>15</v>
          </cell>
        </row>
        <row r="94">
          <cell r="A94">
            <v>55510003</v>
          </cell>
          <cell r="Y94"/>
          <cell r="Z94">
            <v>15</v>
          </cell>
        </row>
        <row r="95">
          <cell r="A95">
            <v>55510004</v>
          </cell>
          <cell r="Y95"/>
          <cell r="Z95">
            <v>12</v>
          </cell>
        </row>
        <row r="96">
          <cell r="A96">
            <v>55510006</v>
          </cell>
          <cell r="Y96"/>
          <cell r="Z96">
            <v>25</v>
          </cell>
        </row>
        <row r="97">
          <cell r="A97">
            <v>55510007</v>
          </cell>
          <cell r="Y97"/>
          <cell r="Z97">
            <v>10</v>
          </cell>
        </row>
        <row r="98">
          <cell r="A98">
            <v>55510009</v>
          </cell>
          <cell r="Y98"/>
          <cell r="Z98">
            <v>50</v>
          </cell>
        </row>
        <row r="99">
          <cell r="A99">
            <v>55510010</v>
          </cell>
          <cell r="Y99"/>
          <cell r="Z99">
            <v>5</v>
          </cell>
        </row>
        <row r="100">
          <cell r="A100">
            <v>55510011</v>
          </cell>
          <cell r="Y100"/>
          <cell r="Z100">
            <v>15</v>
          </cell>
        </row>
        <row r="101">
          <cell r="A101">
            <v>55510012</v>
          </cell>
          <cell r="Y101"/>
          <cell r="Z101">
            <v>62</v>
          </cell>
        </row>
        <row r="102">
          <cell r="A102">
            <v>55510013</v>
          </cell>
          <cell r="Y102"/>
          <cell r="Z102">
            <v>12</v>
          </cell>
        </row>
        <row r="103">
          <cell r="A103">
            <v>55510014</v>
          </cell>
          <cell r="Y103"/>
          <cell r="Z103">
            <v>25</v>
          </cell>
        </row>
        <row r="104">
          <cell r="A104">
            <v>55510018</v>
          </cell>
          <cell r="Y104"/>
          <cell r="Z104">
            <v>37</v>
          </cell>
        </row>
        <row r="105">
          <cell r="A105">
            <v>55510019</v>
          </cell>
          <cell r="Y105"/>
          <cell r="Z105">
            <v>37</v>
          </cell>
        </row>
        <row r="106">
          <cell r="A106">
            <v>55520001</v>
          </cell>
          <cell r="Y106"/>
          <cell r="Z106">
            <v>-25</v>
          </cell>
        </row>
        <row r="107">
          <cell r="A107">
            <v>55520002</v>
          </cell>
          <cell r="Y107"/>
          <cell r="Z107">
            <v>62</v>
          </cell>
        </row>
        <row r="108">
          <cell r="A108">
            <v>55520003</v>
          </cell>
          <cell r="Y108"/>
          <cell r="Z108">
            <v>27</v>
          </cell>
        </row>
        <row r="109">
          <cell r="A109">
            <v>55600001</v>
          </cell>
          <cell r="Y109" t="str">
            <v>coverauro</v>
          </cell>
          <cell r="Z109">
            <v>8</v>
          </cell>
        </row>
        <row r="110">
          <cell r="A110">
            <v>55600002</v>
          </cell>
          <cell r="Y110" t="str">
            <v>coverauro</v>
          </cell>
          <cell r="Z110">
            <v>10</v>
          </cell>
        </row>
        <row r="111">
          <cell r="A111">
            <v>55600004</v>
          </cell>
          <cell r="Y111" t="str">
            <v>coverauro</v>
          </cell>
          <cell r="Z111">
            <v>8</v>
          </cell>
        </row>
        <row r="112">
          <cell r="A112">
            <v>55600005</v>
          </cell>
          <cell r="Y112" t="str">
            <v>coverauro</v>
          </cell>
          <cell r="Z112">
            <v>15</v>
          </cell>
        </row>
        <row r="113">
          <cell r="A113">
            <v>55600006</v>
          </cell>
          <cell r="Y113" t="str">
            <v>coverauro</v>
          </cell>
          <cell r="Z113">
            <v>15</v>
          </cell>
        </row>
        <row r="114">
          <cell r="A114">
            <v>55600007</v>
          </cell>
          <cell r="Y114" t="str">
            <v>coverauro</v>
          </cell>
          <cell r="Z114">
            <v>20</v>
          </cell>
        </row>
        <row r="115">
          <cell r="A115">
            <v>55600008</v>
          </cell>
          <cell r="Y115" t="str">
            <v>coverauro</v>
          </cell>
          <cell r="Z115">
            <v>30</v>
          </cell>
        </row>
        <row r="116">
          <cell r="A116">
            <v>55600009</v>
          </cell>
          <cell r="Y116" t="str">
            <v>coverauro</v>
          </cell>
          <cell r="Z116">
            <v>13</v>
          </cell>
        </row>
        <row r="117">
          <cell r="A117">
            <v>55600010</v>
          </cell>
          <cell r="Y117" t="str">
            <v>coverauro</v>
          </cell>
          <cell r="Z117">
            <v>30</v>
          </cell>
        </row>
        <row r="118">
          <cell r="A118">
            <v>55600011</v>
          </cell>
          <cell r="Y118" t="str">
            <v>coverauro</v>
          </cell>
          <cell r="Z118">
            <v>20</v>
          </cell>
        </row>
        <row r="119">
          <cell r="A119">
            <v>55600012</v>
          </cell>
          <cell r="Y119" t="str">
            <v>coverauro</v>
          </cell>
          <cell r="Z119">
            <v>30</v>
          </cell>
        </row>
        <row r="120">
          <cell r="A120">
            <v>55600013</v>
          </cell>
          <cell r="Y120" t="str">
            <v>coverauro</v>
          </cell>
          <cell r="Z120">
            <v>15</v>
          </cell>
        </row>
        <row r="121">
          <cell r="A121">
            <v>55600014</v>
          </cell>
          <cell r="Y121" t="str">
            <v>coverauro</v>
          </cell>
          <cell r="Z121">
            <v>30</v>
          </cell>
        </row>
        <row r="122">
          <cell r="A122">
            <v>55600015</v>
          </cell>
          <cell r="Y122" t="str">
            <v>coverauro</v>
          </cell>
          <cell r="Z122">
            <v>10</v>
          </cell>
        </row>
        <row r="123">
          <cell r="A123">
            <v>55600016</v>
          </cell>
          <cell r="Y123" t="str">
            <v>coverauro</v>
          </cell>
          <cell r="Z123">
            <v>15</v>
          </cell>
        </row>
        <row r="124">
          <cell r="A124">
            <v>55610001</v>
          </cell>
          <cell r="Y124"/>
          <cell r="Z124">
            <v>30</v>
          </cell>
        </row>
        <row r="125">
          <cell r="A125">
            <v>55610002</v>
          </cell>
          <cell r="Y125"/>
          <cell r="Z125">
            <v>5</v>
          </cell>
        </row>
        <row r="126">
          <cell r="A126">
            <v>55610003</v>
          </cell>
          <cell r="Y126"/>
          <cell r="Z126">
            <v>5</v>
          </cell>
        </row>
        <row r="127">
          <cell r="A127">
            <v>55610004</v>
          </cell>
          <cell r="Y127"/>
          <cell r="Z127">
            <v>10</v>
          </cell>
        </row>
        <row r="128">
          <cell r="A128">
            <v>55700001</v>
          </cell>
          <cell r="Y128"/>
          <cell r="Z128">
            <v>20</v>
          </cell>
        </row>
        <row r="129">
          <cell r="A129">
            <v>55700002</v>
          </cell>
          <cell r="Y129"/>
          <cell r="Z129">
            <v>20</v>
          </cell>
        </row>
        <row r="130">
          <cell r="A130">
            <v>55700003</v>
          </cell>
          <cell r="Y130"/>
          <cell r="Z130">
            <v>20</v>
          </cell>
        </row>
        <row r="131">
          <cell r="A131">
            <v>55700004</v>
          </cell>
          <cell r="Y131"/>
          <cell r="Z131">
            <v>20</v>
          </cell>
        </row>
        <row r="132">
          <cell r="A132">
            <v>55700005</v>
          </cell>
          <cell r="Y132"/>
          <cell r="Z132">
            <v>40</v>
          </cell>
        </row>
        <row r="133">
          <cell r="A133">
            <v>55700006</v>
          </cell>
          <cell r="Y133"/>
          <cell r="Z133">
            <v>50</v>
          </cell>
        </row>
        <row r="134">
          <cell r="A134">
            <v>55700007</v>
          </cell>
          <cell r="Y134"/>
          <cell r="Z134">
            <v>35</v>
          </cell>
        </row>
        <row r="135">
          <cell r="A135">
            <v>55900001</v>
          </cell>
          <cell r="Y135" t="str">
            <v>covertrans</v>
          </cell>
          <cell r="Z135">
            <v>35</v>
          </cell>
        </row>
        <row r="136">
          <cell r="A136">
            <v>55900002</v>
          </cell>
          <cell r="Y136"/>
          <cell r="Z136">
            <v>30</v>
          </cell>
        </row>
        <row r="137">
          <cell r="A137">
            <v>55900003</v>
          </cell>
          <cell r="Y137"/>
          <cell r="Z137">
            <v>80</v>
          </cell>
        </row>
        <row r="138">
          <cell r="A138">
            <v>55900004</v>
          </cell>
          <cell r="Y138"/>
          <cell r="Z138">
            <v>-30</v>
          </cell>
        </row>
        <row r="139">
          <cell r="A139">
            <v>55900005</v>
          </cell>
          <cell r="Y139"/>
          <cell r="Z139">
            <v>20</v>
          </cell>
        </row>
        <row r="140">
          <cell r="A140">
            <v>55900006</v>
          </cell>
          <cell r="Y140"/>
          <cell r="Z140">
            <v>35</v>
          </cell>
        </row>
        <row r="141">
          <cell r="A141">
            <v>55900007</v>
          </cell>
          <cell r="Y141"/>
          <cell r="Z141">
            <v>25</v>
          </cell>
        </row>
        <row r="142">
          <cell r="A142">
            <v>55900008</v>
          </cell>
          <cell r="Y142"/>
          <cell r="Z142">
            <v>40</v>
          </cell>
        </row>
        <row r="143">
          <cell r="A143">
            <v>55900009</v>
          </cell>
          <cell r="Y143"/>
          <cell r="Z143">
            <v>30</v>
          </cell>
        </row>
        <row r="144">
          <cell r="A144">
            <v>55900010</v>
          </cell>
          <cell r="Y144"/>
          <cell r="Z144">
            <v>20</v>
          </cell>
        </row>
        <row r="145">
          <cell r="A145">
            <v>55900011</v>
          </cell>
          <cell r="Y145"/>
          <cell r="Z145">
            <v>15</v>
          </cell>
        </row>
        <row r="146">
          <cell r="A146">
            <v>55900012</v>
          </cell>
          <cell r="Y146"/>
          <cell r="Z146">
            <v>25</v>
          </cell>
        </row>
        <row r="147">
          <cell r="A147">
            <v>55900013</v>
          </cell>
          <cell r="Y147"/>
          <cell r="Z147">
            <v>10</v>
          </cell>
        </row>
        <row r="148">
          <cell r="A148">
            <v>55900014</v>
          </cell>
          <cell r="Y148"/>
          <cell r="Z148">
            <v>20</v>
          </cell>
        </row>
        <row r="149">
          <cell r="A149">
            <v>55900015</v>
          </cell>
          <cell r="Y149"/>
          <cell r="Z149">
            <v>30</v>
          </cell>
        </row>
        <row r="150">
          <cell r="A150">
            <v>55900016</v>
          </cell>
          <cell r="Y150"/>
          <cell r="Z150">
            <v>45</v>
          </cell>
        </row>
        <row r="151">
          <cell r="A151">
            <v>55900017</v>
          </cell>
          <cell r="Y151" t="str">
            <v>covertrans</v>
          </cell>
          <cell r="Z151">
            <v>10</v>
          </cell>
        </row>
        <row r="152">
          <cell r="A152">
            <v>55900018</v>
          </cell>
          <cell r="Y152" t="str">
            <v>covertrans</v>
          </cell>
          <cell r="Z152">
            <v>30</v>
          </cell>
        </row>
        <row r="153">
          <cell r="A153">
            <v>55900019</v>
          </cell>
          <cell r="Y153" t="str">
            <v>covertrans</v>
          </cell>
          <cell r="Z153">
            <v>80</v>
          </cell>
        </row>
        <row r="154">
          <cell r="A154">
            <v>55900020</v>
          </cell>
          <cell r="Y154"/>
          <cell r="Z154">
            <v>20</v>
          </cell>
        </row>
        <row r="155">
          <cell r="A155">
            <v>55900021</v>
          </cell>
          <cell r="Y155"/>
          <cell r="Z155">
            <v>10</v>
          </cell>
        </row>
        <row r="156">
          <cell r="A156">
            <v>55900022</v>
          </cell>
          <cell r="Y156"/>
          <cell r="Z156">
            <v>20</v>
          </cell>
        </row>
        <row r="157">
          <cell r="A157">
            <v>55900023</v>
          </cell>
          <cell r="Y157"/>
          <cell r="Z157">
            <v>25</v>
          </cell>
        </row>
        <row r="158">
          <cell r="A158">
            <v>55900024</v>
          </cell>
          <cell r="Y158"/>
          <cell r="Z158">
            <v>10</v>
          </cell>
        </row>
        <row r="159">
          <cell r="A159">
            <v>55900025</v>
          </cell>
          <cell r="Y159"/>
          <cell r="Z159">
            <v>10</v>
          </cell>
        </row>
        <row r="160">
          <cell r="A160">
            <v>55900026</v>
          </cell>
          <cell r="Y160"/>
          <cell r="Z160">
            <v>20</v>
          </cell>
        </row>
        <row r="161">
          <cell r="A161">
            <v>55900027</v>
          </cell>
          <cell r="Y161"/>
          <cell r="Z161">
            <v>35</v>
          </cell>
        </row>
        <row r="162">
          <cell r="A162">
            <v>55900028</v>
          </cell>
          <cell r="Y162"/>
          <cell r="Z162"/>
        </row>
        <row r="163">
          <cell r="A163">
            <v>55900029</v>
          </cell>
          <cell r="Y163"/>
          <cell r="Z163">
            <v>15</v>
          </cell>
        </row>
        <row r="164">
          <cell r="A164">
            <v>55900030</v>
          </cell>
          <cell r="Y164"/>
          <cell r="Z164">
            <v>25</v>
          </cell>
        </row>
        <row r="165">
          <cell r="A165">
            <v>55900031</v>
          </cell>
          <cell r="Y165"/>
          <cell r="Z165">
            <v>5</v>
          </cell>
        </row>
        <row r="166">
          <cell r="A166">
            <v>55900032</v>
          </cell>
          <cell r="Y166"/>
          <cell r="Z166">
            <v>20</v>
          </cell>
        </row>
        <row r="167">
          <cell r="A167">
            <v>55900033</v>
          </cell>
          <cell r="Y167"/>
          <cell r="Z167">
            <v>20</v>
          </cell>
        </row>
        <row r="168">
          <cell r="A168">
            <v>55900034</v>
          </cell>
          <cell r="Y168"/>
          <cell r="Z168">
            <v>14</v>
          </cell>
        </row>
        <row r="169">
          <cell r="A169">
            <v>55900035</v>
          </cell>
          <cell r="Y169"/>
          <cell r="Z169">
            <v>14</v>
          </cell>
        </row>
        <row r="170">
          <cell r="A170">
            <v>55900036</v>
          </cell>
          <cell r="Y170"/>
          <cell r="Z170">
            <v>50</v>
          </cell>
        </row>
        <row r="171">
          <cell r="A171">
            <v>55900037</v>
          </cell>
          <cell r="Y171"/>
          <cell r="Z171">
            <v>35</v>
          </cell>
        </row>
        <row r="172">
          <cell r="A172">
            <v>55900038</v>
          </cell>
          <cell r="Y172"/>
          <cell r="Z172">
            <v>40</v>
          </cell>
        </row>
        <row r="173">
          <cell r="A173">
            <v>55900039</v>
          </cell>
          <cell r="Y173" t="str">
            <v>coverstar</v>
          </cell>
          <cell r="Z173">
            <v>40</v>
          </cell>
        </row>
        <row r="174">
          <cell r="A174">
            <v>55900040</v>
          </cell>
          <cell r="Y174"/>
          <cell r="Z174">
            <v>30</v>
          </cell>
        </row>
        <row r="175">
          <cell r="A175">
            <v>55900041</v>
          </cell>
          <cell r="Y175"/>
          <cell r="Z175">
            <v>0</v>
          </cell>
        </row>
        <row r="176">
          <cell r="A176">
            <v>55900042</v>
          </cell>
          <cell r="Y176"/>
          <cell r="Z176">
            <v>25</v>
          </cell>
        </row>
        <row r="177">
          <cell r="A177">
            <v>55900043</v>
          </cell>
          <cell r="Y177"/>
          <cell r="Z177">
            <v>30</v>
          </cell>
        </row>
        <row r="178">
          <cell r="A178">
            <v>55900044</v>
          </cell>
          <cell r="Y178"/>
          <cell r="Z178">
            <v>40</v>
          </cell>
        </row>
        <row r="179">
          <cell r="A179">
            <v>55900045</v>
          </cell>
          <cell r="Y179"/>
          <cell r="Z179">
            <v>25</v>
          </cell>
        </row>
        <row r="180">
          <cell r="A180">
            <v>55900046</v>
          </cell>
          <cell r="Y180"/>
          <cell r="Z180">
            <v>25</v>
          </cell>
        </row>
        <row r="181">
          <cell r="A181">
            <v>55900047</v>
          </cell>
          <cell r="Y181"/>
          <cell r="Z181">
            <v>30</v>
          </cell>
        </row>
        <row r="182">
          <cell r="A182">
            <v>55900048</v>
          </cell>
          <cell r="Y182"/>
          <cell r="Z182">
            <v>80</v>
          </cell>
        </row>
        <row r="183">
          <cell r="A183">
            <v>55900049</v>
          </cell>
          <cell r="Y183"/>
          <cell r="Z183">
            <v>25</v>
          </cell>
        </row>
        <row r="184">
          <cell r="A184">
            <v>55900050</v>
          </cell>
          <cell r="Y184"/>
          <cell r="Z184">
            <v>20</v>
          </cell>
        </row>
        <row r="185">
          <cell r="A185">
            <v>55900051</v>
          </cell>
          <cell r="Y185"/>
          <cell r="Z185">
            <v>25</v>
          </cell>
        </row>
        <row r="186">
          <cell r="A186">
            <v>55900052</v>
          </cell>
          <cell r="Y186"/>
          <cell r="Z186">
            <v>5</v>
          </cell>
        </row>
        <row r="187">
          <cell r="A187">
            <v>55900053</v>
          </cell>
          <cell r="Y187"/>
          <cell r="Z187">
            <v>30</v>
          </cell>
        </row>
        <row r="188">
          <cell r="A188">
            <v>55900054</v>
          </cell>
          <cell r="Y188"/>
          <cell r="Z188">
            <v>15</v>
          </cell>
        </row>
        <row r="189">
          <cell r="A189">
            <v>55900055</v>
          </cell>
          <cell r="Y189"/>
          <cell r="Z189">
            <v>15</v>
          </cell>
        </row>
        <row r="190">
          <cell r="A190">
            <v>55900056</v>
          </cell>
          <cell r="Y190"/>
          <cell r="Z190">
            <v>10</v>
          </cell>
        </row>
        <row r="191">
          <cell r="A191">
            <v>55990001</v>
          </cell>
          <cell r="Y191"/>
          <cell r="Z191">
            <v>10</v>
          </cell>
        </row>
        <row r="192">
          <cell r="A192">
            <v>55990002</v>
          </cell>
          <cell r="Y192"/>
          <cell r="Z192">
            <v>10</v>
          </cell>
        </row>
        <row r="193">
          <cell r="A193">
            <v>55990003</v>
          </cell>
          <cell r="Y193"/>
          <cell r="Z193">
            <v>10</v>
          </cell>
        </row>
        <row r="194">
          <cell r="A194">
            <v>55990004</v>
          </cell>
          <cell r="Y194"/>
          <cell r="Z194">
            <v>10</v>
          </cell>
        </row>
        <row r="195">
          <cell r="A195">
            <v>55990005</v>
          </cell>
          <cell r="Y195"/>
          <cell r="Z195">
            <v>10</v>
          </cell>
        </row>
        <row r="196">
          <cell r="A196">
            <v>55990006</v>
          </cell>
          <cell r="Y196"/>
          <cell r="Z196">
            <v>10</v>
          </cell>
        </row>
        <row r="197">
          <cell r="A197">
            <v>55990011</v>
          </cell>
          <cell r="Y197"/>
          <cell r="Z197">
            <v>10</v>
          </cell>
        </row>
        <row r="198">
          <cell r="A198">
            <v>55990012</v>
          </cell>
          <cell r="Y198"/>
          <cell r="Z198">
            <v>10</v>
          </cell>
        </row>
        <row r="199">
          <cell r="A199">
            <v>55990013</v>
          </cell>
          <cell r="Y199"/>
          <cell r="Z199">
            <v>10</v>
          </cell>
        </row>
        <row r="200">
          <cell r="A200">
            <v>55990014</v>
          </cell>
          <cell r="Y200"/>
          <cell r="Z200">
            <v>10</v>
          </cell>
        </row>
        <row r="201">
          <cell r="A201">
            <v>55990015</v>
          </cell>
          <cell r="Y201"/>
          <cell r="Z201">
            <v>10</v>
          </cell>
        </row>
        <row r="202">
          <cell r="A202">
            <v>55990016</v>
          </cell>
          <cell r="Y202"/>
          <cell r="Z202">
            <v>10</v>
          </cell>
        </row>
        <row r="203">
          <cell r="A203">
            <v>55990101</v>
          </cell>
          <cell r="Y203"/>
          <cell r="Z203">
            <v>8</v>
          </cell>
        </row>
        <row r="204">
          <cell r="A204">
            <v>55990102</v>
          </cell>
          <cell r="Y204"/>
          <cell r="Z204">
            <v>25</v>
          </cell>
        </row>
        <row r="205">
          <cell r="A205">
            <v>55990103</v>
          </cell>
          <cell r="Y205"/>
          <cell r="Z205">
            <v>35</v>
          </cell>
        </row>
        <row r="206">
          <cell r="A206">
            <v>55990104</v>
          </cell>
          <cell r="Y206"/>
          <cell r="Z206">
            <v>50</v>
          </cell>
        </row>
        <row r="207">
          <cell r="A207">
            <v>55990105</v>
          </cell>
          <cell r="Y207"/>
          <cell r="Z207">
            <v>150</v>
          </cell>
        </row>
        <row r="208">
          <cell r="A208">
            <v>55990106</v>
          </cell>
          <cell r="Y208"/>
          <cell r="Z208">
            <v>80</v>
          </cell>
        </row>
        <row r="209">
          <cell r="A209">
            <v>55990107</v>
          </cell>
          <cell r="Y209"/>
          <cell r="Z209">
            <v>50</v>
          </cell>
        </row>
        <row r="210">
          <cell r="A210">
            <v>55990108</v>
          </cell>
          <cell r="Y210"/>
          <cell r="Z210">
            <v>4</v>
          </cell>
        </row>
        <row r="211">
          <cell r="A211">
            <v>55990109</v>
          </cell>
          <cell r="Y211"/>
          <cell r="Z211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al" refreshedDate="42859.93699652778" createdVersion="5" refreshedVersion="6" minRefreshableVersion="3" recordCount="315" xr:uid="{00000000-000A-0000-FFFF-FFFF00000000}">
  <cacheSource type="worksheet">
    <worksheetSource ref="A1:BB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al" refreshedDate="42859.93705335648" createdVersion="5" refreshedVersion="6" minRefreshableVersion="3" recordCount="312" xr:uid="{00000000-000A-0000-FFFF-FFFF01000000}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BB318" totalsRowShown="0" headerRowDxfId="118" dataDxfId="117" tableBorderDxfId="116">
  <autoFilter ref="A3:BB318" xr:uid="{00000000-0009-0000-0100-000001000000}"/>
  <sortState ref="A4:BB304">
    <sortCondition ref="A3:A304"/>
  </sortState>
  <tableColumns count="54">
    <tableColumn id="1" xr3:uid="{00000000-0010-0000-0000-000001000000}" name="Id" dataDxfId="115"/>
    <tableColumn id="38" xr3:uid="{00000000-0010-0000-0000-000026000000}" name="Alias"/>
    <tableColumn id="2" xr3:uid="{00000000-0010-0000-0000-000002000000}" name="Name" dataDxfId="114"/>
    <tableColumn id="22" xr3:uid="{00000000-0010-0000-0000-000016000000}" name="Ename" dataDxfId="113"/>
    <tableColumn id="23" xr3:uid="{00000000-0010-0000-0000-000017000000}" name="Remark" dataDxfId="112"/>
    <tableColumn id="3" xr3:uid="{00000000-0010-0000-0000-000003000000}" name="Star" dataDxfId="111"/>
    <tableColumn id="4" xr3:uid="{00000000-0010-0000-0000-000004000000}" name="Type" dataDxfId="110"/>
    <tableColumn id="5" xr3:uid="{00000000-0010-0000-0000-000005000000}" name="Attr" dataDxfId="109"/>
    <tableColumn id="58" xr3:uid="{00000000-0010-0000-0000-00003A000000}" name="Quality" dataDxfId="108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xr3:uid="{00000000-0010-0000-0000-00000C000000}" name="Cost" dataDxfId="107"/>
    <tableColumn id="6" xr3:uid="{00000000-0010-0000-0000-000006000000}" name="AtkP" dataDxfId="106"/>
    <tableColumn id="24" xr3:uid="{00000000-0010-0000-0000-000018000000}" name="VitP" dataDxfId="105"/>
    <tableColumn id="25" xr3:uid="{00000000-0010-0000-0000-000019000000}" name="Modify" dataDxfId="104"/>
    <tableColumn id="9" xr3:uid="{00000000-0010-0000-0000-000009000000}" name="Def" dataDxfId="103"/>
    <tableColumn id="10" xr3:uid="{00000000-0010-0000-0000-00000A000000}" name="Mag" dataDxfId="102"/>
    <tableColumn id="32" xr3:uid="{00000000-0010-0000-0000-000020000000}" name="Spd" dataDxfId="101"/>
    <tableColumn id="35" xr3:uid="{00000000-0010-0000-0000-000023000000}" name="Hit" dataDxfId="100"/>
    <tableColumn id="36" xr3:uid="{00000000-0010-0000-0000-000024000000}" name="Dhit" dataDxfId="99"/>
    <tableColumn id="34" xr3:uid="{00000000-0010-0000-0000-000022000000}" name="Crt" dataDxfId="98"/>
    <tableColumn id="33" xr3:uid="{00000000-0010-0000-0000-000021000000}" name="Luk" dataDxfId="97"/>
    <tableColumn id="7" xr3:uid="{00000000-0010-0000-0000-000007000000}" name="Sum" dataDxfId="96">
      <calculatedColumnFormula>SUM(K4:L4)+SUM(N4:T4)*5+4.4*SUM(AK4:AQ4)+2.5*SUM(AE4:AI4)+IF(ISNUMBER(AD4),AD4,0)+M4</calculatedColumnFormula>
    </tableColumn>
    <tableColumn id="13" xr3:uid="{00000000-0010-0000-0000-00000D000000}" name="Range" dataDxfId="95"/>
    <tableColumn id="14" xr3:uid="{00000000-0010-0000-0000-00000E000000}" name="Mov" dataDxfId="94"/>
    <tableColumn id="51" xr3:uid="{00000000-0010-0000-0000-000033000000}" name="LifeRound" dataDxfId="93"/>
    <tableColumn id="16" xr3:uid="{00000000-0010-0000-0000-000010000000}" name="Arrow" dataDxfId="92"/>
    <tableColumn id="42" xr3:uid="{00000000-0010-0000-0000-00002A000000}" name="Skill1" dataDxfId="91"/>
    <tableColumn id="43" xr3:uid="{00000000-0010-0000-0000-00002B000000}" name="SkillRate1" dataDxfId="90"/>
    <tableColumn id="44" xr3:uid="{00000000-0010-0000-0000-00002C000000}" name="Skill2" dataDxfId="89"/>
    <tableColumn id="45" xr3:uid="{00000000-0010-0000-0000-00002D000000}" name="SkillRate2" dataDxfId="88"/>
    <tableColumn id="54" xr3:uid="{00000000-0010-0000-0000-000036000000}" name="~SkillMark" dataDxfId="87">
      <calculatedColumnFormula>IF(ISBLANK($Z4),0, LOOKUP($Z4,[1]Skill!$A:$A,[1]Skill!$Z:$Z)*$AA4/100)+
IF(ISBLANK($AB4),0, LOOKUP($AB4,[1]Skill!$A:$A,[1]Skill!$Z:$Z)*$AC4/100)</calculatedColumnFormula>
    </tableColumn>
    <tableColumn id="52" xr3:uid="{00000000-0010-0000-0000-000034000000}" name="~AntiLife" dataDxfId="86"/>
    <tableColumn id="57" xr3:uid="{00000000-0010-0000-0000-000039000000}" name="~AntiMental" dataDxfId="85"/>
    <tableColumn id="56" xr3:uid="{00000000-0010-0000-0000-000038000000}" name="~AntiPhysical" dataDxfId="84"/>
    <tableColumn id="55" xr3:uid="{00000000-0010-0000-0000-000037000000}" name="~AntiElement" dataDxfId="83"/>
    <tableColumn id="53" xr3:uid="{00000000-0010-0000-0000-000035000000}" name="~AntiHelp" dataDxfId="82"/>
    <tableColumn id="30" xr3:uid="{00000000-0010-0000-0000-00001E000000}" name="BuffImmune" dataDxfId="81">
      <calculatedColumnFormula>CONCATENATE(AE4,";",AF4,";",AG4,";",AH4,";",AI4)</calculatedColumnFormula>
    </tableColumn>
    <tableColumn id="8" xr3:uid="{00000000-0010-0000-0000-000008000000}" name="~AntiNull" dataDxfId="80"/>
    <tableColumn id="11" xr3:uid="{00000000-0010-0000-0000-00000B000000}" name="~AntiWater" dataDxfId="79"/>
    <tableColumn id="26" xr3:uid="{00000000-0010-0000-0000-00001A000000}" name="~AntiWind" dataDxfId="78"/>
    <tableColumn id="27" xr3:uid="{00000000-0010-0000-0000-00001B000000}" name="~AntiFire" dataDxfId="77"/>
    <tableColumn id="37" xr3:uid="{00000000-0010-0000-0000-000025000000}" name="~AntiEarth" dataDxfId="76"/>
    <tableColumn id="40" xr3:uid="{00000000-0010-0000-0000-000028000000}" name="~AntiLight" dataDxfId="75"/>
    <tableColumn id="41" xr3:uid="{00000000-0010-0000-0000-000029000000}" name="~AntiDark" dataDxfId="74"/>
    <tableColumn id="31" xr3:uid="{00000000-0010-0000-0000-00001F000000}" name="AttrDef" dataDxfId="73">
      <calculatedColumnFormula>CONCATENATE(AK4,";",AL4,";",AM4,";",AN4,";",AO4,";",AP4,";",AQ4)</calculatedColumnFormula>
    </tableColumn>
    <tableColumn id="50" xr3:uid="{00000000-0010-0000-0000-000032000000}" name="IsBuilding" dataDxfId="72"/>
    <tableColumn id="29" xr3:uid="{00000000-0010-0000-0000-00001D000000}" name="JobId" dataDxfId="71"/>
    <tableColumn id="20" xr3:uid="{00000000-0010-0000-0000-000014000000}" name="DropId1" dataDxfId="70"/>
    <tableColumn id="39" xr3:uid="{00000000-0010-0000-0000-000027000000}" name="DropId2" dataDxfId="69"/>
    <tableColumn id="21" xr3:uid="{00000000-0010-0000-0000-000015000000}" name="Icon" dataDxfId="68"/>
    <tableColumn id="17" xr3:uid="{00000000-0010-0000-0000-000011000000}" name="Cover" dataDxfId="67"/>
    <tableColumn id="18" xr3:uid="{00000000-0010-0000-0000-000012000000}" name="Sound" dataDxfId="66"/>
    <tableColumn id="15" xr3:uid="{00000000-0010-0000-0000-00000F000000}" name="IsSpecial" dataDxfId="65"/>
    <tableColumn id="28" xr3:uid="{00000000-0010-0000-0000-00001C000000}" name="IsNew" dataDxfId="64"/>
    <tableColumn id="19" xr3:uid="{00000000-0010-0000-0000-000013000000}" name="VsMark" dataDxfId="6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1_5" displayName="表1_5" ref="A3:BB15" totalsRowShown="0" headerRowDxfId="56" dataDxfId="55" tableBorderDxfId="54">
  <autoFilter ref="A3:BB15" xr:uid="{00000000-0009-0000-0100-000004000000}"/>
  <sortState ref="A4:AG311">
    <sortCondition ref="A3:A311"/>
  </sortState>
  <tableColumns count="54">
    <tableColumn id="1" xr3:uid="{00000000-0010-0000-0100-000001000000}" name="Id" dataDxfId="53"/>
    <tableColumn id="20" xr3:uid="{00000000-0010-0000-0100-000014000000}" name="Alias"/>
    <tableColumn id="2" xr3:uid="{00000000-0010-0000-0100-000002000000}" name="Name" dataDxfId="52"/>
    <tableColumn id="22" xr3:uid="{00000000-0010-0000-0100-000016000000}" name="Ename" dataDxfId="51"/>
    <tableColumn id="23" xr3:uid="{00000000-0010-0000-0100-000017000000}" name="Remark" dataDxfId="50"/>
    <tableColumn id="3" xr3:uid="{00000000-0010-0000-0100-000003000000}" name="Star" dataDxfId="49"/>
    <tableColumn id="4" xr3:uid="{00000000-0010-0000-0100-000004000000}" name="Type" dataDxfId="48"/>
    <tableColumn id="5" xr3:uid="{00000000-0010-0000-0100-000005000000}" name="Attr" dataDxfId="47"/>
    <tableColumn id="58" xr3:uid="{00000000-0010-0000-0100-00003A000000}" name="Quality" dataDxfId="46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xr3:uid="{00000000-0010-0000-0100-00000C000000}" name="Cost" dataDxfId="45"/>
    <tableColumn id="6" xr3:uid="{00000000-0010-0000-0100-000006000000}" name="AtkP" dataDxfId="44"/>
    <tableColumn id="24" xr3:uid="{00000000-0010-0000-0100-000018000000}" name="VitP" dataDxfId="43"/>
    <tableColumn id="25" xr3:uid="{00000000-0010-0000-0100-000019000000}" name="Modify" dataDxfId="42"/>
    <tableColumn id="9" xr3:uid="{00000000-0010-0000-0100-000009000000}" name="Def" dataDxfId="41"/>
    <tableColumn id="10" xr3:uid="{00000000-0010-0000-0100-00000A000000}" name="Mag" dataDxfId="40"/>
    <tableColumn id="32" xr3:uid="{00000000-0010-0000-0100-000020000000}" name="Spd" dataDxfId="39"/>
    <tableColumn id="35" xr3:uid="{00000000-0010-0000-0100-000023000000}" name="Hit" dataDxfId="38"/>
    <tableColumn id="36" xr3:uid="{00000000-0010-0000-0100-000024000000}" name="Dhit" dataDxfId="37"/>
    <tableColumn id="34" xr3:uid="{00000000-0010-0000-0100-000022000000}" name="Crt" dataDxfId="36"/>
    <tableColumn id="33" xr3:uid="{00000000-0010-0000-0100-000021000000}" name="Luk" dataDxfId="35"/>
    <tableColumn id="7" xr3:uid="{00000000-0010-0000-0100-000007000000}" name="Sum" dataDxfId="34">
      <calculatedColumnFormula>SUM(K4:L4)+SUM(N4:T4)*5+4.4*SUM(AK4:AQ4)+2.5*SUM(AE4:AI4)+IF(ISNUMBER(AD4),AD4,0)+M4</calculatedColumnFormula>
    </tableColumn>
    <tableColumn id="13" xr3:uid="{00000000-0010-0000-0100-00000D000000}" name="Range" dataDxfId="33"/>
    <tableColumn id="14" xr3:uid="{00000000-0010-0000-0100-00000E000000}" name="Mov" dataDxfId="32"/>
    <tableColumn id="60" xr3:uid="{00000000-0010-0000-0100-00003C000000}" name="LifeRound" dataDxfId="31"/>
    <tableColumn id="16" xr3:uid="{00000000-0010-0000-0100-000010000000}" name="Arrow" dataDxfId="30"/>
    <tableColumn id="42" xr3:uid="{00000000-0010-0000-0100-00002A000000}" name="Skill1" dataDxfId="29"/>
    <tableColumn id="43" xr3:uid="{00000000-0010-0000-0100-00002B000000}" name="SkillRate1" dataDxfId="28"/>
    <tableColumn id="44" xr3:uid="{00000000-0010-0000-0100-00002C000000}" name="Skill2" dataDxfId="27"/>
    <tableColumn id="45" xr3:uid="{00000000-0010-0000-0100-00002D000000}" name="SkillRate2" dataDxfId="26"/>
    <tableColumn id="54" xr3:uid="{00000000-0010-0000-0100-000036000000}" name="~SkillMark" dataDxfId="25">
      <calculatedColumnFormula>IF(ISBLANK($Z4),0, LOOKUP($Z4,[1]Skill!$A:$A,[1]Skill!$Y:$Y)*$AA4/100)+
IF(ISBLANK($AB4),0, LOOKUP($AB4,[1]Skill!$A:$A,[1]Skill!$Y:$Y)*$AC4/100)</calculatedColumnFormula>
    </tableColumn>
    <tableColumn id="52" xr3:uid="{00000000-0010-0000-0100-000034000000}" name="~AntiLife" dataDxfId="24"/>
    <tableColumn id="57" xr3:uid="{00000000-0010-0000-0100-000039000000}" name="~AntiMental" dataDxfId="23"/>
    <tableColumn id="56" xr3:uid="{00000000-0010-0000-0100-000038000000}" name="~AntiPhysical" dataDxfId="22"/>
    <tableColumn id="55" xr3:uid="{00000000-0010-0000-0100-000037000000}" name="~AntiElement" dataDxfId="21"/>
    <tableColumn id="53" xr3:uid="{00000000-0010-0000-0100-000035000000}" name="~AntiHelp" dataDxfId="20"/>
    <tableColumn id="30" xr3:uid="{00000000-0010-0000-0100-00001E000000}" name="BuffImmune" dataDxfId="19">
      <calculatedColumnFormula>CONCATENATE(AE4,";",AF4,";",AG4,";",AH4,";",AI4)</calculatedColumnFormula>
    </tableColumn>
    <tableColumn id="8" xr3:uid="{00000000-0010-0000-0100-000008000000}" name="~AntiNull" dataDxfId="18"/>
    <tableColumn id="11" xr3:uid="{00000000-0010-0000-0100-00000B000000}" name="~AntiWater" dataDxfId="17"/>
    <tableColumn id="26" xr3:uid="{00000000-0010-0000-0100-00001A000000}" name="~AntiWind" dataDxfId="16"/>
    <tableColumn id="27" xr3:uid="{00000000-0010-0000-0100-00001B000000}" name="~AntiFire" dataDxfId="15"/>
    <tableColumn id="37" xr3:uid="{00000000-0010-0000-0100-000025000000}" name="~AntiEarth" dataDxfId="14"/>
    <tableColumn id="40" xr3:uid="{00000000-0010-0000-0100-000028000000}" name="~AntiLight" dataDxfId="13"/>
    <tableColumn id="41" xr3:uid="{00000000-0010-0000-0100-000029000000}" name="~AntiDark" dataDxfId="12"/>
    <tableColumn id="31" xr3:uid="{00000000-0010-0000-0100-00001F000000}" name="AttrDef" dataDxfId="11">
      <calculatedColumnFormula>CONCATENATE(AK4,";",AL4,";",AM4,";",AN4,";",AO4,";",AP4,";",AQ4)</calculatedColumnFormula>
    </tableColumn>
    <tableColumn id="59" xr3:uid="{00000000-0010-0000-0100-00003B000000}" name="IsBuilding" dataDxfId="10"/>
    <tableColumn id="29" xr3:uid="{00000000-0010-0000-0100-00001D000000}" name="JobId" dataDxfId="9"/>
    <tableColumn id="46" xr3:uid="{00000000-0010-0000-0100-00002E000000}" name="DropId1" dataDxfId="8"/>
    <tableColumn id="38" xr3:uid="{00000000-0010-0000-0100-000026000000}" name="DropId2" dataDxfId="7"/>
    <tableColumn id="21" xr3:uid="{00000000-0010-0000-0100-000015000000}" name="Icon" dataDxfId="6"/>
    <tableColumn id="17" xr3:uid="{00000000-0010-0000-0100-000011000000}" name="Cover" dataDxfId="5"/>
    <tableColumn id="18" xr3:uid="{00000000-0010-0000-0100-000012000000}" name="Sound" dataDxfId="4"/>
    <tableColumn id="15" xr3:uid="{00000000-0010-0000-0100-00000F000000}" name="IsSpecial" dataDxfId="3"/>
    <tableColumn id="28" xr3:uid="{00000000-0010-0000-0100-00001C000000}" name="IsNew" dataDxfId="2"/>
    <tableColumn id="19" xr3:uid="{00000000-0010-0000-0100-000013000000}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1:I15" totalsRowShown="0" headerRowDxfId="0">
  <autoFilter ref="A1:I15" xr:uid="{00000000-0009-0000-0100-000002000000}"/>
  <tableColumns count="9">
    <tableColumn id="1" xr3:uid="{00000000-0010-0000-0200-000001000000}" name="星级"/>
    <tableColumn id="9" xr3:uid="{00000000-0010-0000-0200-000009000000}" name="等级"/>
    <tableColumn id="2" xr3:uid="{00000000-0010-0000-0200-000002000000}" name="攻击"/>
    <tableColumn id="3" xr3:uid="{00000000-0010-0000-0200-000003000000}" name="防御"/>
    <tableColumn id="4" xr3:uid="{00000000-0010-0000-0200-000004000000}" name="魔力"/>
    <tableColumn id="5" xr3:uid="{00000000-0010-0000-0200-000005000000}" name="命中"/>
    <tableColumn id="6" xr3:uid="{00000000-0010-0000-0200-000006000000}" name="回避"/>
    <tableColumn id="7" xr3:uid="{00000000-0010-0000-0200-000007000000}" name="速度"/>
    <tableColumn id="8" xr3:uid="{00000000-0010-0000-0200-000008000000}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18"/>
  <sheetViews>
    <sheetView tabSelected="1" workbookViewId="0">
      <pane xSplit="3" ySplit="3" topLeftCell="D173" activePane="bottomRight" state="frozen"/>
      <selection pane="topRight" activeCell="C1" sqref="C1"/>
      <selection pane="bottomLeft" activeCell="A4" sqref="A4"/>
      <selection pane="bottomRight" activeCell="AU190" sqref="AU190"/>
    </sheetView>
  </sheetViews>
  <sheetFormatPr defaultRowHeight="13.5" x14ac:dyDescent="0.15"/>
  <cols>
    <col min="1" max="1" width="10.25" customWidth="1"/>
    <col min="2" max="2" width="6.375" customWidth="1"/>
    <col min="3" max="3" width="7.25" customWidth="1"/>
    <col min="4" max="4" width="12.875" customWidth="1"/>
    <col min="6" max="10" width="3.375" customWidth="1"/>
    <col min="11" max="11" width="4.625" customWidth="1"/>
    <col min="12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5" width="4.625" customWidth="1"/>
    <col min="36" max="36" width="10.125" customWidth="1"/>
    <col min="37" max="42" width="3.75" customWidth="1"/>
    <col min="43" max="43" width="4.375" customWidth="1"/>
    <col min="44" max="44" width="15.75" customWidth="1"/>
    <col min="45" max="45" width="6.375" customWidth="1"/>
    <col min="46" max="46" width="10.5" customWidth="1"/>
    <col min="47" max="48" width="9.5" customWidth="1"/>
    <col min="49" max="49" width="4.625" customWidth="1"/>
    <col min="50" max="50" width="5.75" customWidth="1"/>
    <col min="51" max="51" width="11.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1202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792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1203</v>
      </c>
      <c r="C2" s="2" t="s">
        <v>286</v>
      </c>
      <c r="D2" s="2" t="s">
        <v>316</v>
      </c>
      <c r="E2" s="28" t="s">
        <v>676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649</v>
      </c>
      <c r="K2" s="10" t="s">
        <v>285</v>
      </c>
      <c r="L2" s="10" t="s">
        <v>285</v>
      </c>
      <c r="M2" s="2" t="s">
        <v>636</v>
      </c>
      <c r="N2" s="2" t="s">
        <v>700</v>
      </c>
      <c r="O2" s="2" t="s">
        <v>703</v>
      </c>
      <c r="P2" s="2" t="s">
        <v>706</v>
      </c>
      <c r="Q2" s="2" t="s">
        <v>700</v>
      </c>
      <c r="R2" s="2" t="s">
        <v>700</v>
      </c>
      <c r="S2" s="2" t="s">
        <v>711</v>
      </c>
      <c r="T2" s="2" t="s">
        <v>706</v>
      </c>
      <c r="U2" s="35" t="s">
        <v>674</v>
      </c>
      <c r="V2" s="2" t="s">
        <v>696</v>
      </c>
      <c r="W2" s="2" t="s">
        <v>696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731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1204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801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689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51000001</v>
      </c>
      <c r="C4" s="4" t="s">
        <v>1</v>
      </c>
      <c r="D4" s="4" t="s">
        <v>318</v>
      </c>
      <c r="E4" s="19" t="s">
        <v>727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SUM(K4:L4)+SUM(N4:T4)*5+4.4*SUM(AK4:AQ4)+2.5*SUM(AE4:AI4)+IF(ISNUMBER(AD4),AD4,0)+M4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LOOKUP($Z4,[1]Skill!$A:$A,[1]Skill!$Z:$Z)*$AA4/100)+
IF(ISBLANK($AB4),0, LOOKUP($AB4,[1]Skill!$A:$A,[1]Skill!$Z:$Z)*$AC4/100)</f>
        <v>35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4" t="str">
        <f t="shared" ref="AJ4:AJ6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4" t="str">
        <f t="shared" ref="AR4:AR67" si="3">CONCATENATE(AK4,";",AL4,";",AM4,";",AN4,";",AO4,";",AP4,";",AQ4)</f>
        <v>0;0;0;0;0;0;0</v>
      </c>
      <c r="AS4" s="50" t="s">
        <v>775</v>
      </c>
      <c r="AT4" s="54"/>
      <c r="AU4" s="4" t="s">
        <v>990</v>
      </c>
      <c r="AV4" s="4"/>
      <c r="AW4" s="4">
        <v>1</v>
      </c>
      <c r="AX4" s="4"/>
      <c r="AY4" s="59" t="s">
        <v>922</v>
      </c>
      <c r="AZ4" s="18">
        <v>0</v>
      </c>
      <c r="BA4" s="19">
        <v>0</v>
      </c>
      <c r="BB4" s="25">
        <v>0.104918</v>
      </c>
    </row>
    <row r="5" spans="1:54" x14ac:dyDescent="0.15">
      <c r="A5">
        <v>51000002</v>
      </c>
      <c r="C5" s="4" t="s">
        <v>3</v>
      </c>
      <c r="D5" s="4" t="s">
        <v>466</v>
      </c>
      <c r="E5" s="19"/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LOOKUP($Z5,[1]Skill!$A:$A,[1]Skill!$Z:$Z)*$AA5/100)+
IF(ISBLANK($AB5),0, LOOKUP($AB5,[1]Skill!$A:$A,[1]Skill!$Z:$Z)*$AC5/100)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4" t="str">
        <f t="shared" si="3"/>
        <v>0;0;0;0;0;0;0</v>
      </c>
      <c r="AS5" s="50" t="s">
        <v>775</v>
      </c>
      <c r="AT5" s="54"/>
      <c r="AU5" s="4" t="s">
        <v>991</v>
      </c>
      <c r="AV5" s="4" t="s">
        <v>992</v>
      </c>
      <c r="AW5" s="4">
        <v>2</v>
      </c>
      <c r="AX5" s="4"/>
      <c r="AY5" s="59" t="s">
        <v>922</v>
      </c>
      <c r="AZ5" s="18">
        <v>0</v>
      </c>
      <c r="BA5" s="19">
        <v>0</v>
      </c>
      <c r="BB5" s="25">
        <v>0.30327870000000001</v>
      </c>
    </row>
    <row r="6" spans="1:54" x14ac:dyDescent="0.15">
      <c r="A6">
        <v>51000003</v>
      </c>
      <c r="C6" s="4" t="s">
        <v>5</v>
      </c>
      <c r="D6" s="4" t="s">
        <v>467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LOOKUP($Z6,[1]Skill!$A:$A,[1]Skill!$Z:$Z)*$AA6/100)+
IF(ISBLANK($AB6),0, LOOKUP($AB6,[1]Skill!$A:$A,[1]Skill!$Z:$Z)*$AC6/100)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4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4" t="str">
        <f t="shared" si="3"/>
        <v>0;0;0;0;0;0;0</v>
      </c>
      <c r="AS6" s="50" t="s">
        <v>775</v>
      </c>
      <c r="AT6" s="54"/>
      <c r="AU6" s="4" t="s">
        <v>993</v>
      </c>
      <c r="AV6" s="4"/>
      <c r="AW6" s="4">
        <v>3</v>
      </c>
      <c r="AX6" s="4"/>
      <c r="AY6" s="59" t="s">
        <v>923</v>
      </c>
      <c r="AZ6" s="18">
        <v>0</v>
      </c>
      <c r="BA6" s="19">
        <v>0</v>
      </c>
      <c r="BB6" s="25">
        <v>0.52786889999999997</v>
      </c>
    </row>
    <row r="7" spans="1:54" x14ac:dyDescent="0.15">
      <c r="A7">
        <v>51000004</v>
      </c>
      <c r="C7" s="4" t="s">
        <v>7</v>
      </c>
      <c r="D7" s="4" t="s">
        <v>468</v>
      </c>
      <c r="E7" s="19"/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LOOKUP($Z7,[1]Skill!$A:$A,[1]Skill!$Z:$Z)*$AA7/100)+
IF(ISBLANK($AB7),0, LOOKUP($AB7,[1]Skill!$A:$A,[1]Skill!$Z:$Z)*$AC7/100)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4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4" t="str">
        <f t="shared" si="3"/>
        <v>0;0;0;0;0;0;0</v>
      </c>
      <c r="AS7" s="50" t="s">
        <v>775</v>
      </c>
      <c r="AT7" s="54"/>
      <c r="AU7" s="4" t="s">
        <v>994</v>
      </c>
      <c r="AV7" s="4" t="s">
        <v>995</v>
      </c>
      <c r="AW7" s="4">
        <v>4</v>
      </c>
      <c r="AX7" s="4"/>
      <c r="AY7" s="59" t="s">
        <v>937</v>
      </c>
      <c r="AZ7" s="18">
        <v>0</v>
      </c>
      <c r="BA7" s="19">
        <v>0</v>
      </c>
      <c r="BB7" s="25">
        <v>0.33934429999999999</v>
      </c>
    </row>
    <row r="8" spans="1:54" x14ac:dyDescent="0.15">
      <c r="A8">
        <v>51000005</v>
      </c>
      <c r="C8" s="4" t="s">
        <v>8</v>
      </c>
      <c r="D8" s="4" t="s">
        <v>319</v>
      </c>
      <c r="E8" s="19" t="s">
        <v>907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 s="4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LOOKUP($Z8,[1]Skill!$A:$A,[1]Skill!$Z:$Z)*$AA8/100)+
IF(ISBLANK($AB8),0, LOOKUP($AB8,[1]Skill!$A:$A,[1]Skill!$Z:$Z)*$AC8/100)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4" t="str">
        <f t="shared" si="3"/>
        <v>0;0;0;0;0;0;0</v>
      </c>
      <c r="AS8" s="50" t="s">
        <v>775</v>
      </c>
      <c r="AT8" s="54"/>
      <c r="AU8" s="4" t="s">
        <v>996</v>
      </c>
      <c r="AV8" s="4"/>
      <c r="AW8" s="4">
        <v>5</v>
      </c>
      <c r="AX8" s="4"/>
      <c r="AY8" s="59" t="s">
        <v>929</v>
      </c>
      <c r="AZ8" s="18">
        <v>0</v>
      </c>
      <c r="BA8" s="19">
        <v>0</v>
      </c>
      <c r="BB8" s="25">
        <v>0.40819670000000002</v>
      </c>
    </row>
    <row r="9" spans="1:54" x14ac:dyDescent="0.15">
      <c r="A9">
        <v>51000006</v>
      </c>
      <c r="C9" s="4" t="s">
        <v>10</v>
      </c>
      <c r="D9" s="4" t="s">
        <v>320</v>
      </c>
      <c r="E9" s="19" t="s">
        <v>809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3.4000000000000004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LOOKUP($Z9,[1]Skill!$A:$A,[1]Skill!$Z:$Z)*$AA9/100)+
IF(ISBLANK($AB9),0, LOOKUP($AB9,[1]Skill!$A:$A,[1]Skill!$Z:$Z)*$AC9/100)</f>
        <v>8.4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4" t="str">
        <f t="shared" si="3"/>
        <v>0;0;0;0;0;0;0</v>
      </c>
      <c r="AS9" s="50" t="s">
        <v>775</v>
      </c>
      <c r="AT9" s="54"/>
      <c r="AU9" s="4" t="s">
        <v>997</v>
      </c>
      <c r="AV9" s="4" t="s">
        <v>998</v>
      </c>
      <c r="AW9" s="4">
        <v>6</v>
      </c>
      <c r="AX9" s="4"/>
      <c r="AY9" s="59" t="s">
        <v>921</v>
      </c>
      <c r="AZ9" s="18">
        <v>0</v>
      </c>
      <c r="BA9" s="19">
        <v>0</v>
      </c>
      <c r="BB9" s="25">
        <v>0.3180328</v>
      </c>
    </row>
    <row r="10" spans="1:54" x14ac:dyDescent="0.15">
      <c r="A10">
        <v>51000007</v>
      </c>
      <c r="C10" s="4" t="s">
        <v>399</v>
      </c>
      <c r="D10" s="4" t="s">
        <v>469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LOOKUP($Z10,[1]Skill!$A:$A,[1]Skill!$Z:$Z)*$AA10/100)+
IF(ISBLANK($AB10),0, LOOKUP($AB10,[1]Skill!$A:$A,[1]Skill!$Z:$Z)*$AC10/100)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4" t="str">
        <f t="shared" si="3"/>
        <v>0;0;0;0;0;0;0</v>
      </c>
      <c r="AS10" s="50" t="s">
        <v>775</v>
      </c>
      <c r="AT10" s="54"/>
      <c r="AU10" s="4" t="s">
        <v>999</v>
      </c>
      <c r="AV10" s="4"/>
      <c r="AW10" s="4">
        <v>7</v>
      </c>
      <c r="AX10" s="4"/>
      <c r="AY10" s="59" t="s">
        <v>928</v>
      </c>
      <c r="AZ10" s="18">
        <v>0</v>
      </c>
      <c r="BA10" s="19">
        <v>0</v>
      </c>
      <c r="BB10" s="25">
        <v>0.20163929999999999</v>
      </c>
    </row>
    <row r="11" spans="1:54" x14ac:dyDescent="0.15">
      <c r="A11">
        <v>51000008</v>
      </c>
      <c r="C11" s="4" t="s">
        <v>13</v>
      </c>
      <c r="D11" s="4" t="s">
        <v>470</v>
      </c>
      <c r="E11" s="19"/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-1.6799999999999997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LOOKUP($Z11,[1]Skill!$A:$A,[1]Skill!$Z:$Z)*$AA11/100)+
IF(ISBLANK($AB11),0, LOOKUP($AB11,[1]Skill!$A:$A,[1]Skill!$Z:$Z)*$AC11/100)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0.3</v>
      </c>
      <c r="AR11" s="4" t="str">
        <f t="shared" si="3"/>
        <v>0;0;0;0;0;0;0.3</v>
      </c>
      <c r="AS11" s="50" t="s">
        <v>775</v>
      </c>
      <c r="AT11" s="54"/>
      <c r="AU11" s="4" t="s">
        <v>994</v>
      </c>
      <c r="AV11" s="4" t="s">
        <v>1000</v>
      </c>
      <c r="AW11" s="4">
        <v>8</v>
      </c>
      <c r="AX11" s="4"/>
      <c r="AY11" s="59" t="s">
        <v>937</v>
      </c>
      <c r="AZ11" s="18">
        <v>0</v>
      </c>
      <c r="BA11" s="19">
        <v>0</v>
      </c>
      <c r="BB11" s="25">
        <v>0.2377049</v>
      </c>
    </row>
    <row r="12" spans="1:54" x14ac:dyDescent="0.15">
      <c r="A12">
        <v>51000009</v>
      </c>
      <c r="C12" s="4" t="s">
        <v>15</v>
      </c>
      <c r="D12" s="4" t="s">
        <v>321</v>
      </c>
      <c r="E12" s="19"/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LOOKUP($Z12,[1]Skill!$A:$A,[1]Skill!$Z:$Z)*$AA12/100)+
IF(ISBLANK($AB12),0, LOOKUP($AB12,[1]Skill!$A:$A,[1]Skill!$Z:$Z)*$AC12/100)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4" t="str">
        <f t="shared" si="3"/>
        <v>0;0;0;0;0;0;0</v>
      </c>
      <c r="AS12" s="50" t="s">
        <v>775</v>
      </c>
      <c r="AT12" s="54"/>
      <c r="AU12" s="4"/>
      <c r="AV12" s="4"/>
      <c r="AW12" s="4">
        <v>9</v>
      </c>
      <c r="AX12" s="4"/>
      <c r="AY12" s="59" t="s">
        <v>921</v>
      </c>
      <c r="AZ12" s="18">
        <v>0</v>
      </c>
      <c r="BA12" s="19">
        <v>0</v>
      </c>
      <c r="BB12" s="25">
        <v>0.81147539999999996</v>
      </c>
    </row>
    <row r="13" spans="1:54" x14ac:dyDescent="0.15">
      <c r="A13">
        <v>51000010</v>
      </c>
      <c r="C13" s="7" t="s">
        <v>400</v>
      </c>
      <c r="D13" s="4" t="s">
        <v>471</v>
      </c>
      <c r="E13" s="19" t="s">
        <v>764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LOOKUP($Z13,[1]Skill!$A:$A,[1]Skill!$Z:$Z)*$AA13/100)+
IF(ISBLANK($AB13),0, LOOKUP($AB13,[1]Skill!$A:$A,[1]Skill!$Z:$Z)*$AC13/100)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4" t="str">
        <f t="shared" si="3"/>
        <v>0;0;0;0;0;0;0</v>
      </c>
      <c r="AS13" s="50" t="s">
        <v>775</v>
      </c>
      <c r="AT13" s="54"/>
      <c r="AU13" s="4"/>
      <c r="AV13" s="4"/>
      <c r="AW13" s="4">
        <v>10</v>
      </c>
      <c r="AX13" s="4"/>
      <c r="AY13" s="59" t="s">
        <v>921</v>
      </c>
      <c r="AZ13" s="18">
        <v>0</v>
      </c>
      <c r="BA13" s="19">
        <v>0</v>
      </c>
      <c r="BB13" s="25">
        <v>0.48688520000000002</v>
      </c>
    </row>
    <row r="14" spans="1:54" x14ac:dyDescent="0.15">
      <c r="A14">
        <v>51000011</v>
      </c>
      <c r="C14" s="4" t="s">
        <v>17</v>
      </c>
      <c r="D14" s="4" t="s">
        <v>322</v>
      </c>
      <c r="E14" s="19"/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LOOKUP($Z14,[1]Skill!$A:$A,[1]Skill!$Z:$Z)*$AA14/100)+
IF(ISBLANK($AB14),0, LOOKUP($AB14,[1]Skill!$A:$A,[1]Skill!$Z:$Z)*$AC14/100)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4" t="str">
        <f t="shared" si="3"/>
        <v>0;0;0;0;0;0;0</v>
      </c>
      <c r="AS14" s="50" t="s">
        <v>775</v>
      </c>
      <c r="AT14" s="54">
        <v>11000005</v>
      </c>
      <c r="AU14" s="4" t="s">
        <v>1001</v>
      </c>
      <c r="AV14" s="4"/>
      <c r="AW14" s="4">
        <v>11</v>
      </c>
      <c r="AX14" s="4"/>
      <c r="AY14" s="59" t="s">
        <v>921</v>
      </c>
      <c r="AZ14" s="18">
        <v>0</v>
      </c>
      <c r="BA14" s="19">
        <v>0</v>
      </c>
      <c r="BB14" s="25">
        <v>0.67213109999999998</v>
      </c>
    </row>
    <row r="15" spans="1:54" x14ac:dyDescent="0.15">
      <c r="A15">
        <v>51000012</v>
      </c>
      <c r="C15" s="4" t="s">
        <v>18</v>
      </c>
      <c r="D15" s="4" t="s">
        <v>472</v>
      </c>
      <c r="E15" s="19" t="s">
        <v>765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LOOKUP($Z15,[1]Skill!$A:$A,[1]Skill!$Z:$Z)*$AA15/100)+
IF(ISBLANK($AB15),0, LOOKUP($AB15,[1]Skill!$A:$A,[1]Skill!$Z:$Z)*$AC15/100)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4" t="str">
        <f t="shared" si="3"/>
        <v>0;0;0;0;0;0;0</v>
      </c>
      <c r="AS15" s="50" t="s">
        <v>775</v>
      </c>
      <c r="AT15" s="54"/>
      <c r="AU15" s="4" t="s">
        <v>1002</v>
      </c>
      <c r="AV15" s="4" t="s">
        <v>1003</v>
      </c>
      <c r="AW15" s="4">
        <v>12</v>
      </c>
      <c r="AX15" s="4"/>
      <c r="AY15" s="59" t="s">
        <v>924</v>
      </c>
      <c r="AZ15" s="18">
        <v>0</v>
      </c>
      <c r="BA15" s="19">
        <v>0</v>
      </c>
      <c r="BB15" s="25">
        <v>0.94918029999999998</v>
      </c>
    </row>
    <row r="16" spans="1:54" x14ac:dyDescent="0.15">
      <c r="A16">
        <v>51000013</v>
      </c>
      <c r="C16" s="4" t="s">
        <v>20</v>
      </c>
      <c r="D16" s="4" t="s">
        <v>473</v>
      </c>
      <c r="E16" s="19" t="s">
        <v>727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LOOKUP($Z16,[1]Skill!$A:$A,[1]Skill!$Z:$Z)*$AA16/100)+
IF(ISBLANK($AB16),0, LOOKUP($AB16,[1]Skill!$A:$A,[1]Skill!$Z:$Z)*$AC16/100)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4" t="str">
        <f t="shared" si="3"/>
        <v>0;0;0;0;0;0;0</v>
      </c>
      <c r="AS16" s="50" t="s">
        <v>775</v>
      </c>
      <c r="AT16" s="54"/>
      <c r="AU16" s="4"/>
      <c r="AV16" s="4"/>
      <c r="AW16" s="4">
        <v>13</v>
      </c>
      <c r="AX16" s="4"/>
      <c r="AY16" s="59" t="s">
        <v>925</v>
      </c>
      <c r="AZ16" s="18">
        <v>0</v>
      </c>
      <c r="BA16" s="19">
        <v>0</v>
      </c>
      <c r="BB16" s="25">
        <v>0.26557380000000003</v>
      </c>
    </row>
    <row r="17" spans="1:54" x14ac:dyDescent="0.15">
      <c r="A17">
        <v>51000014</v>
      </c>
      <c r="C17" s="4" t="s">
        <v>21</v>
      </c>
      <c r="D17" s="4" t="s">
        <v>474</v>
      </c>
      <c r="E17" s="19" t="s">
        <v>727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LOOKUP($Z17,[1]Skill!$A:$A,[1]Skill!$Z:$Z)*$AA17/100)+
IF(ISBLANK($AB17),0, LOOKUP($AB17,[1]Skill!$A:$A,[1]Skill!$Z:$Z)*$AC17/100)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4" t="str">
        <f t="shared" si="3"/>
        <v>0;0;0;0;0;0;0</v>
      </c>
      <c r="AS17" s="50" t="s">
        <v>775</v>
      </c>
      <c r="AT17" s="54"/>
      <c r="AU17" s="4" t="s">
        <v>1004</v>
      </c>
      <c r="AV17" s="4"/>
      <c r="AW17" s="4">
        <v>14</v>
      </c>
      <c r="AX17" s="4"/>
      <c r="AY17" s="59" t="s">
        <v>936</v>
      </c>
      <c r="AZ17" s="18">
        <v>0</v>
      </c>
      <c r="BA17" s="19">
        <v>0</v>
      </c>
      <c r="BB17" s="25">
        <v>0.65901639999999995</v>
      </c>
    </row>
    <row r="18" spans="1:54" x14ac:dyDescent="0.15">
      <c r="A18">
        <v>51000015</v>
      </c>
      <c r="C18" s="7" t="s">
        <v>401</v>
      </c>
      <c r="D18" s="4" t="s">
        <v>475</v>
      </c>
      <c r="E18" s="19" t="s">
        <v>727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LOOKUP($Z18,[1]Skill!$A:$A,[1]Skill!$Z:$Z)*$AA18/100)+
IF(ISBLANK($AB18),0, LOOKUP($AB18,[1]Skill!$A:$A,[1]Skill!$Z:$Z)*$AC18/100)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" t="str">
        <f t="shared" si="2"/>
        <v>0;0;0;0;0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4" t="str">
        <f t="shared" si="3"/>
        <v>0;0;0;0;0;0;0</v>
      </c>
      <c r="AS18" s="50" t="s">
        <v>775</v>
      </c>
      <c r="AT18" s="54"/>
      <c r="AU18" s="4" t="s">
        <v>998</v>
      </c>
      <c r="AV18" s="4"/>
      <c r="AW18" s="4">
        <v>15</v>
      </c>
      <c r="AX18" s="4"/>
      <c r="AY18" s="59" t="s">
        <v>937</v>
      </c>
      <c r="AZ18" s="18">
        <v>0</v>
      </c>
      <c r="BA18" s="19">
        <v>0</v>
      </c>
      <c r="BB18" s="25">
        <v>0.13278690000000001</v>
      </c>
    </row>
    <row r="19" spans="1:54" x14ac:dyDescent="0.15">
      <c r="A19">
        <v>51000016</v>
      </c>
      <c r="C19" s="4" t="s">
        <v>23</v>
      </c>
      <c r="D19" s="4" t="s">
        <v>476</v>
      </c>
      <c r="E19" s="19" t="s">
        <v>727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LOOKUP($Z19,[1]Skill!$A:$A,[1]Skill!$Z:$Z)*$AA19/100)+
IF(ISBLANK($AB19),0, LOOKUP($AB19,[1]Skill!$A:$A,[1]Skill!$Z:$Z)*$AC19/100)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" t="str">
        <f t="shared" si="2"/>
        <v>0;0;0;0;0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4" t="str">
        <f t="shared" si="3"/>
        <v>0;0;0;0;0;0;0</v>
      </c>
      <c r="AS19" s="50" t="s">
        <v>775</v>
      </c>
      <c r="AT19" s="54"/>
      <c r="AU19" s="4" t="s">
        <v>1005</v>
      </c>
      <c r="AV19" s="4"/>
      <c r="AW19" s="4">
        <v>16</v>
      </c>
      <c r="AX19" s="4"/>
      <c r="AY19" s="59" t="s">
        <v>935</v>
      </c>
      <c r="AZ19" s="18">
        <v>0</v>
      </c>
      <c r="BA19" s="19">
        <v>0</v>
      </c>
      <c r="BB19" s="25">
        <v>0.1213115</v>
      </c>
    </row>
    <row r="20" spans="1:54" x14ac:dyDescent="0.15">
      <c r="A20">
        <v>51000017</v>
      </c>
      <c r="C20" s="4" t="s">
        <v>25</v>
      </c>
      <c r="D20" s="4" t="s">
        <v>477</v>
      </c>
      <c r="E20" s="19" t="s">
        <v>727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LOOKUP($Z20,[1]Skill!$A:$A,[1]Skill!$Z:$Z)*$AA20/100)+
IF(ISBLANK($AB20),0, LOOKUP($AB20,[1]Skill!$A:$A,[1]Skill!$Z:$Z)*$AC20/100)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" t="str">
        <f t="shared" si="2"/>
        <v>0;0;0;0;0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4" t="str">
        <f t="shared" si="3"/>
        <v>0;0;0;0;0;0;0</v>
      </c>
      <c r="AS20" s="50" t="s">
        <v>775</v>
      </c>
      <c r="AT20" s="54"/>
      <c r="AU20" s="4" t="s">
        <v>1006</v>
      </c>
      <c r="AV20" s="4"/>
      <c r="AW20" s="4">
        <v>17</v>
      </c>
      <c r="AX20" s="4"/>
      <c r="AY20" s="59" t="s">
        <v>922</v>
      </c>
      <c r="AZ20" s="18">
        <v>0</v>
      </c>
      <c r="BA20" s="19">
        <v>0</v>
      </c>
      <c r="BB20" s="25">
        <v>0.2770492</v>
      </c>
    </row>
    <row r="21" spans="1:54" x14ac:dyDescent="0.15">
      <c r="A21">
        <v>51000018</v>
      </c>
      <c r="C21" s="4" t="s">
        <v>26</v>
      </c>
      <c r="D21" s="4" t="s">
        <v>478</v>
      </c>
      <c r="E21" s="19" t="s">
        <v>727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LOOKUP($Z21,[1]Skill!$A:$A,[1]Skill!$Z:$Z)*$AA21/100)+
IF(ISBLANK($AB21),0, LOOKUP($AB21,[1]Skill!$A:$A,[1]Skill!$Z:$Z)*$AC21/100)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" t="str">
        <f t="shared" si="2"/>
        <v>0;0;0;0;0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4" t="str">
        <f t="shared" si="3"/>
        <v>0;0;0;0;0;0;0</v>
      </c>
      <c r="AS21" s="50" t="s">
        <v>775</v>
      </c>
      <c r="AT21" s="54"/>
      <c r="AU21" s="4" t="s">
        <v>999</v>
      </c>
      <c r="AV21" s="4"/>
      <c r="AW21" s="4">
        <v>18</v>
      </c>
      <c r="AX21" s="4"/>
      <c r="AY21" s="59" t="s">
        <v>928</v>
      </c>
      <c r="AZ21" s="18">
        <v>0</v>
      </c>
      <c r="BA21" s="19">
        <v>0</v>
      </c>
      <c r="BB21" s="25">
        <v>0.14098359999999999</v>
      </c>
    </row>
    <row r="22" spans="1:54" x14ac:dyDescent="0.15">
      <c r="A22">
        <v>51000019</v>
      </c>
      <c r="C22" s="4" t="s">
        <v>27</v>
      </c>
      <c r="D22" s="4" t="s">
        <v>479</v>
      </c>
      <c r="E22" s="19" t="s">
        <v>727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LOOKUP($Z22,[1]Skill!$A:$A,[1]Skill!$Z:$Z)*$AA22/100)+
IF(ISBLANK($AB22),0, LOOKUP($AB22,[1]Skill!$A:$A,[1]Skill!$Z:$Z)*$AC22/100)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" t="str">
        <f t="shared" si="2"/>
        <v>0;0;0;0;0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4" t="str">
        <f t="shared" si="3"/>
        <v>0;0;0;0;0;0;0</v>
      </c>
      <c r="AS22" s="50" t="s">
        <v>775</v>
      </c>
      <c r="AT22" s="54"/>
      <c r="AU22" s="4" t="s">
        <v>1007</v>
      </c>
      <c r="AV22" s="4"/>
      <c r="AW22" s="4">
        <v>19</v>
      </c>
      <c r="AX22" s="4"/>
      <c r="AY22" s="59" t="s">
        <v>923</v>
      </c>
      <c r="AZ22" s="18">
        <v>0</v>
      </c>
      <c r="BA22" s="19">
        <v>0</v>
      </c>
      <c r="BB22" s="25">
        <v>0.1131148</v>
      </c>
    </row>
    <row r="23" spans="1:54" x14ac:dyDescent="0.15">
      <c r="A23">
        <v>51000020</v>
      </c>
      <c r="C23" s="4" t="s">
        <v>28</v>
      </c>
      <c r="D23" s="4" t="s">
        <v>323</v>
      </c>
      <c r="E23" s="19" t="s">
        <v>727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LOOKUP($Z23,[1]Skill!$A:$A,[1]Skill!$Z:$Z)*$AA23/100)+
IF(ISBLANK($AB23),0, LOOKUP($AB23,[1]Skill!$A:$A,[1]Skill!$Z:$Z)*$AC23/100)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" t="str">
        <f t="shared" si="2"/>
        <v>0;0;0;0;0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4" t="str">
        <f t="shared" si="3"/>
        <v>0;0;0;0;0;0;0</v>
      </c>
      <c r="AS23" s="50" t="s">
        <v>775</v>
      </c>
      <c r="AT23" s="54"/>
      <c r="AU23" s="4" t="s">
        <v>1008</v>
      </c>
      <c r="AV23" s="4" t="s">
        <v>1009</v>
      </c>
      <c r="AW23" s="4">
        <v>20</v>
      </c>
      <c r="AX23" s="4"/>
      <c r="AY23" s="59" t="s">
        <v>935</v>
      </c>
      <c r="AZ23" s="18">
        <v>0</v>
      </c>
      <c r="BA23" s="19">
        <v>0</v>
      </c>
      <c r="BB23" s="25">
        <v>0.26885249999999999</v>
      </c>
    </row>
    <row r="24" spans="1:54" x14ac:dyDescent="0.15">
      <c r="A24">
        <v>51000021</v>
      </c>
      <c r="C24" s="4" t="s">
        <v>29</v>
      </c>
      <c r="D24" s="4" t="s">
        <v>480</v>
      </c>
      <c r="E24" s="19"/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LOOKUP($Z24,[1]Skill!$A:$A,[1]Skill!$Z:$Z)*$AA24/100)+
IF(ISBLANK($AB24),0, LOOKUP($AB24,[1]Skill!$A:$A,[1]Skill!$Z:$Z)*$AC24/100)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" t="str">
        <f t="shared" si="2"/>
        <v>0;0;0;0;0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4" t="str">
        <f t="shared" si="3"/>
        <v>0;0;0;0;0;0;0</v>
      </c>
      <c r="AS24" s="50" t="s">
        <v>775</v>
      </c>
      <c r="AT24" s="54"/>
      <c r="AU24" s="4" t="s">
        <v>1010</v>
      </c>
      <c r="AV24" s="4"/>
      <c r="AW24" s="4">
        <v>21</v>
      </c>
      <c r="AX24" s="4"/>
      <c r="AY24" s="59" t="s">
        <v>924</v>
      </c>
      <c r="AZ24" s="18">
        <v>0</v>
      </c>
      <c r="BA24" s="19">
        <v>0</v>
      </c>
      <c r="BB24" s="25">
        <v>0.34754099999999999</v>
      </c>
    </row>
    <row r="25" spans="1:54" x14ac:dyDescent="0.15">
      <c r="A25">
        <v>51000022</v>
      </c>
      <c r="C25" s="4" t="s">
        <v>30</v>
      </c>
      <c r="D25" s="4" t="s">
        <v>324</v>
      </c>
      <c r="E25" s="19" t="s">
        <v>812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 s="4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LOOKUP($Z25,[1]Skill!$A:$A,[1]Skill!$Z:$Z)*$AA25/100)+
IF(ISBLANK($AB25),0, LOOKUP($AB25,[1]Skill!$A:$A,[1]Skill!$Z:$Z)*$AC25/100)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" t="str">
        <f t="shared" si="2"/>
        <v>0;0;0;0;0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4" t="str">
        <f t="shared" si="3"/>
        <v>0;0;0;0;0;0;0</v>
      </c>
      <c r="AS25" s="50" t="s">
        <v>775</v>
      </c>
      <c r="AT25" s="54"/>
      <c r="AU25" s="4" t="s">
        <v>1011</v>
      </c>
      <c r="AV25" s="4"/>
      <c r="AW25" s="4">
        <v>22</v>
      </c>
      <c r="AX25" s="4"/>
      <c r="AY25" s="59" t="s">
        <v>929</v>
      </c>
      <c r="AZ25" s="18">
        <v>0</v>
      </c>
      <c r="BA25" s="19">
        <v>0</v>
      </c>
      <c r="BB25" s="25">
        <v>0.46885250000000001</v>
      </c>
    </row>
    <row r="26" spans="1:54" x14ac:dyDescent="0.15">
      <c r="A26">
        <v>51000023</v>
      </c>
      <c r="C26" s="4" t="s">
        <v>32</v>
      </c>
      <c r="D26" s="4" t="s">
        <v>402</v>
      </c>
      <c r="E26" s="19" t="s">
        <v>727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LOOKUP($Z26,[1]Skill!$A:$A,[1]Skill!$Z:$Z)*$AA26/100)+
IF(ISBLANK($AB26),0, LOOKUP($AB26,[1]Skill!$A:$A,[1]Skill!$Z:$Z)*$AC26/100)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" t="str">
        <f t="shared" si="2"/>
        <v>0;0;0;0;0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4" t="str">
        <f t="shared" si="3"/>
        <v>0;0;0;0;0;0;0</v>
      </c>
      <c r="AS26" s="50" t="s">
        <v>775</v>
      </c>
      <c r="AT26" s="54"/>
      <c r="AU26" s="4" t="s">
        <v>1012</v>
      </c>
      <c r="AV26" s="4"/>
      <c r="AW26" s="4">
        <v>23</v>
      </c>
      <c r="AX26" s="4"/>
      <c r="AY26" s="59" t="s">
        <v>927</v>
      </c>
      <c r="AZ26" s="18">
        <v>0</v>
      </c>
      <c r="BA26" s="19">
        <v>0</v>
      </c>
      <c r="BB26" s="25">
        <v>0.6426229</v>
      </c>
    </row>
    <row r="27" spans="1:54" x14ac:dyDescent="0.15">
      <c r="A27">
        <v>51000024</v>
      </c>
      <c r="C27" s="4" t="s">
        <v>33</v>
      </c>
      <c r="D27" s="4" t="s">
        <v>481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LOOKUP($Z27,[1]Skill!$A:$A,[1]Skill!$Z:$Z)*$AA27/100)+
IF(ISBLANK($AB27),0, LOOKUP($AB27,[1]Skill!$A:$A,[1]Skill!$Z:$Z)*$AC27/100)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" t="str">
        <f t="shared" si="2"/>
        <v>0;0;0;0;0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4" t="str">
        <f t="shared" si="3"/>
        <v>0;0;0;0;0;0;0</v>
      </c>
      <c r="AS27" s="50" t="s">
        <v>775</v>
      </c>
      <c r="AT27" s="54"/>
      <c r="AU27" s="4" t="s">
        <v>1013</v>
      </c>
      <c r="AV27" s="4" t="s">
        <v>1014</v>
      </c>
      <c r="AW27" s="4">
        <v>24</v>
      </c>
      <c r="AX27" s="4"/>
      <c r="AY27" s="59" t="s">
        <v>924</v>
      </c>
      <c r="AZ27" s="18">
        <v>0</v>
      </c>
      <c r="BA27" s="19">
        <v>0</v>
      </c>
      <c r="BB27" s="25">
        <v>0.58032790000000001</v>
      </c>
    </row>
    <row r="28" spans="1:54" x14ac:dyDescent="0.15">
      <c r="A28">
        <v>51000025</v>
      </c>
      <c r="C28" s="4" t="s">
        <v>34</v>
      </c>
      <c r="D28" s="4" t="s">
        <v>482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3.5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LOOKUP($Z28,[1]Skill!$A:$A,[1]Skill!$Z:$Z)*$AA28/100)+
IF(ISBLANK($AB28),0, LOOKUP($AB28,[1]Skill!$A:$A,[1]Skill!$Z:$Z)*$AC28/100)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" t="str">
        <f t="shared" si="2"/>
        <v>0;0;0;0;0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4" t="str">
        <f t="shared" si="3"/>
        <v>0;0;0;0;0;0;0</v>
      </c>
      <c r="AS28" s="50" t="s">
        <v>775</v>
      </c>
      <c r="AT28" s="54"/>
      <c r="AU28" s="4" t="s">
        <v>1015</v>
      </c>
      <c r="AV28" s="4"/>
      <c r="AW28" s="4">
        <v>25</v>
      </c>
      <c r="AX28" s="4"/>
      <c r="AY28" s="59" t="s">
        <v>926</v>
      </c>
      <c r="AZ28" s="18">
        <v>0</v>
      </c>
      <c r="BA28" s="19">
        <v>0</v>
      </c>
      <c r="BB28" s="25">
        <v>0.23278689999999999</v>
      </c>
    </row>
    <row r="29" spans="1:54" x14ac:dyDescent="0.15">
      <c r="A29">
        <v>51000026</v>
      </c>
      <c r="C29" s="4" t="s">
        <v>35</v>
      </c>
      <c r="D29" s="4" t="s">
        <v>325</v>
      </c>
      <c r="E29" s="19" t="s">
        <v>305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LOOKUP($Z29,[1]Skill!$A:$A,[1]Skill!$Z:$Z)*$AA29/100)+
IF(ISBLANK($AB29),0, LOOKUP($AB29,[1]Skill!$A:$A,[1]Skill!$Z:$Z)*$AC29/100)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" t="str">
        <f t="shared" si="2"/>
        <v>0;0;0;0;0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4" t="str">
        <f t="shared" si="3"/>
        <v>0;0;0;0;0;0;0</v>
      </c>
      <c r="AS29" s="50" t="s">
        <v>775</v>
      </c>
      <c r="AT29" s="54">
        <v>11000006</v>
      </c>
      <c r="AU29" s="4"/>
      <c r="AV29" s="4"/>
      <c r="AW29" s="4">
        <v>26</v>
      </c>
      <c r="AX29" s="4"/>
      <c r="AY29" s="59" t="s">
        <v>929</v>
      </c>
      <c r="AZ29" s="18">
        <v>0</v>
      </c>
      <c r="BA29" s="19">
        <v>0</v>
      </c>
      <c r="BB29" s="25">
        <v>0.38524589999999997</v>
      </c>
    </row>
    <row r="30" spans="1:54" x14ac:dyDescent="0.15">
      <c r="A30">
        <v>51000027</v>
      </c>
      <c r="C30" s="4" t="s">
        <v>36</v>
      </c>
      <c r="D30" s="4" t="s">
        <v>483</v>
      </c>
      <c r="E30" s="19"/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2.3200000000000003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LOOKUP($Z30,[1]Skill!$A:$A,[1]Skill!$Z:$Z)*$AA30/100)+
IF(ISBLANK($AB30),0, LOOKUP($AB30,[1]Skill!$A:$A,[1]Skill!$Z:$Z)*$AC30/100)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" t="str">
        <f t="shared" si="2"/>
        <v>0;0;0;0;0</v>
      </c>
      <c r="AK30" s="18">
        <v>0</v>
      </c>
      <c r="AL30" s="18">
        <v>0</v>
      </c>
      <c r="AM30" s="18">
        <v>0</v>
      </c>
      <c r="AN30" s="18">
        <v>0</v>
      </c>
      <c r="AO30" s="18">
        <v>0.3</v>
      </c>
      <c r="AP30" s="18">
        <v>0</v>
      </c>
      <c r="AQ30" s="18">
        <v>0</v>
      </c>
      <c r="AR30" s="4" t="str">
        <f t="shared" si="3"/>
        <v>0;0;0;0;0.3;0;0</v>
      </c>
      <c r="AS30" s="50" t="s">
        <v>775</v>
      </c>
      <c r="AT30" s="54"/>
      <c r="AU30" s="4" t="s">
        <v>1016</v>
      </c>
      <c r="AV30" s="4"/>
      <c r="AW30" s="4">
        <v>27</v>
      </c>
      <c r="AX30" s="4"/>
      <c r="AY30" s="59" t="s">
        <v>928</v>
      </c>
      <c r="AZ30" s="18">
        <v>0</v>
      </c>
      <c r="BA30" s="19">
        <v>0</v>
      </c>
      <c r="BB30" s="25">
        <v>0.58196720000000002</v>
      </c>
    </row>
    <row r="31" spans="1:54" x14ac:dyDescent="0.15">
      <c r="A31">
        <v>51000028</v>
      </c>
      <c r="C31" s="4" t="s">
        <v>37</v>
      </c>
      <c r="D31" s="4" t="s">
        <v>484</v>
      </c>
      <c r="E31" s="19" t="s">
        <v>895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LOOKUP($Z31,[1]Skill!$A:$A,[1]Skill!$Z:$Z)*$AA31/100)+
IF(ISBLANK($AB31),0, LOOKUP($AB31,[1]Skill!$A:$A,[1]Skill!$Z:$Z)*$AC31/100)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" t="str">
        <f t="shared" si="2"/>
        <v>0;0;0;0;0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4" t="str">
        <f t="shared" si="3"/>
        <v>0;0;0;0;0;0;0</v>
      </c>
      <c r="AS31" s="50" t="s">
        <v>775</v>
      </c>
      <c r="AT31" s="54"/>
      <c r="AU31" s="4" t="s">
        <v>1017</v>
      </c>
      <c r="AV31" s="4"/>
      <c r="AW31" s="4">
        <v>28</v>
      </c>
      <c r="AX31" s="4"/>
      <c r="AY31" s="59" t="s">
        <v>925</v>
      </c>
      <c r="AZ31" s="18">
        <v>0</v>
      </c>
      <c r="BA31" s="19">
        <v>0</v>
      </c>
      <c r="BB31" s="25">
        <v>0.50819669999999995</v>
      </c>
    </row>
    <row r="32" spans="1:54" x14ac:dyDescent="0.15">
      <c r="A32">
        <v>51000029</v>
      </c>
      <c r="C32" s="4" t="s">
        <v>39</v>
      </c>
      <c r="D32" s="4" t="s">
        <v>485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LOOKUP($Z32,[1]Skill!$A:$A,[1]Skill!$Z:$Z)*$AA32/100)+
IF(ISBLANK($AB32),0, LOOKUP($AB32,[1]Skill!$A:$A,[1]Skill!$Z:$Z)*$AC32/100)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" t="str">
        <f t="shared" si="2"/>
        <v>0;0;0;0;0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4" t="str">
        <f t="shared" si="3"/>
        <v>0;0;0;0;0;0;0</v>
      </c>
      <c r="AS32" s="50" t="s">
        <v>775</v>
      </c>
      <c r="AT32" s="54"/>
      <c r="AU32" s="4" t="s">
        <v>1018</v>
      </c>
      <c r="AV32" s="4"/>
      <c r="AW32" s="4">
        <v>29</v>
      </c>
      <c r="AX32" s="4"/>
      <c r="AY32" s="59" t="s">
        <v>932</v>
      </c>
      <c r="AZ32" s="18">
        <v>0</v>
      </c>
      <c r="BA32" s="19">
        <v>0</v>
      </c>
      <c r="BB32" s="25">
        <v>0.51475409999999999</v>
      </c>
    </row>
    <row r="33" spans="1:54" x14ac:dyDescent="0.15">
      <c r="A33">
        <v>51000030</v>
      </c>
      <c r="C33" s="4" t="s">
        <v>41</v>
      </c>
      <c r="D33" s="4" t="s">
        <v>486</v>
      </c>
      <c r="E33" s="19" t="s">
        <v>305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6.6000000000000005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LOOKUP($Z33,[1]Skill!$A:$A,[1]Skill!$Z:$Z)*$AA33/100)+
IF(ISBLANK($AB33),0, LOOKUP($AB33,[1]Skill!$A:$A,[1]Skill!$Z:$Z)*$AC33/100)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" t="str">
        <f t="shared" si="2"/>
        <v>0;0;0;0;0</v>
      </c>
      <c r="AK33" s="18">
        <v>0.3</v>
      </c>
      <c r="AL33" s="18">
        <v>0.3</v>
      </c>
      <c r="AM33" s="18">
        <v>0.3</v>
      </c>
      <c r="AN33" s="18">
        <v>0.3</v>
      </c>
      <c r="AO33" s="18">
        <v>0.3</v>
      </c>
      <c r="AP33" s="18">
        <v>0</v>
      </c>
      <c r="AQ33" s="18">
        <v>0</v>
      </c>
      <c r="AR33" s="4" t="str">
        <f t="shared" si="3"/>
        <v>0.3;0.3;0.3;0.3;0.3;0;0</v>
      </c>
      <c r="AS33" s="50" t="s">
        <v>775</v>
      </c>
      <c r="AT33" s="54"/>
      <c r="AU33" s="4" t="s">
        <v>1019</v>
      </c>
      <c r="AV33" s="4"/>
      <c r="AW33" s="4">
        <v>30</v>
      </c>
      <c r="AX33" s="4"/>
      <c r="AY33" s="59" t="s">
        <v>926</v>
      </c>
      <c r="AZ33" s="18">
        <v>0</v>
      </c>
      <c r="BA33" s="19">
        <v>0</v>
      </c>
      <c r="BB33" s="25">
        <v>0.43278689999999997</v>
      </c>
    </row>
    <row r="34" spans="1:54" x14ac:dyDescent="0.15">
      <c r="A34">
        <v>51000031</v>
      </c>
      <c r="C34" s="4" t="s">
        <v>42</v>
      </c>
      <c r="D34" s="4" t="s">
        <v>487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LOOKUP($Z34,[1]Skill!$A:$A,[1]Skill!$Z:$Z)*$AA34/100)+
IF(ISBLANK($AB34),0, LOOKUP($AB34,[1]Skill!$A:$A,[1]Skill!$Z:$Z)*$AC34/100)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" t="str">
        <f t="shared" si="2"/>
        <v>0;0;0;0;0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4" t="str">
        <f t="shared" si="3"/>
        <v>0;0;0;0;0;0;0</v>
      </c>
      <c r="AS34" s="50" t="s">
        <v>775</v>
      </c>
      <c r="AT34" s="54"/>
      <c r="AU34" s="4" t="s">
        <v>995</v>
      </c>
      <c r="AV34" s="4"/>
      <c r="AW34" s="4">
        <v>31</v>
      </c>
      <c r="AX34" s="4"/>
      <c r="AY34" s="59" t="s">
        <v>921</v>
      </c>
      <c r="AZ34" s="18">
        <v>0</v>
      </c>
      <c r="BA34" s="19">
        <v>0</v>
      </c>
      <c r="BB34" s="25">
        <v>0.20163929999999999</v>
      </c>
    </row>
    <row r="35" spans="1:54" x14ac:dyDescent="0.15">
      <c r="A35">
        <v>51000032</v>
      </c>
      <c r="C35" s="4" t="s">
        <v>43</v>
      </c>
      <c r="D35" s="4" t="s">
        <v>488</v>
      </c>
      <c r="E35" s="19" t="s">
        <v>908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LOOKUP($Z35,[1]Skill!$A:$A,[1]Skill!$Z:$Z)*$AA35/100)+
IF(ISBLANK($AB35),0, LOOKUP($AB35,[1]Skill!$A:$A,[1]Skill!$Z:$Z)*$AC35/100)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" t="str">
        <f t="shared" si="2"/>
        <v>0;0;0;0;0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4" t="str">
        <f t="shared" si="3"/>
        <v>0;0;0;0;0;0;0</v>
      </c>
      <c r="AS35" s="50" t="s">
        <v>775</v>
      </c>
      <c r="AT35" s="54"/>
      <c r="AU35" s="4" t="s">
        <v>1020</v>
      </c>
      <c r="AV35" s="4"/>
      <c r="AW35" s="4">
        <v>32</v>
      </c>
      <c r="AX35" s="4"/>
      <c r="AY35" s="59" t="s">
        <v>931</v>
      </c>
      <c r="AZ35" s="18">
        <v>0</v>
      </c>
      <c r="BA35" s="19">
        <v>0</v>
      </c>
      <c r="BB35" s="25">
        <v>5.0819669999999997E-2</v>
      </c>
    </row>
    <row r="36" spans="1:54" x14ac:dyDescent="0.15">
      <c r="A36">
        <v>51000033</v>
      </c>
      <c r="C36" s="4" t="s">
        <v>828</v>
      </c>
      <c r="D36" s="4" t="s">
        <v>829</v>
      </c>
      <c r="E36" s="19" t="s">
        <v>830</v>
      </c>
      <c r="F36" s="4">
        <v>2</v>
      </c>
      <c r="G36" s="4">
        <v>8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824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LOOKUP($Z36,[1]Skill!$A:$A,[1]Skill!$Z:$Z)*$AA36/100)+
IF(ISBLANK($AB36),0, LOOKUP($AB36,[1]Skill!$A:$A,[1]Skill!$Z:$Z)*$AC36/100)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" t="str">
        <f t="shared" si="2"/>
        <v>0;0;0;0;0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4" t="str">
        <f t="shared" si="3"/>
        <v>0;0;0;0;0;0;0</v>
      </c>
      <c r="AS36" s="50" t="s">
        <v>775</v>
      </c>
      <c r="AT36" s="54">
        <v>11000006</v>
      </c>
      <c r="AU36" s="4" t="s">
        <v>1021</v>
      </c>
      <c r="AV36" s="4"/>
      <c r="AW36" s="4">
        <v>33</v>
      </c>
      <c r="AX36" s="4"/>
      <c r="AY36" s="59" t="s">
        <v>921</v>
      </c>
      <c r="AZ36" s="18">
        <v>0</v>
      </c>
      <c r="BA36" s="19">
        <v>0</v>
      </c>
      <c r="BB36" s="25">
        <v>0.36721310000000001</v>
      </c>
    </row>
    <row r="37" spans="1:54" x14ac:dyDescent="0.15">
      <c r="A37">
        <v>51000034</v>
      </c>
      <c r="C37" s="4" t="s">
        <v>45</v>
      </c>
      <c r="D37" s="4" t="s">
        <v>489</v>
      </c>
      <c r="E37" s="19" t="s">
        <v>893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LOOKUP($Z37,[1]Skill!$A:$A,[1]Skill!$Z:$Z)*$AA37/100)+
IF(ISBLANK($AB37),0, LOOKUP($AB37,[1]Skill!$A:$A,[1]Skill!$Z:$Z)*$AC37/100)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" t="str">
        <f t="shared" si="2"/>
        <v>0;0;0;0;0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4" t="str">
        <f t="shared" si="3"/>
        <v>0;0;0;0;0;0;0</v>
      </c>
      <c r="AS37" s="50" t="s">
        <v>775</v>
      </c>
      <c r="AT37" s="54"/>
      <c r="AU37" s="4" t="s">
        <v>1022</v>
      </c>
      <c r="AV37" s="4"/>
      <c r="AW37" s="4">
        <v>34</v>
      </c>
      <c r="AX37" s="4"/>
      <c r="AY37" s="59" t="s">
        <v>937</v>
      </c>
      <c r="AZ37" s="18">
        <v>0</v>
      </c>
      <c r="BA37" s="19">
        <v>0</v>
      </c>
      <c r="BB37" s="25">
        <v>0.35245900000000002</v>
      </c>
    </row>
    <row r="38" spans="1:54" x14ac:dyDescent="0.15">
      <c r="A38">
        <v>51000035</v>
      </c>
      <c r="C38" s="4" t="s">
        <v>46</v>
      </c>
      <c r="D38" s="4" t="s">
        <v>326</v>
      </c>
      <c r="E38" s="19" t="s">
        <v>727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LOOKUP($Z38,[1]Skill!$A:$A,[1]Skill!$Z:$Z)*$AA38/100)+
IF(ISBLANK($AB38),0, LOOKUP($AB38,[1]Skill!$A:$A,[1]Skill!$Z:$Z)*$AC38/100)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" t="str">
        <f t="shared" si="2"/>
        <v>0;0;0;0;0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4" t="str">
        <f t="shared" si="3"/>
        <v>0;0;0;0;0;0;0</v>
      </c>
      <c r="AS38" s="50" t="s">
        <v>775</v>
      </c>
      <c r="AT38" s="54"/>
      <c r="AU38" s="4" t="s">
        <v>1023</v>
      </c>
      <c r="AV38" s="4"/>
      <c r="AW38" s="4">
        <v>35</v>
      </c>
      <c r="AX38" s="4"/>
      <c r="AY38" s="59" t="s">
        <v>927</v>
      </c>
      <c r="AZ38" s="18">
        <v>0</v>
      </c>
      <c r="BA38" s="19">
        <v>0</v>
      </c>
      <c r="BB38" s="25">
        <v>0.25901639999999998</v>
      </c>
    </row>
    <row r="39" spans="1:54" x14ac:dyDescent="0.15">
      <c r="A39">
        <v>51000036</v>
      </c>
      <c r="C39" s="4" t="s">
        <v>47</v>
      </c>
      <c r="D39" s="4" t="s">
        <v>490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-0.35999999999999943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LOOKUP($Z39,[1]Skill!$A:$A,[1]Skill!$Z:$Z)*$AA39/100)+
IF(ISBLANK($AB39),0, LOOKUP($AB39,[1]Skill!$A:$A,[1]Skill!$Z:$Z)*$AC39/100)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" t="str">
        <f t="shared" si="2"/>
        <v>0;0;0;0;0</v>
      </c>
      <c r="AK39" s="18">
        <v>0</v>
      </c>
      <c r="AL39" s="18">
        <v>0.3</v>
      </c>
      <c r="AM39" s="18">
        <v>0</v>
      </c>
      <c r="AN39" s="18">
        <v>0</v>
      </c>
      <c r="AO39" s="18">
        <v>0.3</v>
      </c>
      <c r="AP39" s="18">
        <v>0</v>
      </c>
      <c r="AQ39" s="18">
        <v>0</v>
      </c>
      <c r="AR39" s="4" t="str">
        <f t="shared" si="3"/>
        <v>0;0.3;0;0;0.3;0;0</v>
      </c>
      <c r="AS39" s="50" t="s">
        <v>775</v>
      </c>
      <c r="AT39" s="54"/>
      <c r="AU39" s="4" t="s">
        <v>1024</v>
      </c>
      <c r="AV39" s="4"/>
      <c r="AW39" s="4">
        <v>36</v>
      </c>
      <c r="AX39" s="4"/>
      <c r="AY39" s="59" t="s">
        <v>928</v>
      </c>
      <c r="AZ39" s="18">
        <v>0</v>
      </c>
      <c r="BA39" s="19">
        <v>0</v>
      </c>
      <c r="BB39" s="25">
        <v>0.76393440000000001</v>
      </c>
    </row>
    <row r="40" spans="1:54" x14ac:dyDescent="0.15">
      <c r="A40">
        <v>51000037</v>
      </c>
      <c r="C40" s="4" t="s">
        <v>48</v>
      </c>
      <c r="D40" s="4" t="s">
        <v>491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7.2800000000000011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LOOKUP($Z40,[1]Skill!$A:$A,[1]Skill!$Z:$Z)*$AA40/100)+
IF(ISBLANK($AB40),0, LOOKUP($AB40,[1]Skill!$A:$A,[1]Skill!$Z:$Z)*$AC40/100)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" t="str">
        <f t="shared" si="2"/>
        <v>0;0;0;0;0</v>
      </c>
      <c r="AK40" s="18">
        <v>0</v>
      </c>
      <c r="AL40" s="18">
        <v>0.3</v>
      </c>
      <c r="AM40" s="18">
        <v>0.3</v>
      </c>
      <c r="AN40" s="18">
        <v>0.3</v>
      </c>
      <c r="AO40" s="18">
        <v>0.3</v>
      </c>
      <c r="AP40" s="18">
        <v>0</v>
      </c>
      <c r="AQ40" s="18">
        <v>0</v>
      </c>
      <c r="AR40" s="4" t="str">
        <f t="shared" si="3"/>
        <v>0;0.3;0.3;0.3;0.3;0;0</v>
      </c>
      <c r="AS40" s="50" t="s">
        <v>775</v>
      </c>
      <c r="AT40" s="54"/>
      <c r="AU40" s="4" t="s">
        <v>1025</v>
      </c>
      <c r="AV40" s="4"/>
      <c r="AW40" s="4">
        <v>37</v>
      </c>
      <c r="AX40" s="4"/>
      <c r="AY40" s="59" t="s">
        <v>926</v>
      </c>
      <c r="AZ40" s="18">
        <v>0</v>
      </c>
      <c r="BA40" s="19">
        <v>0</v>
      </c>
      <c r="BB40" s="25">
        <v>0.79836059999999998</v>
      </c>
    </row>
    <row r="41" spans="1:54" x14ac:dyDescent="0.15">
      <c r="A41">
        <v>51000038</v>
      </c>
      <c r="C41" s="4" t="s">
        <v>833</v>
      </c>
      <c r="D41" s="4" t="s">
        <v>834</v>
      </c>
      <c r="E41" s="19" t="s">
        <v>832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835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LOOKUP($Z41,[1]Skill!$A:$A,[1]Skill!$Z:$Z)*$AA41/100)+
IF(ISBLANK($AB41),0, LOOKUP($AB41,[1]Skill!$A:$A,[1]Skill!$Z:$Z)*$AC41/100)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" t="str">
        <f t="shared" si="2"/>
        <v>0;0;0;0;0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4" t="str">
        <f t="shared" si="3"/>
        <v>0;0;0;0;0;0;0</v>
      </c>
      <c r="AS41" s="50" t="s">
        <v>775</v>
      </c>
      <c r="AT41" s="54"/>
      <c r="AU41" s="4" t="s">
        <v>998</v>
      </c>
      <c r="AV41" s="4"/>
      <c r="AW41" s="4">
        <v>38</v>
      </c>
      <c r="AX41" s="4"/>
      <c r="AY41" s="59" t="s">
        <v>921</v>
      </c>
      <c r="AZ41" s="18">
        <v>0</v>
      </c>
      <c r="BA41" s="19">
        <v>0</v>
      </c>
      <c r="BB41" s="25">
        <v>0.2377049</v>
      </c>
    </row>
    <row r="42" spans="1:54" x14ac:dyDescent="0.15">
      <c r="A42">
        <v>51000039</v>
      </c>
      <c r="C42" s="4" t="s">
        <v>831</v>
      </c>
      <c r="D42" s="4" t="s">
        <v>404</v>
      </c>
      <c r="E42" s="19" t="s">
        <v>832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3.6799999999999997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LOOKUP($Z42,[1]Skill!$A:$A,[1]Skill!$Z:$Z)*$AA42/100)+
IF(ISBLANK($AB42),0, LOOKUP($AB42,[1]Skill!$A:$A,[1]Skill!$Z:$Z)*$AC42/100)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" t="str">
        <f t="shared" si="2"/>
        <v>0;0;0;0;0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-0.3</v>
      </c>
      <c r="AQ42" s="18">
        <v>0</v>
      </c>
      <c r="AR42" s="4" t="str">
        <f t="shared" si="3"/>
        <v>0;0;0;0;0;-0.3;0</v>
      </c>
      <c r="AS42" s="50" t="s">
        <v>775</v>
      </c>
      <c r="AT42" s="54">
        <v>11000006</v>
      </c>
      <c r="AU42" s="4" t="s">
        <v>1017</v>
      </c>
      <c r="AV42" s="4"/>
      <c r="AW42" s="4">
        <v>39</v>
      </c>
      <c r="AX42" s="4"/>
      <c r="AY42" s="59" t="s">
        <v>921</v>
      </c>
      <c r="AZ42" s="18">
        <v>0</v>
      </c>
      <c r="BA42" s="19">
        <v>0</v>
      </c>
      <c r="BB42" s="25">
        <v>0.57868850000000005</v>
      </c>
    </row>
    <row r="43" spans="1:54" x14ac:dyDescent="0.15">
      <c r="A43">
        <v>51000040</v>
      </c>
      <c r="C43" s="4" t="s">
        <v>51</v>
      </c>
      <c r="D43" s="4" t="s">
        <v>327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LOOKUP($Z43,[1]Skill!$A:$A,[1]Skill!$Z:$Z)*$AA43/100)+
IF(ISBLANK($AB43),0, LOOKUP($AB43,[1]Skill!$A:$A,[1]Skill!$Z:$Z)*$AC43/100)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" t="str">
        <f t="shared" si="2"/>
        <v>0;0;0;0;0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4" t="str">
        <f t="shared" si="3"/>
        <v>0;0;0;0;0;0;0</v>
      </c>
      <c r="AS43" s="50" t="s">
        <v>775</v>
      </c>
      <c r="AT43" s="54"/>
      <c r="AU43" s="4" t="s">
        <v>1026</v>
      </c>
      <c r="AV43" s="4"/>
      <c r="AW43" s="4">
        <v>40</v>
      </c>
      <c r="AX43" s="4"/>
      <c r="AY43" s="59" t="s">
        <v>925</v>
      </c>
      <c r="AZ43" s="18">
        <v>0</v>
      </c>
      <c r="BA43" s="19">
        <v>0</v>
      </c>
      <c r="BB43" s="25">
        <v>0.13606560000000001</v>
      </c>
    </row>
    <row r="44" spans="1:54" x14ac:dyDescent="0.15">
      <c r="A44">
        <v>51000041</v>
      </c>
      <c r="C44" s="7" t="s">
        <v>403</v>
      </c>
      <c r="D44" s="4" t="s">
        <v>492</v>
      </c>
      <c r="E44" s="19" t="s">
        <v>878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LOOKUP($Z44,[1]Skill!$A:$A,[1]Skill!$Z:$Z)*$AA44/100)+
IF(ISBLANK($AB44),0, LOOKUP($AB44,[1]Skill!$A:$A,[1]Skill!$Z:$Z)*$AC44/100)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" t="str">
        <f t="shared" si="2"/>
        <v>0;0;0;0;0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4" t="str">
        <f t="shared" si="3"/>
        <v>0;0;0;0;0;0;0</v>
      </c>
      <c r="AS44" s="50" t="s">
        <v>775</v>
      </c>
      <c r="AT44" s="54"/>
      <c r="AU44" s="4" t="s">
        <v>1027</v>
      </c>
      <c r="AV44" s="4"/>
      <c r="AW44" s="4">
        <v>41</v>
      </c>
      <c r="AX44" s="4"/>
      <c r="AY44" s="59" t="s">
        <v>925</v>
      </c>
      <c r="AZ44" s="18">
        <v>0</v>
      </c>
      <c r="BA44" s="19">
        <v>0</v>
      </c>
      <c r="BB44" s="25">
        <v>0.7</v>
      </c>
    </row>
    <row r="45" spans="1:54" x14ac:dyDescent="0.15">
      <c r="A45">
        <v>51000042</v>
      </c>
      <c r="C45" s="4" t="s">
        <v>669</v>
      </c>
      <c r="D45" s="4" t="s">
        <v>493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LOOKUP($Z45,[1]Skill!$A:$A,[1]Skill!$Z:$Z)*$AA45/100)+
IF(ISBLANK($AB45),0, LOOKUP($AB45,[1]Skill!$A:$A,[1]Skill!$Z:$Z)*$AC45/100)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" t="str">
        <f t="shared" si="2"/>
        <v>0;0;0;0;0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4" t="str">
        <f t="shared" si="3"/>
        <v>0;0;0;0;0;0;0</v>
      </c>
      <c r="AS45" s="50" t="s">
        <v>775</v>
      </c>
      <c r="AT45" s="54"/>
      <c r="AU45" s="4" t="s">
        <v>1027</v>
      </c>
      <c r="AV45" s="4"/>
      <c r="AW45" s="4">
        <v>42</v>
      </c>
      <c r="AX45" s="4"/>
      <c r="AY45" s="59" t="s">
        <v>925</v>
      </c>
      <c r="AZ45" s="18">
        <v>0</v>
      </c>
      <c r="BA45" s="19">
        <v>0</v>
      </c>
      <c r="BB45" s="25">
        <v>0.2</v>
      </c>
    </row>
    <row r="46" spans="1:54" x14ac:dyDescent="0.15">
      <c r="A46">
        <v>51000043</v>
      </c>
      <c r="C46" s="4" t="s">
        <v>52</v>
      </c>
      <c r="D46" s="7" t="s">
        <v>634</v>
      </c>
      <c r="E46" s="19"/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LOOKUP($Z46,[1]Skill!$A:$A,[1]Skill!$Z:$Z)*$AA46/100)+
IF(ISBLANK($AB46),0, LOOKUP($AB46,[1]Skill!$A:$A,[1]Skill!$Z:$Z)*$AC46/100)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" t="str">
        <f t="shared" si="2"/>
        <v>0;0;0;0;0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4" t="str">
        <f t="shared" si="3"/>
        <v>0;0;0;0;0;0;0</v>
      </c>
      <c r="AS46" s="50" t="s">
        <v>775</v>
      </c>
      <c r="AT46" s="54">
        <v>11000009</v>
      </c>
      <c r="AU46" s="4" t="s">
        <v>1028</v>
      </c>
      <c r="AV46" s="4"/>
      <c r="AW46" s="4">
        <v>43</v>
      </c>
      <c r="AX46" s="4"/>
      <c r="AY46" s="59" t="s">
        <v>925</v>
      </c>
      <c r="AZ46" s="18">
        <v>0</v>
      </c>
      <c r="BA46" s="19">
        <v>0</v>
      </c>
      <c r="BB46" s="25">
        <v>0.38688529999999999</v>
      </c>
    </row>
    <row r="47" spans="1:54" x14ac:dyDescent="0.15">
      <c r="A47">
        <v>51000044</v>
      </c>
      <c r="C47" s="4" t="s">
        <v>53</v>
      </c>
      <c r="D47" s="4" t="s">
        <v>494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LOOKUP($Z47,[1]Skill!$A:$A,[1]Skill!$Z:$Z)*$AA47/100)+
IF(ISBLANK($AB47),0, LOOKUP($AB47,[1]Skill!$A:$A,[1]Skill!$Z:$Z)*$AC47/100)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" t="str">
        <f t="shared" si="2"/>
        <v>0;0;0;0;0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4" t="str">
        <f t="shared" si="3"/>
        <v>0;0;0;0;0;0;0</v>
      </c>
      <c r="AS47" s="50" t="s">
        <v>775</v>
      </c>
      <c r="AT47" s="54"/>
      <c r="AU47" s="4" t="s">
        <v>1029</v>
      </c>
      <c r="AV47" s="4"/>
      <c r="AW47" s="4">
        <v>44</v>
      </c>
      <c r="AX47" s="4"/>
      <c r="AY47" s="59" t="s">
        <v>924</v>
      </c>
      <c r="AZ47" s="18">
        <v>0</v>
      </c>
      <c r="BA47" s="19">
        <v>0</v>
      </c>
      <c r="BB47" s="25">
        <v>0.5557377</v>
      </c>
    </row>
    <row r="48" spans="1:54" x14ac:dyDescent="0.15">
      <c r="A48">
        <v>51000045</v>
      </c>
      <c r="C48" s="4" t="s">
        <v>54</v>
      </c>
      <c r="D48" s="4" t="s">
        <v>495</v>
      </c>
      <c r="E48" s="19"/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LOOKUP($Z48,[1]Skill!$A:$A,[1]Skill!$Z:$Z)*$AA48/100)+
IF(ISBLANK($AB48),0, LOOKUP($AB48,[1]Skill!$A:$A,[1]Skill!$Z:$Z)*$AC48/100)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" t="str">
        <f t="shared" si="2"/>
        <v>0;0;0;0;0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4" t="str">
        <f t="shared" si="3"/>
        <v>0;0;0;0;0;0;0</v>
      </c>
      <c r="AS48" s="50" t="s">
        <v>775</v>
      </c>
      <c r="AT48" s="54"/>
      <c r="AU48" s="4" t="s">
        <v>1030</v>
      </c>
      <c r="AV48" s="4" t="s">
        <v>1031</v>
      </c>
      <c r="AW48" s="4">
        <v>45</v>
      </c>
      <c r="AX48" s="4"/>
      <c r="AY48" s="59" t="s">
        <v>923</v>
      </c>
      <c r="AZ48" s="18">
        <v>0</v>
      </c>
      <c r="BA48" s="19">
        <v>0</v>
      </c>
      <c r="BB48" s="25">
        <v>0.46721309999999999</v>
      </c>
    </row>
    <row r="49" spans="1:54" x14ac:dyDescent="0.15">
      <c r="A49">
        <v>51000046</v>
      </c>
      <c r="C49" s="4" t="s">
        <v>55</v>
      </c>
      <c r="D49" s="4" t="s">
        <v>496</v>
      </c>
      <c r="E49" s="19" t="s">
        <v>878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LOOKUP($Z49,[1]Skill!$A:$A,[1]Skill!$Z:$Z)*$AA49/100)+
IF(ISBLANK($AB49),0, LOOKUP($AB49,[1]Skill!$A:$A,[1]Skill!$Z:$Z)*$AC49/100)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" t="str">
        <f t="shared" si="2"/>
        <v>0;0;0;0;0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4" t="str">
        <f t="shared" si="3"/>
        <v>0;0;0;0;0;0;0</v>
      </c>
      <c r="AS49" s="50" t="s">
        <v>775</v>
      </c>
      <c r="AT49" s="54"/>
      <c r="AU49" s="4" t="s">
        <v>1032</v>
      </c>
      <c r="AV49" s="8"/>
      <c r="AW49" s="4">
        <v>46</v>
      </c>
      <c r="AX49" s="4"/>
      <c r="AY49" s="59" t="s">
        <v>923</v>
      </c>
      <c r="AZ49" s="18">
        <v>0</v>
      </c>
      <c r="BA49" s="19">
        <v>0</v>
      </c>
      <c r="BB49" s="25">
        <v>0.3245902</v>
      </c>
    </row>
    <row r="50" spans="1:54" x14ac:dyDescent="0.15">
      <c r="A50">
        <v>51000047</v>
      </c>
      <c r="C50" s="4" t="s">
        <v>56</v>
      </c>
      <c r="D50" s="4" t="s">
        <v>329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LOOKUP($Z50,[1]Skill!$A:$A,[1]Skill!$Z:$Z)*$AA50/100)+
IF(ISBLANK($AB50),0, LOOKUP($AB50,[1]Skill!$A:$A,[1]Skill!$Z:$Z)*$AC50/100)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" t="str">
        <f t="shared" si="2"/>
        <v>0;0;0;0;0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4" t="str">
        <f t="shared" si="3"/>
        <v>0;0;0;0;0;0;0</v>
      </c>
      <c r="AS50" s="50" t="s">
        <v>775</v>
      </c>
      <c r="AT50" s="54"/>
      <c r="AU50" s="4" t="s">
        <v>1033</v>
      </c>
      <c r="AV50" s="4"/>
      <c r="AW50" s="4">
        <v>47</v>
      </c>
      <c r="AX50" s="4"/>
      <c r="AY50" s="59" t="s">
        <v>927</v>
      </c>
      <c r="AZ50" s="18">
        <v>0</v>
      </c>
      <c r="BA50" s="19">
        <v>0</v>
      </c>
      <c r="BB50" s="25">
        <v>0.8573771</v>
      </c>
    </row>
    <row r="51" spans="1:54" x14ac:dyDescent="0.15">
      <c r="A51">
        <v>51000048</v>
      </c>
      <c r="C51" s="4" t="s">
        <v>57</v>
      </c>
      <c r="D51" s="4" t="s">
        <v>330</v>
      </c>
      <c r="E51" s="19" t="s">
        <v>810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LOOKUP($Z51,[1]Skill!$A:$A,[1]Skill!$Z:$Z)*$AA51/100)+
IF(ISBLANK($AB51),0, LOOKUP($AB51,[1]Skill!$A:$A,[1]Skill!$Z:$Z)*$AC51/100)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" t="str">
        <f t="shared" si="2"/>
        <v>0;0;0;0;0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4" t="str">
        <f t="shared" si="3"/>
        <v>0;0;0;0;0;0;0</v>
      </c>
      <c r="AS51" s="50" t="s">
        <v>775</v>
      </c>
      <c r="AT51" s="54"/>
      <c r="AU51" s="4" t="s">
        <v>1034</v>
      </c>
      <c r="AV51" s="4"/>
      <c r="AW51" s="4">
        <v>48</v>
      </c>
      <c r="AX51" s="4"/>
      <c r="AY51" s="59" t="s">
        <v>935</v>
      </c>
      <c r="AZ51" s="18">
        <v>0</v>
      </c>
      <c r="BA51" s="19">
        <v>0</v>
      </c>
      <c r="BB51" s="25">
        <v>0.33606560000000002</v>
      </c>
    </row>
    <row r="52" spans="1:54" x14ac:dyDescent="0.15">
      <c r="A52">
        <v>51000049</v>
      </c>
      <c r="C52" s="4" t="s">
        <v>58</v>
      </c>
      <c r="D52" s="4" t="s">
        <v>497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LOOKUP($Z52,[1]Skill!$A:$A,[1]Skill!$Z:$Z)*$AA52/100)+
IF(ISBLANK($AB52),0, LOOKUP($AB52,[1]Skill!$A:$A,[1]Skill!$Z:$Z)*$AC52/100)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" t="str">
        <f t="shared" si="2"/>
        <v>0;0;0;0;0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4" t="str">
        <f t="shared" si="3"/>
        <v>0;0;0;0;0;0;0</v>
      </c>
      <c r="AS52" s="50" t="s">
        <v>775</v>
      </c>
      <c r="AT52" s="54"/>
      <c r="AU52" s="4" t="s">
        <v>1035</v>
      </c>
      <c r="AV52" s="4"/>
      <c r="AW52" s="4">
        <v>49</v>
      </c>
      <c r="AX52" s="4"/>
      <c r="AY52" s="59" t="s">
        <v>923</v>
      </c>
      <c r="AZ52" s="18">
        <v>0</v>
      </c>
      <c r="BA52" s="19">
        <v>0</v>
      </c>
      <c r="BB52" s="25">
        <v>0.2377049</v>
      </c>
    </row>
    <row r="53" spans="1:54" x14ac:dyDescent="0.15">
      <c r="A53">
        <v>51000050</v>
      </c>
      <c r="C53" s="4" t="s">
        <v>59</v>
      </c>
      <c r="D53" s="4" t="s">
        <v>498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LOOKUP($Z53,[1]Skill!$A:$A,[1]Skill!$Z:$Z)*$AA53/100)+
IF(ISBLANK($AB53),0, LOOKUP($AB53,[1]Skill!$A:$A,[1]Skill!$Z:$Z)*$AC53/100)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" t="str">
        <f t="shared" si="2"/>
        <v>0;0;0;0;0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4" t="str">
        <f t="shared" si="3"/>
        <v>0;0;0;0;0;0;0</v>
      </c>
      <c r="AS53" s="50" t="s">
        <v>775</v>
      </c>
      <c r="AT53" s="54"/>
      <c r="AU53" s="4" t="s">
        <v>1036</v>
      </c>
      <c r="AV53" s="4"/>
      <c r="AW53" s="4">
        <v>50</v>
      </c>
      <c r="AX53" s="4"/>
      <c r="AY53" s="59" t="s">
        <v>921</v>
      </c>
      <c r="AZ53" s="18">
        <v>0</v>
      </c>
      <c r="BA53" s="19">
        <v>0</v>
      </c>
      <c r="BB53" s="25">
        <v>0.39836070000000001</v>
      </c>
    </row>
    <row r="54" spans="1:54" x14ac:dyDescent="0.15">
      <c r="A54">
        <v>51000051</v>
      </c>
      <c r="C54" s="4" t="s">
        <v>60</v>
      </c>
      <c r="D54" s="4" t="s">
        <v>499</v>
      </c>
      <c r="E54" s="19" t="s">
        <v>802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LOOKUP($Z54,[1]Skill!$A:$A,[1]Skill!$Z:$Z)*$AA54/100)+
IF(ISBLANK($AB54),0, LOOKUP($AB54,[1]Skill!$A:$A,[1]Skill!$Z:$Z)*$AC54/100)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4" t="str">
        <f t="shared" si="2"/>
        <v>0;0;0;0;0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4" t="str">
        <f t="shared" si="3"/>
        <v>0;0;0;0;0;0;0</v>
      </c>
      <c r="AS54" s="50" t="s">
        <v>775</v>
      </c>
      <c r="AT54" s="54"/>
      <c r="AU54" s="4" t="s">
        <v>1037</v>
      </c>
      <c r="AV54" s="4"/>
      <c r="AW54" s="4">
        <v>51</v>
      </c>
      <c r="AX54" s="4"/>
      <c r="AY54" s="59" t="s">
        <v>932</v>
      </c>
      <c r="AZ54" s="18">
        <v>0</v>
      </c>
      <c r="BA54" s="19">
        <v>0</v>
      </c>
      <c r="BB54" s="25">
        <v>0.53442619999999996</v>
      </c>
    </row>
    <row r="55" spans="1:54" x14ac:dyDescent="0.15">
      <c r="A55">
        <v>51000052</v>
      </c>
      <c r="C55" s="7" t="s">
        <v>405</v>
      </c>
      <c r="D55" s="4" t="s">
        <v>500</v>
      </c>
      <c r="E55" s="19" t="s">
        <v>798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LOOKUP($Z55,[1]Skill!$A:$A,[1]Skill!$Z:$Z)*$AA55/100)+
IF(ISBLANK($AB55),0, LOOKUP($AB55,[1]Skill!$A:$A,[1]Skill!$Z:$Z)*$AC55/100)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4" t="str">
        <f t="shared" si="2"/>
        <v>0;0;0;0;0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4" t="str">
        <f t="shared" si="3"/>
        <v>0;0;0;0;0;0;0</v>
      </c>
      <c r="AS55" s="50" t="s">
        <v>775</v>
      </c>
      <c r="AT55" s="54"/>
      <c r="AU55" s="4" t="s">
        <v>1038</v>
      </c>
      <c r="AV55" s="4"/>
      <c r="AW55" s="4">
        <v>52</v>
      </c>
      <c r="AX55" s="4"/>
      <c r="AY55" s="59" t="s">
        <v>935</v>
      </c>
      <c r="AZ55" s="18">
        <v>0</v>
      </c>
      <c r="BA55" s="19">
        <v>0</v>
      </c>
      <c r="BB55" s="25">
        <v>0.33770489999999997</v>
      </c>
    </row>
    <row r="56" spans="1:54" x14ac:dyDescent="0.15">
      <c r="A56">
        <v>51000053</v>
      </c>
      <c r="C56" s="4" t="s">
        <v>63</v>
      </c>
      <c r="D56" s="4" t="s">
        <v>501</v>
      </c>
      <c r="E56" s="19"/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-0.17999999999999972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LOOKUP($Z56,[1]Skill!$A:$A,[1]Skill!$Z:$Z)*$AA56/100)+
IF(ISBLANK($AB56),0, LOOKUP($AB56,[1]Skill!$A:$A,[1]Skill!$Z:$Z)*$AC56/100)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4" t="str">
        <f t="shared" si="2"/>
        <v>0;0;0;0;0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0.3</v>
      </c>
      <c r="AR56" s="4" t="str">
        <f t="shared" si="3"/>
        <v>0;0;0;0;0;0;0.3</v>
      </c>
      <c r="AS56" s="50" t="s">
        <v>775</v>
      </c>
      <c r="AT56" s="54"/>
      <c r="AU56" s="4" t="s">
        <v>1027</v>
      </c>
      <c r="AV56" s="4"/>
      <c r="AW56" s="4">
        <v>53</v>
      </c>
      <c r="AX56" s="4"/>
      <c r="AY56" s="59" t="s">
        <v>926</v>
      </c>
      <c r="AZ56" s="18">
        <v>0</v>
      </c>
      <c r="BA56" s="19">
        <v>0</v>
      </c>
      <c r="BB56" s="25">
        <v>0.5557377</v>
      </c>
    </row>
    <row r="57" spans="1:54" x14ac:dyDescent="0.15">
      <c r="A57">
        <v>51000054</v>
      </c>
      <c r="C57" s="7" t="s">
        <v>406</v>
      </c>
      <c r="D57" s="4" t="s">
        <v>407</v>
      </c>
      <c r="E57" s="19"/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2.5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LOOKUP($Z57,[1]Skill!$A:$A,[1]Skill!$Z:$Z)*$AA57/100)+
IF(ISBLANK($AB57),0, LOOKUP($AB57,[1]Skill!$A:$A,[1]Skill!$Z:$Z)*$AC57/100)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4" t="str">
        <f t="shared" si="2"/>
        <v>0;0;0;0;0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4" t="str">
        <f t="shared" si="3"/>
        <v>0;0;0;0;0;0;0</v>
      </c>
      <c r="AS57" s="50" t="s">
        <v>775</v>
      </c>
      <c r="AT57" s="54"/>
      <c r="AU57" s="4" t="s">
        <v>1039</v>
      </c>
      <c r="AV57" s="4"/>
      <c r="AW57" s="4">
        <v>54</v>
      </c>
      <c r="AX57" s="4"/>
      <c r="AY57" s="59" t="s">
        <v>925</v>
      </c>
      <c r="AZ57" s="18">
        <v>0</v>
      </c>
      <c r="BA57" s="19">
        <v>0</v>
      </c>
      <c r="BB57" s="25">
        <v>0.24918029999999999</v>
      </c>
    </row>
    <row r="58" spans="1:54" x14ac:dyDescent="0.15">
      <c r="A58">
        <v>51000055</v>
      </c>
      <c r="C58" s="4" t="s">
        <v>64</v>
      </c>
      <c r="D58" s="4" t="s">
        <v>331</v>
      </c>
      <c r="E58" s="19"/>
      <c r="F58" s="4">
        <v>2</v>
      </c>
      <c r="G58" s="4">
        <v>11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LOOKUP($Z58,[1]Skill!$A:$A,[1]Skill!$Z:$Z)*$AA58/100)+
IF(ISBLANK($AB58),0, LOOKUP($AB58,[1]Skill!$A:$A,[1]Skill!$Z:$Z)*$AC58/100)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4" t="str">
        <f t="shared" si="2"/>
        <v>0;0;0;0;0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4" t="str">
        <f t="shared" si="3"/>
        <v>0;0;0;0;0;0;0</v>
      </c>
      <c r="AS58" s="50" t="s">
        <v>775</v>
      </c>
      <c r="AT58" s="54"/>
      <c r="AU58" s="4" t="s">
        <v>1040</v>
      </c>
      <c r="AV58" s="4"/>
      <c r="AW58" s="4">
        <v>55</v>
      </c>
      <c r="AX58" s="4"/>
      <c r="AY58" s="59" t="s">
        <v>922</v>
      </c>
      <c r="AZ58" s="18">
        <v>0</v>
      </c>
      <c r="BA58" s="19">
        <v>0</v>
      </c>
      <c r="BB58" s="25">
        <v>0.3967213</v>
      </c>
    </row>
    <row r="59" spans="1:54" x14ac:dyDescent="0.15">
      <c r="A59">
        <v>51000056</v>
      </c>
      <c r="C59" s="4" t="s">
        <v>65</v>
      </c>
      <c r="D59" s="4" t="s">
        <v>332</v>
      </c>
      <c r="E59" s="19" t="s">
        <v>896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LOOKUP($Z59,[1]Skill!$A:$A,[1]Skill!$Z:$Z)*$AA59/100)+
IF(ISBLANK($AB59),0, LOOKUP($AB59,[1]Skill!$A:$A,[1]Skill!$Z:$Z)*$AC59/100)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4" t="str">
        <f t="shared" si="2"/>
        <v>0;0;0;0;0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4" t="str">
        <f t="shared" si="3"/>
        <v>0;0;0;0;0;0;0</v>
      </c>
      <c r="AS59" s="50" t="s">
        <v>775</v>
      </c>
      <c r="AT59" s="54"/>
      <c r="AU59" s="4" t="s">
        <v>1041</v>
      </c>
      <c r="AV59" s="4"/>
      <c r="AW59" s="4">
        <v>56</v>
      </c>
      <c r="AX59" s="4"/>
      <c r="AY59" s="59" t="s">
        <v>924</v>
      </c>
      <c r="AZ59" s="18">
        <v>0</v>
      </c>
      <c r="BA59" s="19">
        <v>0</v>
      </c>
      <c r="BB59" s="25">
        <v>0.70163940000000002</v>
      </c>
    </row>
    <row r="60" spans="1:54" x14ac:dyDescent="0.15">
      <c r="A60">
        <v>51000057</v>
      </c>
      <c r="C60" s="4" t="s">
        <v>67</v>
      </c>
      <c r="D60" s="4" t="s">
        <v>502</v>
      </c>
      <c r="E60" s="19" t="s">
        <v>810</v>
      </c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LOOKUP($Z60,[1]Skill!$A:$A,[1]Skill!$Z:$Z)*$AA60/100)+
IF(ISBLANK($AB60),0, LOOKUP($AB60,[1]Skill!$A:$A,[1]Skill!$Z:$Z)*$AC60/100)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4" t="str">
        <f t="shared" si="2"/>
        <v>0;0;0;0;0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4" t="str">
        <f t="shared" si="3"/>
        <v>0;0;0;0;0;0;0</v>
      </c>
      <c r="AS60" s="50" t="s">
        <v>775</v>
      </c>
      <c r="AT60" s="54"/>
      <c r="AU60" s="4" t="s">
        <v>1026</v>
      </c>
      <c r="AV60" s="4" t="s">
        <v>1042</v>
      </c>
      <c r="AW60" s="4">
        <v>57</v>
      </c>
      <c r="AX60" s="4"/>
      <c r="AY60" s="59" t="s">
        <v>926</v>
      </c>
      <c r="AZ60" s="18">
        <v>0</v>
      </c>
      <c r="BA60" s="19">
        <v>0</v>
      </c>
      <c r="BB60" s="25">
        <v>0.26065569999999999</v>
      </c>
    </row>
    <row r="61" spans="1:54" x14ac:dyDescent="0.15">
      <c r="A61">
        <v>51000058</v>
      </c>
      <c r="C61" s="4" t="s">
        <v>68</v>
      </c>
      <c r="D61" s="4" t="s">
        <v>503</v>
      </c>
      <c r="E61" s="19" t="s">
        <v>896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LOOKUP($Z61,[1]Skill!$A:$A,[1]Skill!$Z:$Z)*$AA61/100)+
IF(ISBLANK($AB61),0, LOOKUP($AB61,[1]Skill!$A:$A,[1]Skill!$Z:$Z)*$AC61/100)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4" t="str">
        <f t="shared" si="2"/>
        <v>0;0;0;0;0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4" t="str">
        <f t="shared" si="3"/>
        <v>0;0;0;0;0;0;0</v>
      </c>
      <c r="AS61" s="50" t="s">
        <v>775</v>
      </c>
      <c r="AT61" s="54"/>
      <c r="AU61" s="4" t="s">
        <v>1043</v>
      </c>
      <c r="AV61" s="4"/>
      <c r="AW61" s="4">
        <v>58</v>
      </c>
      <c r="AX61" s="4"/>
      <c r="AY61" s="59" t="s">
        <v>927</v>
      </c>
      <c r="AZ61" s="18">
        <v>0</v>
      </c>
      <c r="BA61" s="19">
        <v>0</v>
      </c>
      <c r="BB61" s="25">
        <v>0.17213120000000001</v>
      </c>
    </row>
    <row r="62" spans="1:54" x14ac:dyDescent="0.15">
      <c r="A62">
        <v>51000059</v>
      </c>
      <c r="C62" s="4" t="s">
        <v>69</v>
      </c>
      <c r="D62" s="4" t="s">
        <v>504</v>
      </c>
      <c r="E62" s="19" t="s">
        <v>896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LOOKUP($Z62,[1]Skill!$A:$A,[1]Skill!$Z:$Z)*$AA62/100)+
IF(ISBLANK($AB62),0, LOOKUP($AB62,[1]Skill!$A:$A,[1]Skill!$Z:$Z)*$AC62/100)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4" t="str">
        <f t="shared" si="2"/>
        <v>0;0;0;0;0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4" t="str">
        <f t="shared" si="3"/>
        <v>0;0;0;0;0;0;0</v>
      </c>
      <c r="AS62" s="50" t="s">
        <v>775</v>
      </c>
      <c r="AT62" s="54"/>
      <c r="AU62" s="4" t="s">
        <v>1044</v>
      </c>
      <c r="AV62" s="4"/>
      <c r="AW62" s="4">
        <v>59</v>
      </c>
      <c r="AX62" s="4"/>
      <c r="AY62" s="59" t="s">
        <v>935</v>
      </c>
      <c r="AZ62" s="18">
        <v>0</v>
      </c>
      <c r="BA62" s="19">
        <v>0</v>
      </c>
      <c r="BB62" s="25">
        <v>0.13278690000000001</v>
      </c>
    </row>
    <row r="63" spans="1:54" x14ac:dyDescent="0.15">
      <c r="A63">
        <v>51000060</v>
      </c>
      <c r="C63" s="4" t="s">
        <v>70</v>
      </c>
      <c r="D63" s="4" t="s">
        <v>505</v>
      </c>
      <c r="E63" s="19" t="s">
        <v>896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LOOKUP($Z63,[1]Skill!$A:$A,[1]Skill!$Z:$Z)*$AA63/100)+
IF(ISBLANK($AB63),0, LOOKUP($AB63,[1]Skill!$A:$A,[1]Skill!$Z:$Z)*$AC63/100)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4" t="str">
        <f t="shared" si="2"/>
        <v>0;0;0;0;0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4" t="str">
        <f t="shared" si="3"/>
        <v>0;0;0;0;0;0;0</v>
      </c>
      <c r="AS63" s="50" t="s">
        <v>775</v>
      </c>
      <c r="AT63" s="54"/>
      <c r="AU63" s="4" t="s">
        <v>1045</v>
      </c>
      <c r="AV63" s="4"/>
      <c r="AW63" s="4">
        <v>60</v>
      </c>
      <c r="AX63" s="4"/>
      <c r="AY63" s="59" t="s">
        <v>927</v>
      </c>
      <c r="AZ63" s="18">
        <v>0</v>
      </c>
      <c r="BA63" s="19">
        <v>0</v>
      </c>
      <c r="BB63" s="25">
        <v>0.75737699999999997</v>
      </c>
    </row>
    <row r="64" spans="1:54" x14ac:dyDescent="0.15">
      <c r="A64">
        <v>51000061</v>
      </c>
      <c r="C64" s="4" t="s">
        <v>71</v>
      </c>
      <c r="D64" s="4" t="s">
        <v>333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3.9600000000000009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LOOKUP($Z64,[1]Skill!$A:$A,[1]Skill!$Z:$Z)*$AA64/100)+
IF(ISBLANK($AB64),0, LOOKUP($AB64,[1]Skill!$A:$A,[1]Skill!$Z:$Z)*$AC64/100)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4" t="str">
        <f t="shared" si="2"/>
        <v>0;0;0;0;0</v>
      </c>
      <c r="AK64" s="18">
        <v>0</v>
      </c>
      <c r="AL64" s="18">
        <v>0.3</v>
      </c>
      <c r="AM64" s="18">
        <v>0.3</v>
      </c>
      <c r="AN64" s="18">
        <v>0</v>
      </c>
      <c r="AO64" s="18">
        <v>0.3</v>
      </c>
      <c r="AP64" s="18">
        <v>0</v>
      </c>
      <c r="AQ64" s="18">
        <v>0</v>
      </c>
      <c r="AR64" s="4" t="str">
        <f t="shared" si="3"/>
        <v>0;0.3;0.3;0;0.3;0;0</v>
      </c>
      <c r="AS64" s="50" t="s">
        <v>775</v>
      </c>
      <c r="AT64" s="54"/>
      <c r="AU64" s="4" t="s">
        <v>1046</v>
      </c>
      <c r="AV64" s="4"/>
      <c r="AW64" s="4">
        <v>61</v>
      </c>
      <c r="AX64" s="4"/>
      <c r="AY64" s="59" t="s">
        <v>927</v>
      </c>
      <c r="AZ64" s="18">
        <v>0</v>
      </c>
      <c r="BA64" s="19">
        <v>0</v>
      </c>
      <c r="BB64" s="25">
        <v>0.43442619999999998</v>
      </c>
    </row>
    <row r="65" spans="1:54" x14ac:dyDescent="0.15">
      <c r="A65">
        <v>51000062</v>
      </c>
      <c r="C65" s="4" t="s">
        <v>72</v>
      </c>
      <c r="D65" s="4" t="s">
        <v>506</v>
      </c>
      <c r="E65" s="19" t="s">
        <v>727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LOOKUP($Z65,[1]Skill!$A:$A,[1]Skill!$Z:$Z)*$AA65/100)+
IF(ISBLANK($AB65),0, LOOKUP($AB65,[1]Skill!$A:$A,[1]Skill!$Z:$Z)*$AC65/100)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4" t="str">
        <f t="shared" si="2"/>
        <v>0;0;0;0;0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4" t="str">
        <f t="shared" si="3"/>
        <v>0;0;0;0;0;0;0</v>
      </c>
      <c r="AS65" s="50" t="s">
        <v>775</v>
      </c>
      <c r="AT65" s="54"/>
      <c r="AU65" s="4" t="s">
        <v>1047</v>
      </c>
      <c r="AV65" s="4"/>
      <c r="AW65" s="4">
        <v>62</v>
      </c>
      <c r="AX65" s="4"/>
      <c r="AY65" s="59" t="s">
        <v>921</v>
      </c>
      <c r="AZ65" s="18">
        <v>0</v>
      </c>
      <c r="BA65" s="19">
        <v>0</v>
      </c>
      <c r="BB65" s="25">
        <v>0.14590159999999999</v>
      </c>
    </row>
    <row r="66" spans="1:54" x14ac:dyDescent="0.15">
      <c r="A66">
        <v>51000063</v>
      </c>
      <c r="C66" s="4" t="s">
        <v>73</v>
      </c>
      <c r="D66" s="4" t="s">
        <v>334</v>
      </c>
      <c r="E66" s="19" t="s">
        <v>798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LOOKUP($Z66,[1]Skill!$A:$A,[1]Skill!$Z:$Z)*$AA66/100)+
IF(ISBLANK($AB66),0, LOOKUP($AB66,[1]Skill!$A:$A,[1]Skill!$Z:$Z)*$AC66/100)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4" t="str">
        <f t="shared" si="2"/>
        <v>0;0;0;0;0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4" t="str">
        <f t="shared" si="3"/>
        <v>0;0;0;0;0;0;0</v>
      </c>
      <c r="AS66" s="50" t="s">
        <v>775</v>
      </c>
      <c r="AT66" s="54"/>
      <c r="AU66" s="4" t="s">
        <v>1048</v>
      </c>
      <c r="AV66" s="4"/>
      <c r="AW66" s="4">
        <v>63</v>
      </c>
      <c r="AX66" s="4"/>
      <c r="AY66" s="59" t="s">
        <v>935</v>
      </c>
      <c r="AZ66" s="18">
        <v>0</v>
      </c>
      <c r="BA66" s="19">
        <v>0</v>
      </c>
      <c r="BB66" s="25">
        <v>0.15245900000000001</v>
      </c>
    </row>
    <row r="67" spans="1:54" x14ac:dyDescent="0.15">
      <c r="A67">
        <v>51000064</v>
      </c>
      <c r="C67" s="4" t="s">
        <v>74</v>
      </c>
      <c r="D67" s="4" t="s">
        <v>335</v>
      </c>
      <c r="E67" s="19" t="s">
        <v>827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 s="4">
        <v>-35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3.9500000000000028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LOOKUP($Z67,[1]Skill!$A:$A,[1]Skill!$Z:$Z)*$AA67/100)+
IF(ISBLANK($AB67),0, LOOKUP($AB67,[1]Skill!$A:$A,[1]Skill!$Z:$Z)*$AC67/100)</f>
        <v>1.75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4" t="str">
        <f t="shared" si="2"/>
        <v>0;0;0;0;0</v>
      </c>
      <c r="AK67" s="18">
        <v>0</v>
      </c>
      <c r="AL67" s="18">
        <v>0</v>
      </c>
      <c r="AM67" s="18">
        <v>0</v>
      </c>
      <c r="AN67" s="18">
        <v>0.5</v>
      </c>
      <c r="AO67" s="18">
        <v>0</v>
      </c>
      <c r="AP67" s="18">
        <v>0</v>
      </c>
      <c r="AQ67" s="18">
        <v>0</v>
      </c>
      <c r="AR67" s="4" t="str">
        <f t="shared" si="3"/>
        <v>0;0;0;0.5;0;0;0</v>
      </c>
      <c r="AS67" s="50" t="s">
        <v>775</v>
      </c>
      <c r="AT67" s="54"/>
      <c r="AU67" s="4" t="s">
        <v>1049</v>
      </c>
      <c r="AV67" s="4"/>
      <c r="AW67" s="4">
        <v>64</v>
      </c>
      <c r="AX67" s="4"/>
      <c r="AY67" s="59" t="s">
        <v>932</v>
      </c>
      <c r="AZ67" s="18">
        <v>0</v>
      </c>
      <c r="BA67" s="19">
        <v>0</v>
      </c>
      <c r="BB67" s="25">
        <v>0.8180328</v>
      </c>
    </row>
    <row r="68" spans="1:54" x14ac:dyDescent="0.15">
      <c r="A68">
        <v>51000065</v>
      </c>
      <c r="C68" s="4" t="s">
        <v>76</v>
      </c>
      <c r="D68" s="4" t="s">
        <v>507</v>
      </c>
      <c r="E68" s="19" t="s">
        <v>303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SUM(K68:L68)+SUM(N68:T68)*5+4.4*SUM(AK68:AQ68)+2.5*SUM(AE68:AI68)+IF(ISNUMBER(AD68),AD68,0)+M68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LOOKUP($Z68,[1]Skill!$A:$A,[1]Skill!$Z:$Z)*$AA68/100)+
IF(ISBLANK($AB68),0, LOOKUP($AB68,[1]Skill!$A:$A,[1]Skill!$Z:$Z)*$AC68/100)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4" t="str">
        <f t="shared" ref="AJ68:AJ131" si="6">CONCATENATE(AE68,";",AF68,";",AG68,";",AH68,";",AI68)</f>
        <v>0;0;0;0;0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4" t="str">
        <f t="shared" ref="AR68:AR131" si="7">CONCATENATE(AK68,";",AL68,";",AM68,";",AN68,";",AO68,";",AP68,";",AQ68)</f>
        <v>0;0;0;0;0;0;0</v>
      </c>
      <c r="AS68" s="50" t="s">
        <v>775</v>
      </c>
      <c r="AT68" s="54"/>
      <c r="AU68" s="4" t="s">
        <v>1049</v>
      </c>
      <c r="AV68" s="4"/>
      <c r="AW68" s="4">
        <v>65</v>
      </c>
      <c r="AX68" s="4" t="s">
        <v>77</v>
      </c>
      <c r="AY68" s="59" t="s">
        <v>932</v>
      </c>
      <c r="AZ68" s="18">
        <v>0</v>
      </c>
      <c r="BA68" s="19">
        <v>0</v>
      </c>
      <c r="BB68" s="25">
        <v>0.95081970000000005</v>
      </c>
    </row>
    <row r="69" spans="1:54" x14ac:dyDescent="0.15">
      <c r="A69">
        <v>51000066</v>
      </c>
      <c r="C69" s="4" t="s">
        <v>78</v>
      </c>
      <c r="D69" s="4" t="s">
        <v>336</v>
      </c>
      <c r="E69" s="19" t="s">
        <v>889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7.75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LOOKUP($Z69,[1]Skill!$A:$A,[1]Skill!$Z:$Z)*$AA69/100)+
IF(ISBLANK($AB69),0, LOOKUP($AB69,[1]Skill!$A:$A,[1]Skill!$Z:$Z)*$AC69/100)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4" t="str">
        <f t="shared" si="6"/>
        <v>0;0;0;0;0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4" t="str">
        <f t="shared" si="7"/>
        <v>0;0;0;0;0;0;0</v>
      </c>
      <c r="AS69" s="50" t="s">
        <v>775</v>
      </c>
      <c r="AT69" s="54"/>
      <c r="AU69" s="4" t="s">
        <v>1050</v>
      </c>
      <c r="AV69" s="4"/>
      <c r="AW69" s="4">
        <v>66</v>
      </c>
      <c r="AX69" s="4"/>
      <c r="AY69" s="59" t="s">
        <v>932</v>
      </c>
      <c r="AZ69" s="18">
        <v>0</v>
      </c>
      <c r="BA69" s="19">
        <v>0</v>
      </c>
      <c r="BB69" s="25">
        <v>0.84098360000000005</v>
      </c>
    </row>
    <row r="70" spans="1:54" x14ac:dyDescent="0.15">
      <c r="A70">
        <v>51000067</v>
      </c>
      <c r="C70" s="4" t="s">
        <v>79</v>
      </c>
      <c r="D70" s="4" t="s">
        <v>508</v>
      </c>
      <c r="E70" s="19" t="s">
        <v>882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LOOKUP($Z70,[1]Skill!$A:$A,[1]Skill!$Z:$Z)*$AA70/100)+
IF(ISBLANK($AB70),0, LOOKUP($AB70,[1]Skill!$A:$A,[1]Skill!$Z:$Z)*$AC70/100)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4" t="str">
        <f t="shared" si="6"/>
        <v>0;0;0;0;0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4" t="str">
        <f t="shared" si="7"/>
        <v>0;0;0;0;0;0;0</v>
      </c>
      <c r="AS70" s="50" t="s">
        <v>775</v>
      </c>
      <c r="AT70" s="54"/>
      <c r="AU70" s="4"/>
      <c r="AV70" s="4"/>
      <c r="AW70" s="4">
        <v>67</v>
      </c>
      <c r="AX70" s="4"/>
      <c r="AY70" s="59" t="s">
        <v>921</v>
      </c>
      <c r="AZ70" s="18">
        <v>0</v>
      </c>
      <c r="BA70" s="19">
        <v>0</v>
      </c>
      <c r="BB70" s="25">
        <v>0.89508200000000004</v>
      </c>
    </row>
    <row r="71" spans="1:54" x14ac:dyDescent="0.15">
      <c r="A71">
        <v>51000068</v>
      </c>
      <c r="C71" s="4" t="s">
        <v>80</v>
      </c>
      <c r="D71" s="4" t="s">
        <v>509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LOOKUP($Z71,[1]Skill!$A:$A,[1]Skill!$Z:$Z)*$AA71/100)+
IF(ISBLANK($AB71),0, LOOKUP($AB71,[1]Skill!$A:$A,[1]Skill!$Z:$Z)*$AC71/100)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4" t="str">
        <f t="shared" si="6"/>
        <v>0;0;0;0;0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4" t="str">
        <f t="shared" si="7"/>
        <v>0;0;0;0;0;0;0</v>
      </c>
      <c r="AS71" s="50" t="s">
        <v>775</v>
      </c>
      <c r="AT71" s="54"/>
      <c r="AU71" s="4" t="s">
        <v>1051</v>
      </c>
      <c r="AV71" s="4"/>
      <c r="AW71" s="4">
        <v>68</v>
      </c>
      <c r="AX71" s="4"/>
      <c r="AY71" s="59" t="s">
        <v>922</v>
      </c>
      <c r="AZ71" s="18">
        <v>0</v>
      </c>
      <c r="BA71" s="19">
        <v>0</v>
      </c>
      <c r="BB71" s="25">
        <v>0.36065570000000002</v>
      </c>
    </row>
    <row r="72" spans="1:54" x14ac:dyDescent="0.15">
      <c r="A72">
        <v>51000069</v>
      </c>
      <c r="C72" s="4" t="s">
        <v>81</v>
      </c>
      <c r="D72" s="4" t="s">
        <v>510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LOOKUP($Z72,[1]Skill!$A:$A,[1]Skill!$Z:$Z)*$AA72/100)+
IF(ISBLANK($AB72),0, LOOKUP($AB72,[1]Skill!$A:$A,[1]Skill!$Z:$Z)*$AC72/100)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4" t="str">
        <f t="shared" si="6"/>
        <v>0;0;0;0;0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4" t="str">
        <f t="shared" si="7"/>
        <v>0;0;0;0;0;0;0</v>
      </c>
      <c r="AS72" s="50" t="s">
        <v>775</v>
      </c>
      <c r="AT72" s="54">
        <v>11000004</v>
      </c>
      <c r="AU72" s="4" t="s">
        <v>1052</v>
      </c>
      <c r="AV72" s="4"/>
      <c r="AW72" s="4">
        <v>69</v>
      </c>
      <c r="AX72" s="4"/>
      <c r="AY72" s="59" t="s">
        <v>927</v>
      </c>
      <c r="AZ72" s="18">
        <v>0</v>
      </c>
      <c r="BA72" s="19">
        <v>0</v>
      </c>
      <c r="BB72" s="25">
        <v>0.72786890000000004</v>
      </c>
    </row>
    <row r="73" spans="1:54" x14ac:dyDescent="0.15">
      <c r="A73">
        <v>51000070</v>
      </c>
      <c r="C73" s="4" t="s">
        <v>82</v>
      </c>
      <c r="D73" s="4" t="s">
        <v>511</v>
      </c>
      <c r="E73" s="19" t="s">
        <v>305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718</v>
      </c>
      <c r="Z73" s="37">
        <v>55510007</v>
      </c>
      <c r="AA73" s="18">
        <v>50</v>
      </c>
      <c r="AB73" s="18"/>
      <c r="AC73" s="18"/>
      <c r="AD73" s="18">
        <f>IF(ISBLANK($Z73),0, LOOKUP($Z73,[1]Skill!$A:$A,[1]Skill!$Z:$Z)*$AA73/100)+
IF(ISBLANK($AB73),0, LOOKUP($AB73,[1]Skill!$A:$A,[1]Skill!$Z:$Z)*$AC73/100)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4" t="str">
        <f t="shared" si="6"/>
        <v>0;0;0;0;0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4" t="str">
        <f t="shared" si="7"/>
        <v>0;0;0;0;0;0;0</v>
      </c>
      <c r="AS73" s="50" t="s">
        <v>775</v>
      </c>
      <c r="AT73" s="54"/>
      <c r="AU73" s="4" t="s">
        <v>1053</v>
      </c>
      <c r="AV73" s="4"/>
      <c r="AW73" s="4">
        <v>70</v>
      </c>
      <c r="AX73" s="4"/>
      <c r="AY73" s="59" t="s">
        <v>930</v>
      </c>
      <c r="AZ73" s="18">
        <v>0</v>
      </c>
      <c r="BA73" s="19">
        <v>0</v>
      </c>
      <c r="BB73" s="25">
        <v>0.63278690000000004</v>
      </c>
    </row>
    <row r="74" spans="1:54" x14ac:dyDescent="0.15">
      <c r="A74">
        <v>51000071</v>
      </c>
      <c r="C74" s="4" t="s">
        <v>84</v>
      </c>
      <c r="D74" s="4" t="s">
        <v>512</v>
      </c>
      <c r="E74" s="19"/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LOOKUP($Z74,[1]Skill!$A:$A,[1]Skill!$Z:$Z)*$AA74/100)+
IF(ISBLANK($AB74),0, LOOKUP($AB74,[1]Skill!$A:$A,[1]Skill!$Z:$Z)*$AC74/100)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4" t="str">
        <f t="shared" si="6"/>
        <v>0;0;0;0;0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4" t="str">
        <f t="shared" si="7"/>
        <v>0;0;0;0;0;0;0</v>
      </c>
      <c r="AS74" s="50" t="s">
        <v>775</v>
      </c>
      <c r="AT74" s="54"/>
      <c r="AU74" s="4" t="s">
        <v>1054</v>
      </c>
      <c r="AV74" s="4"/>
      <c r="AW74" s="4">
        <v>71</v>
      </c>
      <c r="AX74" s="4"/>
      <c r="AY74" s="59" t="s">
        <v>927</v>
      </c>
      <c r="AZ74" s="18">
        <v>0</v>
      </c>
      <c r="BA74" s="19">
        <v>0</v>
      </c>
      <c r="BB74" s="25">
        <v>0.70491800000000004</v>
      </c>
    </row>
    <row r="75" spans="1:54" x14ac:dyDescent="0.15">
      <c r="A75">
        <v>51000072</v>
      </c>
      <c r="C75" s="4" t="s">
        <v>85</v>
      </c>
      <c r="D75" s="4" t="s">
        <v>337</v>
      </c>
      <c r="E75" s="19" t="s">
        <v>802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LOOKUP($Z75,[1]Skill!$A:$A,[1]Skill!$Z:$Z)*$AA75/100)+
IF(ISBLANK($AB75),0, LOOKUP($AB75,[1]Skill!$A:$A,[1]Skill!$Z:$Z)*$AC75/100)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4" t="str">
        <f t="shared" si="6"/>
        <v>0;0;0;0;0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4" t="str">
        <f t="shared" si="7"/>
        <v>0;0;0;0;0;0;0</v>
      </c>
      <c r="AS75" s="50" t="s">
        <v>775</v>
      </c>
      <c r="AT75" s="54"/>
      <c r="AU75" s="4" t="s">
        <v>1055</v>
      </c>
      <c r="AV75" s="4"/>
      <c r="AW75" s="4">
        <v>72</v>
      </c>
      <c r="AX75" s="4"/>
      <c r="AY75" s="59" t="s">
        <v>924</v>
      </c>
      <c r="AZ75" s="18">
        <v>0</v>
      </c>
      <c r="BA75" s="19">
        <v>0</v>
      </c>
      <c r="BB75" s="25">
        <v>0.31475409999999998</v>
      </c>
    </row>
    <row r="76" spans="1:54" x14ac:dyDescent="0.15">
      <c r="A76">
        <v>51000073</v>
      </c>
      <c r="C76" s="4" t="s">
        <v>87</v>
      </c>
      <c r="D76" s="4" t="s">
        <v>513</v>
      </c>
      <c r="E76" s="19" t="s">
        <v>890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3.1999999999999993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LOOKUP($Z76,[1]Skill!$A:$A,[1]Skill!$Z:$Z)*$AA76/100)+
IF(ISBLANK($AB76),0, LOOKUP($AB76,[1]Skill!$A:$A,[1]Skill!$Z:$Z)*$AC76/100)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4" t="str">
        <f t="shared" si="6"/>
        <v>0;0;0;0;0</v>
      </c>
      <c r="AK76" s="18">
        <v>0</v>
      </c>
      <c r="AL76" s="18">
        <v>0.5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4" t="str">
        <f t="shared" si="7"/>
        <v>0;0.5;0;0;0;0;0</v>
      </c>
      <c r="AS76" s="50" t="s">
        <v>775</v>
      </c>
      <c r="AT76" s="54"/>
      <c r="AU76" s="4" t="s">
        <v>1012</v>
      </c>
      <c r="AV76" s="4"/>
      <c r="AW76" s="4">
        <v>73</v>
      </c>
      <c r="AX76" s="4"/>
      <c r="AY76" s="59" t="s">
        <v>932</v>
      </c>
      <c r="AZ76" s="18">
        <v>0</v>
      </c>
      <c r="BA76" s="19">
        <v>0</v>
      </c>
      <c r="BB76" s="25">
        <v>0.81147539999999996</v>
      </c>
    </row>
    <row r="77" spans="1:54" x14ac:dyDescent="0.15">
      <c r="A77">
        <v>51000074</v>
      </c>
      <c r="C77" s="4" t="s">
        <v>88</v>
      </c>
      <c r="D77" s="4" t="s">
        <v>514</v>
      </c>
      <c r="E77" s="19" t="s">
        <v>305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LOOKUP($Z77,[1]Skill!$A:$A,[1]Skill!$Z:$Z)*$AA77/100)+
IF(ISBLANK($AB77),0, LOOKUP($AB77,[1]Skill!$A:$A,[1]Skill!$Z:$Z)*$AC77/100)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4" t="str">
        <f t="shared" si="6"/>
        <v>0;0;0;0;0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4" t="str">
        <f t="shared" si="7"/>
        <v>0;0;0;0;0;0;0</v>
      </c>
      <c r="AS77" s="50" t="s">
        <v>775</v>
      </c>
      <c r="AT77" s="54"/>
      <c r="AU77" s="4" t="s">
        <v>1046</v>
      </c>
      <c r="AV77" s="4"/>
      <c r="AW77" s="4">
        <v>74</v>
      </c>
      <c r="AX77" s="4"/>
      <c r="AY77" s="59" t="s">
        <v>928</v>
      </c>
      <c r="AZ77" s="18">
        <v>0</v>
      </c>
      <c r="BA77" s="19">
        <v>0</v>
      </c>
      <c r="BB77" s="25">
        <v>0.36721310000000001</v>
      </c>
    </row>
    <row r="78" spans="1:54" x14ac:dyDescent="0.15">
      <c r="A78">
        <v>51000075</v>
      </c>
      <c r="C78" s="4" t="s">
        <v>90</v>
      </c>
      <c r="D78" s="4" t="s">
        <v>338</v>
      </c>
      <c r="E78" s="19" t="s">
        <v>941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5.68</v>
      </c>
      <c r="V78" s="4">
        <v>0</v>
      </c>
      <c r="W78" s="4">
        <v>0</v>
      </c>
      <c r="X78" s="4">
        <v>13</v>
      </c>
      <c r="Y78" s="4" t="s">
        <v>793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LOOKUP($Z78,[1]Skill!$A:$A,[1]Skill!$Z:$Z)*$AA78/100)+
IF(ISBLANK($AB78),0, LOOKUP($AB78,[1]Skill!$A:$A,[1]Skill!$Z:$Z)*$AC78/100)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4" t="str">
        <f t="shared" si="6"/>
        <v>0;0;0;0;0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-0.3</v>
      </c>
      <c r="AR78" s="4" t="str">
        <f t="shared" si="7"/>
        <v>0;0;0;0;0;0;-0.3</v>
      </c>
      <c r="AS78" s="50" t="s">
        <v>775</v>
      </c>
      <c r="AT78" s="54">
        <v>11000009</v>
      </c>
      <c r="AU78" s="4" t="s">
        <v>1056</v>
      </c>
      <c r="AV78" s="4"/>
      <c r="AW78" s="4">
        <v>75</v>
      </c>
      <c r="AX78" s="4"/>
      <c r="AY78" s="59" t="s">
        <v>936</v>
      </c>
      <c r="AZ78" s="18">
        <v>0</v>
      </c>
      <c r="BA78" s="19">
        <v>0</v>
      </c>
      <c r="BB78" s="25">
        <v>0.68688519999999997</v>
      </c>
    </row>
    <row r="79" spans="1:54" x14ac:dyDescent="0.15">
      <c r="A79">
        <v>51000076</v>
      </c>
      <c r="C79" s="4" t="s">
        <v>92</v>
      </c>
      <c r="D79" s="4" t="s">
        <v>515</v>
      </c>
      <c r="E79" s="19" t="s">
        <v>727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222</v>
      </c>
      <c r="Z79" s="37"/>
      <c r="AA79" s="18"/>
      <c r="AB79" s="18"/>
      <c r="AC79" s="18"/>
      <c r="AD79" s="18">
        <f>IF(ISBLANK($Z79),0, LOOKUP($Z79,[1]Skill!$A:$A,[1]Skill!$Z:$Z)*$AA79/100)+
IF(ISBLANK($AB79),0, LOOKUP($AB79,[1]Skill!$A:$A,[1]Skill!$Z:$Z)*$AC79/100)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4" t="str">
        <f t="shared" si="6"/>
        <v>0;0;0;0;0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4" t="str">
        <f t="shared" si="7"/>
        <v>0;0;0;0;0;0;0</v>
      </c>
      <c r="AS79" s="50" t="s">
        <v>775</v>
      </c>
      <c r="AT79" s="54"/>
      <c r="AU79" s="4" t="s">
        <v>1057</v>
      </c>
      <c r="AV79" s="4"/>
      <c r="AW79" s="4">
        <v>76</v>
      </c>
      <c r="AX79" s="4"/>
      <c r="AY79" s="59" t="s">
        <v>937</v>
      </c>
      <c r="AZ79" s="18">
        <v>0</v>
      </c>
      <c r="BA79" s="19">
        <v>0</v>
      </c>
      <c r="BB79" s="25">
        <v>0.1393443</v>
      </c>
    </row>
    <row r="80" spans="1:54" x14ac:dyDescent="0.15">
      <c r="A80">
        <v>51000077</v>
      </c>
      <c r="C80" s="4" t="s">
        <v>93</v>
      </c>
      <c r="D80" s="4" t="s">
        <v>516</v>
      </c>
      <c r="E80" s="19" t="s">
        <v>727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LOOKUP($Z80,[1]Skill!$A:$A,[1]Skill!$Z:$Z)*$AA80/100)+
IF(ISBLANK($AB80),0, LOOKUP($AB80,[1]Skill!$A:$A,[1]Skill!$Z:$Z)*$AC80/100)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4" t="str">
        <f t="shared" si="6"/>
        <v>0;0;0;0;0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4" t="str">
        <f t="shared" si="7"/>
        <v>0;0;0;0;0;0;0</v>
      </c>
      <c r="AS80" s="50" t="s">
        <v>775</v>
      </c>
      <c r="AT80" s="54"/>
      <c r="AU80" s="4" t="s">
        <v>1057</v>
      </c>
      <c r="AV80" s="4"/>
      <c r="AW80" s="4">
        <v>77</v>
      </c>
      <c r="AX80" s="4"/>
      <c r="AY80" s="59" t="s">
        <v>937</v>
      </c>
      <c r="AZ80" s="18">
        <v>0</v>
      </c>
      <c r="BA80" s="19">
        <v>0</v>
      </c>
      <c r="BB80" s="25">
        <v>0.1147541</v>
      </c>
    </row>
    <row r="81" spans="1:54" x14ac:dyDescent="0.15">
      <c r="A81">
        <v>51000078</v>
      </c>
      <c r="C81" s="4" t="s">
        <v>94</v>
      </c>
      <c r="D81" s="4" t="s">
        <v>339</v>
      </c>
      <c r="E81" s="19" t="s">
        <v>806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LOOKUP($Z81,[1]Skill!$A:$A,[1]Skill!$Z:$Z)*$AA81/100)+
IF(ISBLANK($AB81),0, LOOKUP($AB81,[1]Skill!$A:$A,[1]Skill!$Z:$Z)*$AC81/100)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4" t="str">
        <f t="shared" si="6"/>
        <v>0;0;0;0;0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4" t="str">
        <f t="shared" si="7"/>
        <v>0;0;0;0;0;0;0</v>
      </c>
      <c r="AS81" s="50" t="s">
        <v>775</v>
      </c>
      <c r="AT81" s="54"/>
      <c r="AU81" s="4" t="s">
        <v>1056</v>
      </c>
      <c r="AV81" s="4" t="s">
        <v>1058</v>
      </c>
      <c r="AW81" s="4">
        <v>78</v>
      </c>
      <c r="AX81" s="4"/>
      <c r="AY81" s="59" t="s">
        <v>922</v>
      </c>
      <c r="AZ81" s="18">
        <v>0</v>
      </c>
      <c r="BA81" s="19">
        <v>0</v>
      </c>
      <c r="BB81" s="25">
        <v>0.48196719999999998</v>
      </c>
    </row>
    <row r="82" spans="1:54" x14ac:dyDescent="0.15">
      <c r="A82">
        <v>51000079</v>
      </c>
      <c r="C82" s="4" t="s">
        <v>95</v>
      </c>
      <c r="D82" s="4" t="s">
        <v>340</v>
      </c>
      <c r="E82" s="19"/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LOOKUP($Z82,[1]Skill!$A:$A,[1]Skill!$Z:$Z)*$AA82/100)+
IF(ISBLANK($AB82),0, LOOKUP($AB82,[1]Skill!$A:$A,[1]Skill!$Z:$Z)*$AC82/100)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4" t="str">
        <f t="shared" si="6"/>
        <v>0;0;0;0;0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4" t="str">
        <f t="shared" si="7"/>
        <v>0;0;0;0;0;0;0</v>
      </c>
      <c r="AS82" s="50" t="s">
        <v>775</v>
      </c>
      <c r="AT82" s="54"/>
      <c r="AU82" s="4" t="s">
        <v>1059</v>
      </c>
      <c r="AV82" s="4"/>
      <c r="AW82" s="4">
        <v>79</v>
      </c>
      <c r="AX82" s="4"/>
      <c r="AY82" s="59" t="s">
        <v>922</v>
      </c>
      <c r="AZ82" s="18">
        <v>0</v>
      </c>
      <c r="BA82" s="19">
        <v>0</v>
      </c>
      <c r="BB82" s="25">
        <v>0.82622949999999995</v>
      </c>
    </row>
    <row r="83" spans="1:54" x14ac:dyDescent="0.15">
      <c r="A83">
        <v>51000080</v>
      </c>
      <c r="C83" s="4" t="s">
        <v>96</v>
      </c>
      <c r="D83" s="4" t="s">
        <v>517</v>
      </c>
      <c r="E83" s="19"/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2.3200000000000003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LOOKUP($Z83,[1]Skill!$A:$A,[1]Skill!$Z:$Z)*$AA83/100)+
IF(ISBLANK($AB83),0, LOOKUP($AB83,[1]Skill!$A:$A,[1]Skill!$Z:$Z)*$AC83/100)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4" t="str">
        <f t="shared" si="6"/>
        <v>0;0;0;0;0</v>
      </c>
      <c r="AK83" s="18">
        <v>0</v>
      </c>
      <c r="AL83" s="18">
        <v>0</v>
      </c>
      <c r="AM83" s="18">
        <v>0</v>
      </c>
      <c r="AN83" s="18">
        <v>0.3</v>
      </c>
      <c r="AO83" s="18">
        <v>0</v>
      </c>
      <c r="AP83" s="18">
        <v>0</v>
      </c>
      <c r="AQ83" s="18">
        <v>0</v>
      </c>
      <c r="AR83" s="4" t="str">
        <f t="shared" si="7"/>
        <v>0;0;0;0.3;0;0;0</v>
      </c>
      <c r="AS83" s="50" t="s">
        <v>775</v>
      </c>
      <c r="AT83" s="54"/>
      <c r="AU83" s="4" t="s">
        <v>1060</v>
      </c>
      <c r="AV83" s="4"/>
      <c r="AW83" s="4">
        <v>80</v>
      </c>
      <c r="AX83" s="4"/>
      <c r="AY83" s="59" t="s">
        <v>924</v>
      </c>
      <c r="AZ83" s="18">
        <v>0</v>
      </c>
      <c r="BA83" s="19">
        <v>0</v>
      </c>
      <c r="BB83" s="25">
        <v>0.71147539999999998</v>
      </c>
    </row>
    <row r="84" spans="1:54" x14ac:dyDescent="0.15">
      <c r="A84">
        <v>51000081</v>
      </c>
      <c r="C84" s="8" t="s">
        <v>780</v>
      </c>
      <c r="D84" s="4" t="s">
        <v>781</v>
      </c>
      <c r="E84" s="19" t="s">
        <v>782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LOOKUP($Z84,[1]Skill!$A:$A,[1]Skill!$Z:$Z)*$AA84/100)+
IF(ISBLANK($AB84),0, LOOKUP($AB84,[1]Skill!$A:$A,[1]Skill!$Z:$Z)*$AC84/100)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8" t="str">
        <f t="shared" si="6"/>
        <v>0;0;0;0;0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4" t="str">
        <f t="shared" si="7"/>
        <v>0;0;0;0;0;0;0</v>
      </c>
      <c r="AS84" s="51" t="s">
        <v>775</v>
      </c>
      <c r="AT84" s="55"/>
      <c r="AU84" s="8"/>
      <c r="AV84" s="8"/>
      <c r="AW84" s="8">
        <v>81</v>
      </c>
      <c r="AX84" s="8"/>
      <c r="AY84" s="59" t="s">
        <v>936</v>
      </c>
      <c r="AZ84" s="18">
        <v>0</v>
      </c>
      <c r="BA84" s="19">
        <v>0</v>
      </c>
      <c r="BB84" s="19">
        <v>0.40819670000000002</v>
      </c>
    </row>
    <row r="85" spans="1:54" x14ac:dyDescent="0.15">
      <c r="A85">
        <v>51000082</v>
      </c>
      <c r="C85" s="8" t="s">
        <v>786</v>
      </c>
      <c r="D85" s="8" t="s">
        <v>785</v>
      </c>
      <c r="E85" s="19" t="s">
        <v>787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 t="shared" si="5"/>
        <v>10</v>
      </c>
      <c r="V85" s="8">
        <v>10</v>
      </c>
      <c r="W85" s="8">
        <v>10</v>
      </c>
      <c r="X85" s="8">
        <v>0</v>
      </c>
      <c r="Y85" s="8" t="s">
        <v>684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LOOKUP($Z85,[1]Skill!$A:$A,[1]Skill!$Z:$Z)*$AA85/100)+
IF(ISBLANK($AB85),0, LOOKUP($AB85,[1]Skill!$A:$A,[1]Skill!$Z:$Z)*$AC85/100)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8" t="str">
        <f t="shared" si="6"/>
        <v>0;0;0;0;0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4" t="str">
        <f t="shared" si="7"/>
        <v>0;0;0;0;0;0;0</v>
      </c>
      <c r="AS85" s="51" t="s">
        <v>775</v>
      </c>
      <c r="AT85" s="55"/>
      <c r="AU85" s="8" t="s">
        <v>1061</v>
      </c>
      <c r="AV85" s="8"/>
      <c r="AW85" s="8">
        <v>82</v>
      </c>
      <c r="AX85" s="8"/>
      <c r="AY85" s="59" t="s">
        <v>926</v>
      </c>
      <c r="AZ85" s="18">
        <v>0</v>
      </c>
      <c r="BA85" s="19">
        <v>0</v>
      </c>
      <c r="BB85" s="19">
        <v>0.49672129999999998</v>
      </c>
    </row>
    <row r="86" spans="1:54" x14ac:dyDescent="0.15">
      <c r="A86">
        <v>51000083</v>
      </c>
      <c r="C86" s="8" t="s">
        <v>788</v>
      </c>
      <c r="D86" s="8" t="s">
        <v>789</v>
      </c>
      <c r="E86" s="19" t="s">
        <v>303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 t="shared" si="5"/>
        <v>10</v>
      </c>
      <c r="V86" s="8">
        <v>10</v>
      </c>
      <c r="W86" s="8">
        <v>10</v>
      </c>
      <c r="X86" s="8">
        <v>0</v>
      </c>
      <c r="Y86" s="8" t="s">
        <v>222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LOOKUP($Z86,[1]Skill!$A:$A,[1]Skill!$Z:$Z)*$AA86/100)+
IF(ISBLANK($AB86),0, LOOKUP($AB86,[1]Skill!$A:$A,[1]Skill!$Z:$Z)*$AC86/100)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8" t="str">
        <f t="shared" si="6"/>
        <v>0;0;0;0;0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4" t="str">
        <f t="shared" si="7"/>
        <v>0;0;0;0;0;0;0</v>
      </c>
      <c r="AS86" s="51" t="s">
        <v>775</v>
      </c>
      <c r="AT86" s="55"/>
      <c r="AU86" s="8" t="s">
        <v>1062</v>
      </c>
      <c r="AV86" s="8"/>
      <c r="AW86" s="8">
        <v>83</v>
      </c>
      <c r="AX86" s="8"/>
      <c r="AY86" s="59" t="s">
        <v>926</v>
      </c>
      <c r="AZ86" s="18">
        <v>0</v>
      </c>
      <c r="BA86" s="19">
        <v>0</v>
      </c>
      <c r="BB86" s="19">
        <v>0.49672129999999998</v>
      </c>
    </row>
    <row r="87" spans="1:54" x14ac:dyDescent="0.15">
      <c r="A87">
        <v>51000084</v>
      </c>
      <c r="C87" s="4" t="s">
        <v>98</v>
      </c>
      <c r="D87" s="4" t="s">
        <v>518</v>
      </c>
      <c r="E87" s="19" t="s">
        <v>836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2.8999999999999986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LOOKUP($Z87,[1]Skill!$A:$A,[1]Skill!$Z:$Z)*$AA87/100)+
IF(ISBLANK($AB87),0, LOOKUP($AB87,[1]Skill!$A:$A,[1]Skill!$Z:$Z)*$AC87/100)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4" t="str">
        <f t="shared" si="6"/>
        <v>0;0;0;0;0</v>
      </c>
      <c r="AK87" s="18">
        <v>0</v>
      </c>
      <c r="AL87" s="18">
        <v>0</v>
      </c>
      <c r="AM87" s="18">
        <v>0</v>
      </c>
      <c r="AN87" s="18">
        <v>0</v>
      </c>
      <c r="AO87" s="18">
        <v>0.5</v>
      </c>
      <c r="AP87" s="18">
        <v>0</v>
      </c>
      <c r="AQ87" s="18">
        <v>0</v>
      </c>
      <c r="AR87" s="4" t="str">
        <f t="shared" si="7"/>
        <v>0;0;0;0;0.5;0;0</v>
      </c>
      <c r="AS87" s="50" t="s">
        <v>775</v>
      </c>
      <c r="AT87" s="54"/>
      <c r="AU87" s="4" t="s">
        <v>998</v>
      </c>
      <c r="AV87" s="4" t="s">
        <v>1021</v>
      </c>
      <c r="AW87" s="4">
        <v>84</v>
      </c>
      <c r="AX87" s="4"/>
      <c r="AY87" s="59" t="s">
        <v>921</v>
      </c>
      <c r="AZ87" s="18">
        <v>0</v>
      </c>
      <c r="BA87" s="19">
        <v>0</v>
      </c>
      <c r="BB87" s="25">
        <v>0.50819669999999995</v>
      </c>
    </row>
    <row r="88" spans="1:54" x14ac:dyDescent="0.15">
      <c r="A88">
        <v>51000085</v>
      </c>
      <c r="C88" s="4" t="s">
        <v>99</v>
      </c>
      <c r="D88" s="4" t="s">
        <v>341</v>
      </c>
      <c r="E88" s="19" t="s">
        <v>886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LOOKUP($Z88,[1]Skill!$A:$A,[1]Skill!$Z:$Z)*$AA88/100)+
IF(ISBLANK($AB88),0, LOOKUP($AB88,[1]Skill!$A:$A,[1]Skill!$Z:$Z)*$AC88/100)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4" t="str">
        <f t="shared" si="6"/>
        <v>0;0;0;0;0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4" t="str">
        <f t="shared" si="7"/>
        <v>0;0;0;0;0;0;0</v>
      </c>
      <c r="AS88" s="50" t="s">
        <v>775</v>
      </c>
      <c r="AT88" s="54"/>
      <c r="AU88" s="4" t="s">
        <v>1063</v>
      </c>
      <c r="AV88" s="4"/>
      <c r="AW88" s="4">
        <v>85</v>
      </c>
      <c r="AX88" s="4"/>
      <c r="AY88" s="59" t="s">
        <v>921</v>
      </c>
      <c r="AZ88" s="18">
        <v>0</v>
      </c>
      <c r="BA88" s="19">
        <v>0</v>
      </c>
      <c r="BB88" s="25">
        <v>0.33770489999999997</v>
      </c>
    </row>
    <row r="89" spans="1:54" x14ac:dyDescent="0.15">
      <c r="A89">
        <v>51000086</v>
      </c>
      <c r="C89" s="4" t="s">
        <v>100</v>
      </c>
      <c r="D89" s="4" t="s">
        <v>342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LOOKUP($Z89,[1]Skill!$A:$A,[1]Skill!$Z:$Z)*$AA89/100)+
IF(ISBLANK($AB89),0, LOOKUP($AB89,[1]Skill!$A:$A,[1]Skill!$Z:$Z)*$AC89/100)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4" t="str">
        <f t="shared" si="6"/>
        <v>0;0;0;0;0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4" t="str">
        <f t="shared" si="7"/>
        <v>0;0;0;0;0;0;0</v>
      </c>
      <c r="AS89" s="50" t="s">
        <v>775</v>
      </c>
      <c r="AT89" s="54"/>
      <c r="AU89" s="4" t="s">
        <v>1064</v>
      </c>
      <c r="AV89" s="4"/>
      <c r="AW89" s="4">
        <v>86</v>
      </c>
      <c r="AX89" s="4"/>
      <c r="AY89" s="59" t="s">
        <v>921</v>
      </c>
      <c r="AZ89" s="18">
        <v>0</v>
      </c>
      <c r="BA89" s="19">
        <v>0</v>
      </c>
      <c r="BB89" s="25">
        <v>0.32131150000000003</v>
      </c>
    </row>
    <row r="90" spans="1:54" x14ac:dyDescent="0.15">
      <c r="A90">
        <v>51000087</v>
      </c>
      <c r="C90" s="4" t="s">
        <v>102</v>
      </c>
      <c r="D90" s="4" t="s">
        <v>343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LOOKUP($Z90,[1]Skill!$A:$A,[1]Skill!$Z:$Z)*$AA90/100)+
IF(ISBLANK($AB90),0, LOOKUP($AB90,[1]Skill!$A:$A,[1]Skill!$Z:$Z)*$AC90/100)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4" t="str">
        <f t="shared" si="6"/>
        <v>0;0;0;0;0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4" t="str">
        <f t="shared" si="7"/>
        <v>0;0;0;0;0;0;0</v>
      </c>
      <c r="AS90" s="50" t="s">
        <v>775</v>
      </c>
      <c r="AT90" s="54"/>
      <c r="AU90" s="4" t="s">
        <v>1000</v>
      </c>
      <c r="AV90" s="4"/>
      <c r="AW90" s="4">
        <v>87</v>
      </c>
      <c r="AX90" s="4"/>
      <c r="AY90" s="59" t="s">
        <v>921</v>
      </c>
      <c r="AZ90" s="18">
        <v>0</v>
      </c>
      <c r="BA90" s="19">
        <v>0</v>
      </c>
      <c r="BB90" s="25">
        <v>0.67213109999999998</v>
      </c>
    </row>
    <row r="91" spans="1:54" x14ac:dyDescent="0.15">
      <c r="A91">
        <v>51000088</v>
      </c>
      <c r="C91" s="4" t="s">
        <v>104</v>
      </c>
      <c r="D91" s="4" t="s">
        <v>519</v>
      </c>
      <c r="E91" s="19" t="s">
        <v>812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LOOKUP($Z91,[1]Skill!$A:$A,[1]Skill!$Z:$Z)*$AA91/100)+
IF(ISBLANK($AB91),0, LOOKUP($AB91,[1]Skill!$A:$A,[1]Skill!$Z:$Z)*$AC91/100)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4" t="str">
        <f t="shared" si="6"/>
        <v>0;0;0;0;0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4" t="str">
        <f t="shared" si="7"/>
        <v>0;0;0;0;0;0;0</v>
      </c>
      <c r="AS91" s="50" t="s">
        <v>775</v>
      </c>
      <c r="AT91" s="54"/>
      <c r="AU91" s="4" t="s">
        <v>1065</v>
      </c>
      <c r="AV91" s="4"/>
      <c r="AW91" s="4">
        <v>88</v>
      </c>
      <c r="AX91" s="4"/>
      <c r="AY91" s="59" t="s">
        <v>921</v>
      </c>
      <c r="AZ91" s="18">
        <v>0</v>
      </c>
      <c r="BA91" s="19">
        <v>0</v>
      </c>
      <c r="BB91" s="25">
        <v>0.5</v>
      </c>
    </row>
    <row r="92" spans="1:54" x14ac:dyDescent="0.15">
      <c r="A92">
        <v>51000089</v>
      </c>
      <c r="C92" s="4" t="s">
        <v>105</v>
      </c>
      <c r="D92" s="4" t="s">
        <v>520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LOOKUP($Z92,[1]Skill!$A:$A,[1]Skill!$Z:$Z)*$AA92/100)+
IF(ISBLANK($AB92),0, LOOKUP($AB92,[1]Skill!$A:$A,[1]Skill!$Z:$Z)*$AC92/100)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4" t="str">
        <f t="shared" si="6"/>
        <v>0;0;0;0;0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4" t="str">
        <f t="shared" si="7"/>
        <v>0;0;0;0;0;0;0</v>
      </c>
      <c r="AS92" s="50" t="s">
        <v>775</v>
      </c>
      <c r="AT92" s="54">
        <v>11000001</v>
      </c>
      <c r="AU92" s="4"/>
      <c r="AV92" s="4"/>
      <c r="AW92" s="4">
        <v>89</v>
      </c>
      <c r="AX92" s="4"/>
      <c r="AY92" s="59" t="s">
        <v>921</v>
      </c>
      <c r="AZ92" s="18">
        <v>0</v>
      </c>
      <c r="BA92" s="19">
        <v>0</v>
      </c>
      <c r="BB92" s="25">
        <v>0.47868850000000002</v>
      </c>
    </row>
    <row r="93" spans="1:54" x14ac:dyDescent="0.15">
      <c r="A93">
        <v>51000090</v>
      </c>
      <c r="C93" s="4" t="s">
        <v>106</v>
      </c>
      <c r="D93" s="4" t="s">
        <v>521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LOOKUP($Z93,[1]Skill!$A:$A,[1]Skill!$Z:$Z)*$AA93/100)+
IF(ISBLANK($AB93),0, LOOKUP($AB93,[1]Skill!$A:$A,[1]Skill!$Z:$Z)*$AC93/100)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4" t="str">
        <f t="shared" si="6"/>
        <v>0;0;0;0;0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4" t="str">
        <f t="shared" si="7"/>
        <v>0;0;0;0;0;0;0</v>
      </c>
      <c r="AS93" s="50" t="s">
        <v>775</v>
      </c>
      <c r="AT93" s="54"/>
      <c r="AU93" s="4" t="s">
        <v>1066</v>
      </c>
      <c r="AV93" s="4"/>
      <c r="AW93" s="4">
        <v>90</v>
      </c>
      <c r="AX93" s="4"/>
      <c r="AY93" s="59" t="s">
        <v>929</v>
      </c>
      <c r="AZ93" s="18">
        <v>0</v>
      </c>
      <c r="BA93" s="19">
        <v>0</v>
      </c>
      <c r="BB93" s="25">
        <v>0.3327869</v>
      </c>
    </row>
    <row r="94" spans="1:54" x14ac:dyDescent="0.15">
      <c r="A94">
        <v>51000091</v>
      </c>
      <c r="C94" s="4" t="s">
        <v>108</v>
      </c>
      <c r="D94" s="4" t="s">
        <v>522</v>
      </c>
      <c r="E94" s="19" t="s">
        <v>303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LOOKUP($Z94,[1]Skill!$A:$A,[1]Skill!$Z:$Z)*$AA94/100)+
IF(ISBLANK($AB94),0, LOOKUP($AB94,[1]Skill!$A:$A,[1]Skill!$Z:$Z)*$AC94/100)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4" t="str">
        <f t="shared" si="6"/>
        <v>0;0;0;0;0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4" t="str">
        <f t="shared" si="7"/>
        <v>0;0;0;0;0;0;0</v>
      </c>
      <c r="AS94" s="50" t="s">
        <v>775</v>
      </c>
      <c r="AT94" s="54"/>
      <c r="AU94" s="4" t="s">
        <v>1067</v>
      </c>
      <c r="AV94" s="4"/>
      <c r="AW94" s="4">
        <v>91</v>
      </c>
      <c r="AX94" s="4"/>
      <c r="AY94" s="59" t="s">
        <v>932</v>
      </c>
      <c r="AZ94" s="18">
        <v>0</v>
      </c>
      <c r="BA94" s="19">
        <v>0</v>
      </c>
      <c r="BB94" s="25">
        <v>0.84262289999999995</v>
      </c>
    </row>
    <row r="95" spans="1:54" x14ac:dyDescent="0.15">
      <c r="A95">
        <v>51000092</v>
      </c>
      <c r="C95" s="4" t="s">
        <v>109</v>
      </c>
      <c r="D95" s="4" t="s">
        <v>523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 s="4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LOOKUP($Z95,[1]Skill!$A:$A,[1]Skill!$Z:$Z)*$AA95/100)+
IF(ISBLANK($AB95),0, LOOKUP($AB95,[1]Skill!$A:$A,[1]Skill!$Z:$Z)*$AC95/100)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4" t="str">
        <f t="shared" si="6"/>
        <v>0;0;0;0;0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4" t="str">
        <f t="shared" si="7"/>
        <v>0;0;0;0;0;0;0</v>
      </c>
      <c r="AS95" s="50" t="s">
        <v>775</v>
      </c>
      <c r="AT95" s="54">
        <v>11000002</v>
      </c>
      <c r="AU95" s="4" t="s">
        <v>1068</v>
      </c>
      <c r="AV95" s="4"/>
      <c r="AW95" s="4">
        <v>92</v>
      </c>
      <c r="AX95" s="4"/>
      <c r="AY95" s="59" t="s">
        <v>929</v>
      </c>
      <c r="AZ95" s="18">
        <v>0</v>
      </c>
      <c r="BA95" s="19">
        <v>0</v>
      </c>
      <c r="BB95" s="25">
        <v>0.48688520000000002</v>
      </c>
    </row>
    <row r="96" spans="1:54" x14ac:dyDescent="0.15">
      <c r="A96">
        <v>51000093</v>
      </c>
      <c r="C96" s="4" t="s">
        <v>110</v>
      </c>
      <c r="D96" s="4" t="s">
        <v>524</v>
      </c>
      <c r="E96" s="19" t="s">
        <v>305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LOOKUP($Z96,[1]Skill!$A:$A,[1]Skill!$Z:$Z)*$AA96/100)+
IF(ISBLANK($AB96),0, LOOKUP($AB96,[1]Skill!$A:$A,[1]Skill!$Z:$Z)*$AC96/100)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4" t="str">
        <f t="shared" si="6"/>
        <v>0;0;0;0;0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4" t="str">
        <f t="shared" si="7"/>
        <v>0;0;0;0;0;0;0</v>
      </c>
      <c r="AS96" s="50" t="s">
        <v>775</v>
      </c>
      <c r="AT96" s="54"/>
      <c r="AU96" s="4" t="s">
        <v>1069</v>
      </c>
      <c r="AV96" s="4"/>
      <c r="AW96" s="4">
        <v>93</v>
      </c>
      <c r="AX96" s="4"/>
      <c r="AY96" s="59" t="s">
        <v>930</v>
      </c>
      <c r="AZ96" s="18">
        <v>0</v>
      </c>
      <c r="BA96" s="19">
        <v>0</v>
      </c>
      <c r="BB96" s="25">
        <v>0.66557379999999999</v>
      </c>
    </row>
    <row r="97" spans="1:54" x14ac:dyDescent="0.15">
      <c r="A97">
        <v>51000094</v>
      </c>
      <c r="C97" s="4" t="s">
        <v>111</v>
      </c>
      <c r="D97" s="4" t="s">
        <v>525</v>
      </c>
      <c r="E97" s="19" t="s">
        <v>881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LOOKUP($Z97,[1]Skill!$A:$A,[1]Skill!$Z:$Z)*$AA97/100)+
IF(ISBLANK($AB97),0, LOOKUP($AB97,[1]Skill!$A:$A,[1]Skill!$Z:$Z)*$AC97/100)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4" t="str">
        <f t="shared" si="6"/>
        <v>0;0;0;0;0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4" t="str">
        <f t="shared" si="7"/>
        <v>0;0;0;0;0;0;0</v>
      </c>
      <c r="AS97" s="50" t="s">
        <v>775</v>
      </c>
      <c r="AT97" s="54"/>
      <c r="AU97" s="4" t="s">
        <v>1045</v>
      </c>
      <c r="AV97" s="4"/>
      <c r="AW97" s="4">
        <v>94</v>
      </c>
      <c r="AX97" s="4"/>
      <c r="AY97" s="59" t="s">
        <v>922</v>
      </c>
      <c r="AZ97" s="18">
        <v>0</v>
      </c>
      <c r="BA97" s="19">
        <v>0</v>
      </c>
      <c r="BB97" s="25">
        <v>0.93114750000000002</v>
      </c>
    </row>
    <row r="98" spans="1:54" x14ac:dyDescent="0.15">
      <c r="A98">
        <v>51000095</v>
      </c>
      <c r="C98" s="4" t="s">
        <v>112</v>
      </c>
      <c r="D98" s="4" t="s">
        <v>526</v>
      </c>
      <c r="E98" s="19" t="s">
        <v>305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-0.25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LOOKUP($Z98,[1]Skill!$A:$A,[1]Skill!$Z:$Z)*$AA98/100)+
IF(ISBLANK($AB98),0, LOOKUP($AB98,[1]Skill!$A:$A,[1]Skill!$Z:$Z)*$AC98/100)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4" t="str">
        <f t="shared" si="6"/>
        <v>0;0;0;0;0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4" t="str">
        <f t="shared" si="7"/>
        <v>0;0;0;0;0;0;0</v>
      </c>
      <c r="AS98" s="50" t="s">
        <v>775</v>
      </c>
      <c r="AT98" s="54"/>
      <c r="AU98" s="4" t="s">
        <v>1070</v>
      </c>
      <c r="AV98" s="4"/>
      <c r="AW98" s="4">
        <v>95</v>
      </c>
      <c r="AX98" s="4"/>
      <c r="AY98" s="59" t="s">
        <v>930</v>
      </c>
      <c r="AZ98" s="18">
        <v>0</v>
      </c>
      <c r="BA98" s="19">
        <v>0</v>
      </c>
      <c r="BB98" s="25">
        <v>0.51803279999999996</v>
      </c>
    </row>
    <row r="99" spans="1:54" x14ac:dyDescent="0.15">
      <c r="A99">
        <v>51000096</v>
      </c>
      <c r="C99" s="4" t="s">
        <v>113</v>
      </c>
      <c r="D99" s="4" t="s">
        <v>527</v>
      </c>
      <c r="E99" s="19" t="s">
        <v>305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 s="4">
        <v>-6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4</v>
      </c>
      <c r="V99" s="4">
        <v>35</v>
      </c>
      <c r="W99" s="4">
        <v>0</v>
      </c>
      <c r="X99" s="4">
        <v>12</v>
      </c>
      <c r="Y99" s="4" t="s">
        <v>717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LOOKUP($Z99,[1]Skill!$A:$A,[1]Skill!$Z:$Z)*$AA99/100)+
IF(ISBLANK($AB99),0, LOOKUP($AB99,[1]Skill!$A:$A,[1]Skill!$Z:$Z)*$AC99/100)</f>
        <v>5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4" t="str">
        <f t="shared" si="6"/>
        <v>0;0;0;0;0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4" t="str">
        <f t="shared" si="7"/>
        <v>0;0;0;0;0;0;0</v>
      </c>
      <c r="AS99" s="50" t="s">
        <v>775</v>
      </c>
      <c r="AT99" s="54"/>
      <c r="AU99" s="4" t="s">
        <v>1071</v>
      </c>
      <c r="AV99" s="4"/>
      <c r="AW99" s="4">
        <v>96</v>
      </c>
      <c r="AX99" s="4"/>
      <c r="AY99" s="59" t="s">
        <v>929</v>
      </c>
      <c r="AZ99" s="18">
        <v>0</v>
      </c>
      <c r="BA99" s="19">
        <v>0</v>
      </c>
      <c r="BB99" s="25">
        <v>0.36393439999999999</v>
      </c>
    </row>
    <row r="100" spans="1:54" x14ac:dyDescent="0.15">
      <c r="A100">
        <v>51000097</v>
      </c>
      <c r="C100" s="7" t="s">
        <v>411</v>
      </c>
      <c r="D100" s="4" t="s">
        <v>412</v>
      </c>
      <c r="E100" s="19" t="s">
        <v>897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 s="4">
        <v>-17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55900016</v>
      </c>
      <c r="AA100" s="18">
        <v>100</v>
      </c>
      <c r="AB100" s="18"/>
      <c r="AC100" s="18"/>
      <c r="AD100" s="18">
        <f>IF(ISBLANK($Z100),0, LOOKUP($Z100,[1]Skill!$A:$A,[1]Skill!$Z:$Z)*$AA100/100)+
IF(ISBLANK($AB100),0, LOOKUP($AB100,[1]Skill!$A:$A,[1]Skill!$Z:$Z)*$AC100/100)</f>
        <v>45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4" t="str">
        <f t="shared" si="6"/>
        <v>0;0;0;0;0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4" t="str">
        <f t="shared" si="7"/>
        <v>0;0;0;0;0;0;0</v>
      </c>
      <c r="AS100" s="50" t="s">
        <v>775</v>
      </c>
      <c r="AT100" s="54">
        <v>11000004</v>
      </c>
      <c r="AU100" s="4" t="s">
        <v>1072</v>
      </c>
      <c r="AV100" s="4" t="s">
        <v>1073</v>
      </c>
      <c r="AW100" s="4">
        <v>97</v>
      </c>
      <c r="AX100" s="4"/>
      <c r="AY100" s="59" t="s">
        <v>934</v>
      </c>
      <c r="AZ100" s="18">
        <v>0</v>
      </c>
      <c r="BA100" s="19">
        <v>0</v>
      </c>
      <c r="BB100" s="25">
        <v>0.38196720000000001</v>
      </c>
    </row>
    <row r="101" spans="1:54" x14ac:dyDescent="0.15">
      <c r="A101">
        <v>51000098</v>
      </c>
      <c r="C101" s="7" t="s">
        <v>408</v>
      </c>
      <c r="D101" s="4" t="s">
        <v>529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LOOKUP($Z101,[1]Skill!$A:$A,[1]Skill!$Z:$Z)*$AA101/100)+
IF(ISBLANK($AB101),0, LOOKUP($AB101,[1]Skill!$A:$A,[1]Skill!$Z:$Z)*$AC101/100)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4" t="str">
        <f t="shared" si="6"/>
        <v>0;0;0;0;0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4" t="str">
        <f t="shared" si="7"/>
        <v>0;0;0;0;0;0;0</v>
      </c>
      <c r="AS101" s="50" t="s">
        <v>775</v>
      </c>
      <c r="AT101" s="54"/>
      <c r="AU101" s="4" t="s">
        <v>1074</v>
      </c>
      <c r="AV101" s="4"/>
      <c r="AW101" s="4">
        <v>98</v>
      </c>
      <c r="AX101" s="4"/>
      <c r="AY101" s="59" t="s">
        <v>926</v>
      </c>
      <c r="AZ101" s="18">
        <v>0</v>
      </c>
      <c r="BA101" s="19">
        <v>0</v>
      </c>
      <c r="BB101" s="25">
        <v>0.60327869999999995</v>
      </c>
    </row>
    <row r="102" spans="1:54" x14ac:dyDescent="0.15">
      <c r="A102">
        <v>51000099</v>
      </c>
      <c r="C102" s="4" t="s">
        <v>116</v>
      </c>
      <c r="D102" s="4" t="s">
        <v>530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LOOKUP($Z102,[1]Skill!$A:$A,[1]Skill!$Z:$Z)*$AA102/100)+
IF(ISBLANK($AB102),0, LOOKUP($AB102,[1]Skill!$A:$A,[1]Skill!$Z:$Z)*$AC102/100)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4" t="str">
        <f t="shared" si="6"/>
        <v>0;0;0;0;0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4" t="str">
        <f t="shared" si="7"/>
        <v>0;0;0;0;0;0;0</v>
      </c>
      <c r="AS102" s="50" t="s">
        <v>775</v>
      </c>
      <c r="AT102" s="54">
        <v>11000001</v>
      </c>
      <c r="AU102" s="4" t="s">
        <v>1075</v>
      </c>
      <c r="AV102" s="4"/>
      <c r="AW102" s="4">
        <v>99</v>
      </c>
      <c r="AX102" s="4"/>
      <c r="AY102" s="59" t="s">
        <v>924</v>
      </c>
      <c r="AZ102" s="18">
        <v>0</v>
      </c>
      <c r="BA102" s="19">
        <v>0</v>
      </c>
      <c r="BB102" s="25">
        <v>0.75737699999999997</v>
      </c>
    </row>
    <row r="103" spans="1:54" x14ac:dyDescent="0.15">
      <c r="A103">
        <v>51000100</v>
      </c>
      <c r="C103" s="4" t="s">
        <v>117</v>
      </c>
      <c r="D103" s="4" t="s">
        <v>344</v>
      </c>
      <c r="E103" s="19" t="s">
        <v>911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LOOKUP($Z103,[1]Skill!$A:$A,[1]Skill!$Z:$Z)*$AA103/100)+
IF(ISBLANK($AB103),0, LOOKUP($AB103,[1]Skill!$A:$A,[1]Skill!$Z:$Z)*$AC103/100)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4" t="str">
        <f t="shared" si="6"/>
        <v>0;0;0;0;0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4" t="str">
        <f t="shared" si="7"/>
        <v>0;0;0;0;0;0;0</v>
      </c>
      <c r="AS103" s="50" t="s">
        <v>775</v>
      </c>
      <c r="AT103" s="54">
        <v>11000010</v>
      </c>
      <c r="AU103" s="4" t="s">
        <v>1076</v>
      </c>
      <c r="AV103" s="4"/>
      <c r="AW103" s="4">
        <v>100</v>
      </c>
      <c r="AX103" s="4"/>
      <c r="AY103" s="59" t="s">
        <v>931</v>
      </c>
      <c r="AZ103" s="18">
        <v>0</v>
      </c>
      <c r="BA103" s="19">
        <v>0</v>
      </c>
      <c r="BB103" s="25">
        <v>0.1032787</v>
      </c>
    </row>
    <row r="104" spans="1:54" x14ac:dyDescent="0.15">
      <c r="A104">
        <v>51000101</v>
      </c>
      <c r="C104" s="4" t="s">
        <v>118</v>
      </c>
      <c r="D104" s="4" t="s">
        <v>345</v>
      </c>
      <c r="E104" s="19" t="s">
        <v>910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LOOKUP($Z104,[1]Skill!$A:$A,[1]Skill!$Z:$Z)*$AA104/100)+
IF(ISBLANK($AB104),0, LOOKUP($AB104,[1]Skill!$A:$A,[1]Skill!$Z:$Z)*$AC104/100)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4" t="str">
        <f t="shared" si="6"/>
        <v>0;0;0;0;0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4" t="str">
        <f t="shared" si="7"/>
        <v>0;0;0;0;0;0;0</v>
      </c>
      <c r="AS104" s="50" t="s">
        <v>775</v>
      </c>
      <c r="AT104" s="54"/>
      <c r="AU104" s="4" t="s">
        <v>1077</v>
      </c>
      <c r="AV104" s="4"/>
      <c r="AW104" s="4">
        <v>101</v>
      </c>
      <c r="AX104" s="4"/>
      <c r="AY104" s="59" t="s">
        <v>925</v>
      </c>
      <c r="AZ104" s="18">
        <v>0</v>
      </c>
      <c r="BA104" s="19">
        <v>0</v>
      </c>
      <c r="BB104" s="25">
        <v>0.42622949999999998</v>
      </c>
    </row>
    <row r="105" spans="1:54" x14ac:dyDescent="0.15">
      <c r="A105">
        <v>51000102</v>
      </c>
      <c r="C105" s="4" t="s">
        <v>119</v>
      </c>
      <c r="D105" s="4" t="s">
        <v>531</v>
      </c>
      <c r="E105" s="19" t="s">
        <v>852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LOOKUP($Z105,[1]Skill!$A:$A,[1]Skill!$Z:$Z)*$AA105/100)+
IF(ISBLANK($AB105),0, LOOKUP($AB105,[1]Skill!$A:$A,[1]Skill!$Z:$Z)*$AC105/100)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4" t="str">
        <f t="shared" si="6"/>
        <v>0;0;0;0;0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4" t="str">
        <f t="shared" si="7"/>
        <v>0;0;0;0;0;0;0</v>
      </c>
      <c r="AS105" s="50" t="s">
        <v>775</v>
      </c>
      <c r="AT105" s="54">
        <v>11000003</v>
      </c>
      <c r="AU105" s="4" t="s">
        <v>1041</v>
      </c>
      <c r="AV105" s="4"/>
      <c r="AW105" s="4">
        <v>102</v>
      </c>
      <c r="AX105" s="4"/>
      <c r="AY105" s="59" t="s">
        <v>921</v>
      </c>
      <c r="AZ105" s="18">
        <v>0</v>
      </c>
      <c r="BA105" s="19">
        <v>0</v>
      </c>
      <c r="BB105" s="25">
        <v>0.2098361</v>
      </c>
    </row>
    <row r="106" spans="1:54" x14ac:dyDescent="0.15">
      <c r="A106">
        <v>51000103</v>
      </c>
      <c r="C106" s="4" t="s">
        <v>120</v>
      </c>
      <c r="D106" s="4" t="s">
        <v>532</v>
      </c>
      <c r="E106" s="19" t="s">
        <v>853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LOOKUP($Z106,[1]Skill!$A:$A,[1]Skill!$Z:$Z)*$AA106/100)+
IF(ISBLANK($AB106),0, LOOKUP($AB106,[1]Skill!$A:$A,[1]Skill!$Z:$Z)*$AC106/100)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4" t="str">
        <f t="shared" si="6"/>
        <v>0;0;0;0;0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4" t="str">
        <f t="shared" si="7"/>
        <v>0;0;0;0;0;0;0</v>
      </c>
      <c r="AS106" s="50" t="s">
        <v>775</v>
      </c>
      <c r="AT106" s="54"/>
      <c r="AU106" s="4" t="s">
        <v>1078</v>
      </c>
      <c r="AV106" s="4"/>
      <c r="AW106" s="4">
        <v>103</v>
      </c>
      <c r="AX106" s="4"/>
      <c r="AY106" s="59" t="s">
        <v>931</v>
      </c>
      <c r="AZ106" s="18">
        <v>0</v>
      </c>
      <c r="BA106" s="19">
        <v>0</v>
      </c>
      <c r="BB106" s="25">
        <v>4.262295E-2</v>
      </c>
    </row>
    <row r="107" spans="1:54" x14ac:dyDescent="0.15">
      <c r="A107">
        <v>51000104</v>
      </c>
      <c r="C107" s="4" t="s">
        <v>121</v>
      </c>
      <c r="D107" s="4" t="s">
        <v>346</v>
      </c>
      <c r="E107" s="19" t="s">
        <v>303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LOOKUP($Z107,[1]Skill!$A:$A,[1]Skill!$Z:$Z)*$AA107/100)+
IF(ISBLANK($AB107),0, LOOKUP($AB107,[1]Skill!$A:$A,[1]Skill!$Z:$Z)*$AC107/100)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4" t="str">
        <f t="shared" si="6"/>
        <v>0;0;0;0;0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4" t="str">
        <f t="shared" si="7"/>
        <v>0;0;0;0;0;0;0</v>
      </c>
      <c r="AS107" s="50" t="s">
        <v>775</v>
      </c>
      <c r="AT107" s="54"/>
      <c r="AU107" s="4" t="s">
        <v>1078</v>
      </c>
      <c r="AV107" s="4"/>
      <c r="AW107" s="4">
        <v>104</v>
      </c>
      <c r="AX107" s="4"/>
      <c r="AY107" s="59" t="s">
        <v>931</v>
      </c>
      <c r="AZ107" s="18">
        <v>0</v>
      </c>
      <c r="BA107" s="19">
        <v>0</v>
      </c>
      <c r="BB107" s="25">
        <v>5.2459020000000002E-2</v>
      </c>
    </row>
    <row r="108" spans="1:54" x14ac:dyDescent="0.15">
      <c r="A108">
        <v>51000105</v>
      </c>
      <c r="C108" s="4" t="s">
        <v>122</v>
      </c>
      <c r="D108" s="4" t="s">
        <v>347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10.5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LOOKUP($Z108,[1]Skill!$A:$A,[1]Skill!$Z:$Z)*$AA108/100)+
IF(ISBLANK($AB108),0, LOOKUP($AB108,[1]Skill!$A:$A,[1]Skill!$Z:$Z)*$AC108/100)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4" t="str">
        <f t="shared" si="6"/>
        <v>0;0;0;0;0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4" t="str">
        <f t="shared" si="7"/>
        <v>0;0;0;0;0;0;0</v>
      </c>
      <c r="AS108" s="50" t="s">
        <v>775</v>
      </c>
      <c r="AT108" s="54"/>
      <c r="AU108" s="4" t="s">
        <v>1079</v>
      </c>
      <c r="AV108" s="4"/>
      <c r="AW108" s="4">
        <v>105</v>
      </c>
      <c r="AX108" s="4"/>
      <c r="AY108" s="59" t="s">
        <v>927</v>
      </c>
      <c r="AZ108" s="18">
        <v>0</v>
      </c>
      <c r="BA108" s="19">
        <v>0</v>
      </c>
      <c r="BB108" s="25">
        <v>0.92622950000000004</v>
      </c>
    </row>
    <row r="109" spans="1:54" x14ac:dyDescent="0.15">
      <c r="A109">
        <v>51000106</v>
      </c>
      <c r="C109" s="4" t="s">
        <v>123</v>
      </c>
      <c r="D109" s="4" t="s">
        <v>533</v>
      </c>
      <c r="E109" s="19" t="s">
        <v>305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LOOKUP($Z109,[1]Skill!$A:$A,[1]Skill!$Z:$Z)*$AA109/100)+
IF(ISBLANK($AB109),0, LOOKUP($AB109,[1]Skill!$A:$A,[1]Skill!$Z:$Z)*$AC109/100)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4" t="str">
        <f t="shared" si="6"/>
        <v>0;0;0;0;0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4" t="str">
        <f t="shared" si="7"/>
        <v>0;0;0;0;0;0;0</v>
      </c>
      <c r="AS109" s="50" t="s">
        <v>775</v>
      </c>
      <c r="AT109" s="54"/>
      <c r="AU109" s="4" t="s">
        <v>1080</v>
      </c>
      <c r="AV109" s="4"/>
      <c r="AW109" s="4">
        <v>106</v>
      </c>
      <c r="AX109" s="4"/>
      <c r="AY109" s="59" t="s">
        <v>930</v>
      </c>
      <c r="AZ109" s="18">
        <v>0</v>
      </c>
      <c r="BA109" s="19">
        <v>0</v>
      </c>
      <c r="BB109" s="25">
        <v>6.8852460000000004E-2</v>
      </c>
    </row>
    <row r="110" spans="1:54" x14ac:dyDescent="0.15">
      <c r="A110">
        <v>51000107</v>
      </c>
      <c r="C110" s="4" t="s">
        <v>125</v>
      </c>
      <c r="D110" s="4" t="s">
        <v>534</v>
      </c>
      <c r="E110" s="19" t="s">
        <v>305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LOOKUP($Z110,[1]Skill!$A:$A,[1]Skill!$Z:$Z)*$AA110/100)+
IF(ISBLANK($AB110),0, LOOKUP($AB110,[1]Skill!$A:$A,[1]Skill!$Z:$Z)*$AC110/100)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4" t="str">
        <f t="shared" si="6"/>
        <v>0;0;0;0;0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4" t="str">
        <f t="shared" si="7"/>
        <v>0;0;0;0;0;0;0</v>
      </c>
      <c r="AS110" s="50" t="s">
        <v>775</v>
      </c>
      <c r="AT110" s="54"/>
      <c r="AU110" s="4" t="s">
        <v>1081</v>
      </c>
      <c r="AV110" s="4"/>
      <c r="AW110" s="4">
        <v>107</v>
      </c>
      <c r="AX110" s="4"/>
      <c r="AY110" s="59" t="s">
        <v>930</v>
      </c>
      <c r="AZ110" s="18">
        <v>0</v>
      </c>
      <c r="BA110" s="19">
        <v>0</v>
      </c>
      <c r="BB110" s="25">
        <v>0.24262300000000001</v>
      </c>
    </row>
    <row r="111" spans="1:54" x14ac:dyDescent="0.15">
      <c r="A111">
        <v>51000108</v>
      </c>
      <c r="C111" s="4" t="s">
        <v>127</v>
      </c>
      <c r="D111" s="4" t="s">
        <v>348</v>
      </c>
      <c r="E111" s="19" t="s">
        <v>305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LOOKUP($Z111,[1]Skill!$A:$A,[1]Skill!$Z:$Z)*$AA111/100)+
IF(ISBLANK($AB111),0, LOOKUP($AB111,[1]Skill!$A:$A,[1]Skill!$Z:$Z)*$AC111/100)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4" t="str">
        <f t="shared" si="6"/>
        <v>0;0;0;0;0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4" t="str">
        <f t="shared" si="7"/>
        <v>0;0;0;0;0;0;0</v>
      </c>
      <c r="AS111" s="50" t="s">
        <v>775</v>
      </c>
      <c r="AT111" s="54"/>
      <c r="AU111" s="4" t="s">
        <v>1082</v>
      </c>
      <c r="AV111" s="4"/>
      <c r="AW111" s="4">
        <v>108</v>
      </c>
      <c r="AX111" s="4"/>
      <c r="AY111" s="59" t="s">
        <v>930</v>
      </c>
      <c r="AZ111" s="18">
        <v>0</v>
      </c>
      <c r="BA111" s="19">
        <v>0</v>
      </c>
      <c r="BB111" s="25">
        <v>0.28360659999999999</v>
      </c>
    </row>
    <row r="112" spans="1:54" x14ac:dyDescent="0.15">
      <c r="A112">
        <v>51000109</v>
      </c>
      <c r="C112" s="4" t="s">
        <v>129</v>
      </c>
      <c r="D112" s="4" t="s">
        <v>535</v>
      </c>
      <c r="E112" s="19"/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3.3200000000000003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LOOKUP($Z112,[1]Skill!$A:$A,[1]Skill!$Z:$Z)*$AA112/100)+
IF(ISBLANK($AB112),0, LOOKUP($AB112,[1]Skill!$A:$A,[1]Skill!$Z:$Z)*$AC112/100)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4" t="str">
        <f t="shared" si="6"/>
        <v>0;0;0;0;0</v>
      </c>
      <c r="AK112" s="18">
        <v>0</v>
      </c>
      <c r="AL112" s="18">
        <v>0</v>
      </c>
      <c r="AM112" s="18">
        <v>0</v>
      </c>
      <c r="AN112" s="18">
        <v>0.3</v>
      </c>
      <c r="AO112" s="18">
        <v>0</v>
      </c>
      <c r="AP112" s="18">
        <v>0</v>
      </c>
      <c r="AQ112" s="18">
        <v>0</v>
      </c>
      <c r="AR112" s="4" t="str">
        <f t="shared" si="7"/>
        <v>0;0;0;0.3;0;0;0</v>
      </c>
      <c r="AS112" s="50" t="s">
        <v>775</v>
      </c>
      <c r="AT112" s="54"/>
      <c r="AU112" s="4" t="s">
        <v>1083</v>
      </c>
      <c r="AV112" s="4"/>
      <c r="AW112" s="4">
        <v>109</v>
      </c>
      <c r="AX112" s="4"/>
      <c r="AY112" s="59" t="s">
        <v>936</v>
      </c>
      <c r="AZ112" s="18">
        <v>0</v>
      </c>
      <c r="BA112" s="19">
        <v>0</v>
      </c>
      <c r="BB112" s="25">
        <v>0.5</v>
      </c>
    </row>
    <row r="113" spans="1:54" x14ac:dyDescent="0.15">
      <c r="A113">
        <v>51000110</v>
      </c>
      <c r="C113" s="4" t="s">
        <v>130</v>
      </c>
      <c r="D113" s="4" t="s">
        <v>536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3.3200000000000003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LOOKUP($Z113,[1]Skill!$A:$A,[1]Skill!$Z:$Z)*$AA113/100)+
IF(ISBLANK($AB113),0, LOOKUP($AB113,[1]Skill!$A:$A,[1]Skill!$Z:$Z)*$AC113/100)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4" t="str">
        <f t="shared" si="6"/>
        <v>0;0;0;0;0</v>
      </c>
      <c r="AK113" s="18">
        <v>0</v>
      </c>
      <c r="AL113" s="18">
        <v>0</v>
      </c>
      <c r="AM113" s="18">
        <v>0</v>
      </c>
      <c r="AN113" s="18">
        <v>0.3</v>
      </c>
      <c r="AO113" s="18">
        <v>0</v>
      </c>
      <c r="AP113" s="18">
        <v>0</v>
      </c>
      <c r="AQ113" s="18">
        <v>0</v>
      </c>
      <c r="AR113" s="4" t="str">
        <f t="shared" si="7"/>
        <v>0;0;0;0.3;0;0;0</v>
      </c>
      <c r="AS113" s="50" t="s">
        <v>775</v>
      </c>
      <c r="AT113" s="54"/>
      <c r="AU113" s="4" t="s">
        <v>1084</v>
      </c>
      <c r="AV113" s="4"/>
      <c r="AW113" s="4">
        <v>110</v>
      </c>
      <c r="AX113" s="4"/>
      <c r="AY113" s="59" t="s">
        <v>936</v>
      </c>
      <c r="AZ113" s="18">
        <v>0</v>
      </c>
      <c r="BA113" s="19">
        <v>0</v>
      </c>
      <c r="BB113" s="25">
        <v>0.51147540000000002</v>
      </c>
    </row>
    <row r="114" spans="1:54" x14ac:dyDescent="0.15">
      <c r="A114">
        <v>51000111</v>
      </c>
      <c r="C114" s="4" t="s">
        <v>132</v>
      </c>
      <c r="D114" s="4" t="s">
        <v>537</v>
      </c>
      <c r="E114" s="19" t="s">
        <v>863</v>
      </c>
      <c r="F114" s="4">
        <v>7</v>
      </c>
      <c r="G114" s="4">
        <v>1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LOOKUP($Z114,[1]Skill!$A:$A,[1]Skill!$Z:$Z)*$AA114/100)+
IF(ISBLANK($AB114),0, LOOKUP($AB114,[1]Skill!$A:$A,[1]Skill!$Z:$Z)*$AC114/100)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4" t="str">
        <f t="shared" si="6"/>
        <v>0;0;0;0;0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4" t="str">
        <f t="shared" si="7"/>
        <v>0;0;0;0;0;0;0</v>
      </c>
      <c r="AS114" s="50" t="s">
        <v>775</v>
      </c>
      <c r="AT114" s="54"/>
      <c r="AU114" s="4" t="s">
        <v>1072</v>
      </c>
      <c r="AV114" s="4" t="s">
        <v>1073</v>
      </c>
      <c r="AW114" s="4">
        <v>111</v>
      </c>
      <c r="AX114" s="4" t="s">
        <v>77</v>
      </c>
      <c r="AY114" s="59" t="s">
        <v>926</v>
      </c>
      <c r="AZ114" s="18">
        <v>0</v>
      </c>
      <c r="BA114" s="19">
        <v>0</v>
      </c>
      <c r="BB114" s="25">
        <v>0.9442623</v>
      </c>
    </row>
    <row r="115" spans="1:54" x14ac:dyDescent="0.15">
      <c r="A115">
        <v>51000112</v>
      </c>
      <c r="C115" s="4" t="s">
        <v>133</v>
      </c>
      <c r="D115" s="4" t="s">
        <v>349</v>
      </c>
      <c r="E115" s="19" t="s">
        <v>889</v>
      </c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LOOKUP($Z115,[1]Skill!$A:$A,[1]Skill!$Z:$Z)*$AA115/100)+
IF(ISBLANK($AB115),0, LOOKUP($AB115,[1]Skill!$A:$A,[1]Skill!$Z:$Z)*$AC115/100)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4" t="str">
        <f t="shared" si="6"/>
        <v>0;0;0;0;0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4" t="str">
        <f t="shared" si="7"/>
        <v>0;0;0;0;0;0;0</v>
      </c>
      <c r="AS115" s="50" t="s">
        <v>775</v>
      </c>
      <c r="AT115" s="54"/>
      <c r="AU115" s="4" t="s">
        <v>1072</v>
      </c>
      <c r="AV115" s="4" t="s">
        <v>1073</v>
      </c>
      <c r="AW115" s="4">
        <v>112</v>
      </c>
      <c r="AX115" s="4" t="s">
        <v>77</v>
      </c>
      <c r="AY115" s="59" t="s">
        <v>926</v>
      </c>
      <c r="AZ115" s="18">
        <v>0</v>
      </c>
      <c r="BA115" s="19">
        <v>0</v>
      </c>
      <c r="BB115" s="25">
        <v>0.94262299999999999</v>
      </c>
    </row>
    <row r="116" spans="1:54" x14ac:dyDescent="0.15">
      <c r="A116">
        <v>51000113</v>
      </c>
      <c r="C116" s="7" t="s">
        <v>409</v>
      </c>
      <c r="D116" s="4" t="s">
        <v>410</v>
      </c>
      <c r="E116" s="19" t="s">
        <v>782</v>
      </c>
      <c r="F116" s="4">
        <v>7</v>
      </c>
      <c r="G116" s="4">
        <v>1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LOOKUP($Z116,[1]Skill!$A:$A,[1]Skill!$Z:$Z)*$AA116/100)+
IF(ISBLANK($AB116),0, LOOKUP($AB116,[1]Skill!$A:$A,[1]Skill!$Z:$Z)*$AC116/100)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4" t="str">
        <f t="shared" si="6"/>
        <v>0;0;0;0;0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4" t="str">
        <f t="shared" si="7"/>
        <v>0;0;0;0;0;0;0</v>
      </c>
      <c r="AS116" s="50" t="s">
        <v>775</v>
      </c>
      <c r="AT116" s="54"/>
      <c r="AU116" s="4" t="s">
        <v>1072</v>
      </c>
      <c r="AV116" s="4" t="s">
        <v>1073</v>
      </c>
      <c r="AW116" s="4">
        <v>113</v>
      </c>
      <c r="AX116" s="4" t="s">
        <v>77</v>
      </c>
      <c r="AY116" s="59" t="s">
        <v>926</v>
      </c>
      <c r="AZ116" s="18">
        <v>0</v>
      </c>
      <c r="BA116" s="19">
        <v>0</v>
      </c>
      <c r="BB116" s="25">
        <v>0.92786880000000005</v>
      </c>
    </row>
    <row r="117" spans="1:54" x14ac:dyDescent="0.15">
      <c r="A117">
        <v>51000114</v>
      </c>
      <c r="C117" s="4" t="s">
        <v>115</v>
      </c>
      <c r="D117" s="4" t="s">
        <v>528</v>
      </c>
      <c r="E117" s="19" t="s">
        <v>866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LOOKUP($Z117,[1]Skill!$A:$A,[1]Skill!$Z:$Z)*$AA117/100)+
IF(ISBLANK($AB117),0, LOOKUP($AB117,[1]Skill!$A:$A,[1]Skill!$Z:$Z)*$AC117/100)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4" t="str">
        <f t="shared" si="6"/>
        <v>0;0;0;0;0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4" t="str">
        <f t="shared" si="7"/>
        <v>0;0;0;0;0;0;0</v>
      </c>
      <c r="AS117" s="50" t="s">
        <v>775</v>
      </c>
      <c r="AT117" s="54"/>
      <c r="AU117" s="4" t="s">
        <v>1072</v>
      </c>
      <c r="AV117" s="4" t="s">
        <v>1073</v>
      </c>
      <c r="AW117" s="4">
        <v>114</v>
      </c>
      <c r="AX117" s="4" t="s">
        <v>77</v>
      </c>
      <c r="AY117" s="59" t="s">
        <v>926</v>
      </c>
      <c r="AZ117" s="18">
        <v>0</v>
      </c>
      <c r="BA117" s="19">
        <v>0</v>
      </c>
      <c r="BB117" s="25">
        <v>0.94918029999999998</v>
      </c>
    </row>
    <row r="118" spans="1:54" x14ac:dyDescent="0.15">
      <c r="A118">
        <v>51000115</v>
      </c>
      <c r="C118" s="4" t="s">
        <v>134</v>
      </c>
      <c r="D118" s="4" t="s">
        <v>538</v>
      </c>
      <c r="E118" s="19" t="s">
        <v>867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LOOKUP($Z118,[1]Skill!$A:$A,[1]Skill!$Z:$Z)*$AA118/100)+
IF(ISBLANK($AB118),0, LOOKUP($AB118,[1]Skill!$A:$A,[1]Skill!$Z:$Z)*$AC118/100)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4" t="str">
        <f t="shared" si="6"/>
        <v>0;0;0;0;0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4" t="str">
        <f t="shared" si="7"/>
        <v>0;0;0;0;0;0;0</v>
      </c>
      <c r="AS118" s="50" t="s">
        <v>775</v>
      </c>
      <c r="AT118" s="54"/>
      <c r="AU118" s="4" t="s">
        <v>1072</v>
      </c>
      <c r="AV118" s="4" t="s">
        <v>1073</v>
      </c>
      <c r="AW118" s="4">
        <v>115</v>
      </c>
      <c r="AX118" s="4" t="s">
        <v>77</v>
      </c>
      <c r="AY118" s="59" t="s">
        <v>926</v>
      </c>
      <c r="AZ118" s="18">
        <v>0</v>
      </c>
      <c r="BA118" s="19">
        <v>0</v>
      </c>
      <c r="BB118" s="25">
        <v>0.9442623</v>
      </c>
    </row>
    <row r="119" spans="1:54" x14ac:dyDescent="0.15">
      <c r="A119">
        <v>51000116</v>
      </c>
      <c r="C119" s="8" t="s">
        <v>662</v>
      </c>
      <c r="D119" s="8" t="s">
        <v>665</v>
      </c>
      <c r="E119" s="19" t="s">
        <v>878</v>
      </c>
      <c r="F119" s="8">
        <v>2</v>
      </c>
      <c r="G119" s="8">
        <v>8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LOOKUP($Z119,[1]Skill!$A:$A,[1]Skill!$Z:$Z)*$AA119/100)+
IF(ISBLANK($AB119),0, LOOKUP($AB119,[1]Skill!$A:$A,[1]Skill!$Z:$Z)*$AC119/100)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4" t="str">
        <f t="shared" si="6"/>
        <v>0;0;0;0;0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4" t="str">
        <f t="shared" si="7"/>
        <v>0;0;0;0;0;0;0</v>
      </c>
      <c r="AS119" s="50" t="s">
        <v>775</v>
      </c>
      <c r="AT119" s="54"/>
      <c r="AU119" s="8" t="s">
        <v>1085</v>
      </c>
      <c r="AV119" s="8"/>
      <c r="AW119" s="8">
        <v>116</v>
      </c>
      <c r="AX119" s="8"/>
      <c r="AY119" s="59" t="s">
        <v>921</v>
      </c>
      <c r="AZ119" s="18">
        <v>0</v>
      </c>
      <c r="BA119" s="19">
        <v>0</v>
      </c>
      <c r="BB119" s="25">
        <v>0.19508200000000001</v>
      </c>
    </row>
    <row r="120" spans="1:54" x14ac:dyDescent="0.15">
      <c r="A120">
        <v>51000117</v>
      </c>
      <c r="C120" s="4" t="s">
        <v>135</v>
      </c>
      <c r="D120" s="4" t="s">
        <v>539</v>
      </c>
      <c r="E120" s="19" t="s">
        <v>868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LOOKUP($Z120,[1]Skill!$A:$A,[1]Skill!$Z:$Z)*$AA120/100)+
IF(ISBLANK($AB120),0, LOOKUP($AB120,[1]Skill!$A:$A,[1]Skill!$Z:$Z)*$AC120/100)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4" t="str">
        <f t="shared" si="6"/>
        <v>0;0;0;0;0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4" t="str">
        <f t="shared" si="7"/>
        <v>0;0;0;0;0;0;0</v>
      </c>
      <c r="AS120" s="50" t="s">
        <v>775</v>
      </c>
      <c r="AT120" s="54"/>
      <c r="AU120" s="4" t="s">
        <v>1072</v>
      </c>
      <c r="AV120" s="4" t="s">
        <v>1073</v>
      </c>
      <c r="AW120" s="4">
        <v>117</v>
      </c>
      <c r="AX120" s="4" t="s">
        <v>77</v>
      </c>
      <c r="AY120" s="59" t="s">
        <v>937</v>
      </c>
      <c r="AZ120" s="18">
        <v>0</v>
      </c>
      <c r="BA120" s="19">
        <v>0</v>
      </c>
      <c r="BB120" s="25">
        <v>0.92786880000000005</v>
      </c>
    </row>
    <row r="121" spans="1:54" x14ac:dyDescent="0.15">
      <c r="A121">
        <v>51000118</v>
      </c>
      <c r="C121" s="4" t="s">
        <v>136</v>
      </c>
      <c r="D121" s="4" t="s">
        <v>540</v>
      </c>
      <c r="E121" s="19" t="s">
        <v>898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LOOKUP($Z121,[1]Skill!$A:$A,[1]Skill!$Z:$Z)*$AA121/100)+
IF(ISBLANK($AB121),0, LOOKUP($AB121,[1]Skill!$A:$A,[1]Skill!$Z:$Z)*$AC121/100)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4" t="str">
        <f t="shared" si="6"/>
        <v>0;0;0;0;0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4" t="str">
        <f t="shared" si="7"/>
        <v>0;0;0;0;0;0;0</v>
      </c>
      <c r="AS121" s="50" t="s">
        <v>775</v>
      </c>
      <c r="AT121" s="54"/>
      <c r="AU121" s="4" t="s">
        <v>1072</v>
      </c>
      <c r="AV121" s="4" t="s">
        <v>1073</v>
      </c>
      <c r="AW121" s="4">
        <v>118</v>
      </c>
      <c r="AX121" s="4" t="s">
        <v>77</v>
      </c>
      <c r="AY121" s="59" t="s">
        <v>925</v>
      </c>
      <c r="AZ121" s="18">
        <v>0</v>
      </c>
      <c r="BA121" s="19">
        <v>0</v>
      </c>
      <c r="BB121" s="25">
        <v>0.95409829999999995</v>
      </c>
    </row>
    <row r="122" spans="1:54" x14ac:dyDescent="0.15">
      <c r="A122">
        <v>51000119</v>
      </c>
      <c r="C122" s="4" t="s">
        <v>137</v>
      </c>
      <c r="D122" s="4" t="s">
        <v>541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LOOKUP($Z122,[1]Skill!$A:$A,[1]Skill!$Z:$Z)*$AA122/100)+
IF(ISBLANK($AB122),0, LOOKUP($AB122,[1]Skill!$A:$A,[1]Skill!$Z:$Z)*$AC122/100)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4" t="str">
        <f t="shared" si="6"/>
        <v>0;0;0;0;0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4" t="str">
        <f t="shared" si="7"/>
        <v>0;0;0;0;0;0;0</v>
      </c>
      <c r="AS122" s="50" t="s">
        <v>775</v>
      </c>
      <c r="AT122" s="54"/>
      <c r="AU122" s="4" t="s">
        <v>1059</v>
      </c>
      <c r="AV122" s="4"/>
      <c r="AW122" s="4">
        <v>119</v>
      </c>
      <c r="AX122" s="4"/>
      <c r="AY122" s="59" t="s">
        <v>922</v>
      </c>
      <c r="AZ122" s="18">
        <v>0</v>
      </c>
      <c r="BA122" s="19">
        <v>0</v>
      </c>
      <c r="BB122" s="25">
        <v>0.24426229999999999</v>
      </c>
    </row>
    <row r="123" spans="1:54" x14ac:dyDescent="0.15">
      <c r="A123">
        <v>51000120</v>
      </c>
      <c r="C123" s="4" t="s">
        <v>138</v>
      </c>
      <c r="D123" s="4" t="s">
        <v>542</v>
      </c>
      <c r="E123" s="19"/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LOOKUP($Z123,[1]Skill!$A:$A,[1]Skill!$Z:$Z)*$AA123/100)+
IF(ISBLANK($AB123),0, LOOKUP($AB123,[1]Skill!$A:$A,[1]Skill!$Z:$Z)*$AC123/100)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4" t="str">
        <f t="shared" si="6"/>
        <v>0;0;0;0;0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4" t="str">
        <f t="shared" si="7"/>
        <v>0;0;0;0;0;0;0</v>
      </c>
      <c r="AS123" s="50" t="s">
        <v>775</v>
      </c>
      <c r="AT123" s="54"/>
      <c r="AU123" s="4" t="s">
        <v>1086</v>
      </c>
      <c r="AV123" s="4"/>
      <c r="AW123" s="4">
        <v>120</v>
      </c>
      <c r="AX123" s="4"/>
      <c r="AY123" s="59" t="s">
        <v>924</v>
      </c>
      <c r="AZ123" s="18">
        <v>0</v>
      </c>
      <c r="BA123" s="19">
        <v>0</v>
      </c>
      <c r="BB123" s="25">
        <v>0.27213110000000001</v>
      </c>
    </row>
    <row r="124" spans="1:54" x14ac:dyDescent="0.15">
      <c r="A124">
        <v>51000121</v>
      </c>
      <c r="C124" s="4" t="s">
        <v>139</v>
      </c>
      <c r="D124" s="4" t="s">
        <v>543</v>
      </c>
      <c r="E124" s="19" t="s">
        <v>798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LOOKUP($Z124,[1]Skill!$A:$A,[1]Skill!$Z:$Z)*$AA124/100)+
IF(ISBLANK($AB124),0, LOOKUP($AB124,[1]Skill!$A:$A,[1]Skill!$Z:$Z)*$AC124/100)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4" t="str">
        <f t="shared" si="6"/>
        <v>0;0;0;0;0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4" t="str">
        <f t="shared" si="7"/>
        <v>0;0;0;0;0;0;0</v>
      </c>
      <c r="AS124" s="50" t="s">
        <v>775</v>
      </c>
      <c r="AT124" s="54"/>
      <c r="AU124" s="4" t="s">
        <v>1087</v>
      </c>
      <c r="AV124" s="4"/>
      <c r="AW124" s="4">
        <v>121</v>
      </c>
      <c r="AX124" s="4"/>
      <c r="AY124" s="59" t="s">
        <v>935</v>
      </c>
      <c r="AZ124" s="18">
        <v>0</v>
      </c>
      <c r="BA124" s="19">
        <v>0</v>
      </c>
      <c r="BB124" s="25">
        <v>0.49836069999999999</v>
      </c>
    </row>
    <row r="125" spans="1:54" x14ac:dyDescent="0.15">
      <c r="A125">
        <v>51000122</v>
      </c>
      <c r="C125" s="7" t="s">
        <v>413</v>
      </c>
      <c r="D125" s="4" t="s">
        <v>544</v>
      </c>
      <c r="E125" s="19"/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LOOKUP($Z125,[1]Skill!$A:$A,[1]Skill!$Z:$Z)*$AA125/100)+
IF(ISBLANK($AB125),0, LOOKUP($AB125,[1]Skill!$A:$A,[1]Skill!$Z:$Z)*$AC125/100)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4" t="str">
        <f t="shared" si="6"/>
        <v>0;0;0;0;0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4" t="str">
        <f t="shared" si="7"/>
        <v>0;0;0;0;0;0;0</v>
      </c>
      <c r="AS125" s="50" t="s">
        <v>775</v>
      </c>
      <c r="AT125" s="54"/>
      <c r="AU125" s="4" t="s">
        <v>1087</v>
      </c>
      <c r="AV125" s="4"/>
      <c r="AW125" s="4">
        <v>122</v>
      </c>
      <c r="AX125" s="4"/>
      <c r="AY125" s="59" t="s">
        <v>935</v>
      </c>
      <c r="AZ125" s="18">
        <v>0</v>
      </c>
      <c r="BA125" s="19">
        <v>0</v>
      </c>
      <c r="BB125" s="25">
        <v>0.73114749999999995</v>
      </c>
    </row>
    <row r="126" spans="1:54" x14ac:dyDescent="0.15">
      <c r="A126">
        <v>51000123</v>
      </c>
      <c r="C126" s="4" t="s">
        <v>140</v>
      </c>
      <c r="D126" s="4" t="s">
        <v>350</v>
      </c>
      <c r="E126" s="19" t="s">
        <v>816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LOOKUP($Z126,[1]Skill!$A:$A,[1]Skill!$Z:$Z)*$AA126/100)+
IF(ISBLANK($AB126),0, LOOKUP($AB126,[1]Skill!$A:$A,[1]Skill!$Z:$Z)*$AC126/100)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4" t="str">
        <f t="shared" si="6"/>
        <v>0;0;0;0;0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4" t="str">
        <f t="shared" si="7"/>
        <v>0;0;0;0;0;0;0</v>
      </c>
      <c r="AS126" s="50" t="s">
        <v>775</v>
      </c>
      <c r="AT126" s="54">
        <v>11000009</v>
      </c>
      <c r="AU126" s="4" t="s">
        <v>1088</v>
      </c>
      <c r="AV126" s="4"/>
      <c r="AW126" s="4">
        <v>123</v>
      </c>
      <c r="AX126" s="4"/>
      <c r="AY126" s="59" t="s">
        <v>926</v>
      </c>
      <c r="AZ126" s="18">
        <v>0</v>
      </c>
      <c r="BA126" s="19">
        <v>0</v>
      </c>
      <c r="BB126" s="25">
        <v>9.3442629999999999E-2</v>
      </c>
    </row>
    <row r="127" spans="1:54" x14ac:dyDescent="0.15">
      <c r="A127">
        <v>51000124</v>
      </c>
      <c r="C127" s="4" t="s">
        <v>141</v>
      </c>
      <c r="D127" s="4" t="s">
        <v>351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LOOKUP($Z127,[1]Skill!$A:$A,[1]Skill!$Z:$Z)*$AA127/100)+
IF(ISBLANK($AB127),0, LOOKUP($AB127,[1]Skill!$A:$A,[1]Skill!$Z:$Z)*$AC127/100)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4" t="str">
        <f t="shared" si="6"/>
        <v>0;0;0;0;0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4" t="str">
        <f t="shared" si="7"/>
        <v>0;0;0;0;0;0;0</v>
      </c>
      <c r="AS127" s="50" t="s">
        <v>775</v>
      </c>
      <c r="AT127" s="54"/>
      <c r="AU127" s="4" t="s">
        <v>1089</v>
      </c>
      <c r="AV127" s="4"/>
      <c r="AW127" s="4">
        <v>124</v>
      </c>
      <c r="AX127" s="4"/>
      <c r="AY127" s="59" t="s">
        <v>927</v>
      </c>
      <c r="AZ127" s="18">
        <v>0</v>
      </c>
      <c r="BA127" s="19">
        <v>0</v>
      </c>
      <c r="BB127" s="25">
        <v>0.3</v>
      </c>
    </row>
    <row r="128" spans="1:54" x14ac:dyDescent="0.15">
      <c r="A128">
        <v>51000125</v>
      </c>
      <c r="C128" s="4" t="s">
        <v>142</v>
      </c>
      <c r="D128" s="4" t="s">
        <v>545</v>
      </c>
      <c r="E128" s="19" t="s">
        <v>810</v>
      </c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LOOKUP($Z128,[1]Skill!$A:$A,[1]Skill!$Z:$Z)*$AA128/100)+
IF(ISBLANK($AB128),0, LOOKUP($AB128,[1]Skill!$A:$A,[1]Skill!$Z:$Z)*$AC128/100)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4" t="str">
        <f t="shared" si="6"/>
        <v>0;0;0;0;0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4" t="str">
        <f t="shared" si="7"/>
        <v>0;0;0;0;0;0;0</v>
      </c>
      <c r="AS128" s="50" t="s">
        <v>775</v>
      </c>
      <c r="AT128" s="54"/>
      <c r="AU128" s="4" t="s">
        <v>1090</v>
      </c>
      <c r="AV128" s="4"/>
      <c r="AW128" s="4">
        <v>125</v>
      </c>
      <c r="AX128" s="4"/>
      <c r="AY128" s="59" t="s">
        <v>937</v>
      </c>
      <c r="AZ128" s="18">
        <v>0</v>
      </c>
      <c r="BA128" s="19">
        <v>0</v>
      </c>
      <c r="BB128" s="25">
        <v>0.62131150000000002</v>
      </c>
    </row>
    <row r="129" spans="1:54" x14ac:dyDescent="0.15">
      <c r="A129">
        <v>51000126</v>
      </c>
      <c r="C129" s="4" t="s">
        <v>143</v>
      </c>
      <c r="D129" s="4" t="s">
        <v>546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LOOKUP($Z129,[1]Skill!$A:$A,[1]Skill!$Z:$Z)*$AA129/100)+
IF(ISBLANK($AB129),0, LOOKUP($AB129,[1]Skill!$A:$A,[1]Skill!$Z:$Z)*$AC129/100)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4" t="str">
        <f t="shared" si="6"/>
        <v>0;0;0;0;0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4" t="str">
        <f t="shared" si="7"/>
        <v>0;0;0;0;0;0;0</v>
      </c>
      <c r="AS129" s="50" t="s">
        <v>775</v>
      </c>
      <c r="AT129" s="54"/>
      <c r="AU129" s="4" t="s">
        <v>1091</v>
      </c>
      <c r="AV129" s="4"/>
      <c r="AW129" s="4">
        <v>126</v>
      </c>
      <c r="AX129" s="4"/>
      <c r="AY129" s="59" t="s">
        <v>928</v>
      </c>
      <c r="AZ129" s="18">
        <v>0</v>
      </c>
      <c r="BA129" s="19">
        <v>0</v>
      </c>
      <c r="BB129" s="25">
        <v>0.85901640000000001</v>
      </c>
    </row>
    <row r="130" spans="1:54" x14ac:dyDescent="0.15">
      <c r="A130">
        <v>51000127</v>
      </c>
      <c r="C130" s="4" t="s">
        <v>144</v>
      </c>
      <c r="D130" s="4" t="s">
        <v>547</v>
      </c>
      <c r="E130" s="19" t="s">
        <v>815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LOOKUP($Z130,[1]Skill!$A:$A,[1]Skill!$Z:$Z)*$AA130/100)+
IF(ISBLANK($AB130),0, LOOKUP($AB130,[1]Skill!$A:$A,[1]Skill!$Z:$Z)*$AC130/100)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4" t="str">
        <f t="shared" si="6"/>
        <v>0;0;0;0;0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4" t="str">
        <f t="shared" si="7"/>
        <v>0;0;0;0;0;0;0</v>
      </c>
      <c r="AS130" s="50" t="s">
        <v>775</v>
      </c>
      <c r="AT130" s="54"/>
      <c r="AU130" s="4" t="s">
        <v>1092</v>
      </c>
      <c r="AV130" s="4"/>
      <c r="AW130" s="4">
        <v>127</v>
      </c>
      <c r="AX130" s="4"/>
      <c r="AY130" s="59" t="s">
        <v>921</v>
      </c>
      <c r="AZ130" s="18">
        <v>0</v>
      </c>
      <c r="BA130" s="19">
        <v>0</v>
      </c>
      <c r="BB130" s="25">
        <v>0.1114754</v>
      </c>
    </row>
    <row r="131" spans="1:54" x14ac:dyDescent="0.15">
      <c r="A131">
        <v>51000128</v>
      </c>
      <c r="C131" s="4" t="s">
        <v>145</v>
      </c>
      <c r="D131" s="4" t="s">
        <v>548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LOOKUP($Z131,[1]Skill!$A:$A,[1]Skill!$Z:$Z)*$AA131/100)+
IF(ISBLANK($AB131),0, LOOKUP($AB131,[1]Skill!$A:$A,[1]Skill!$Z:$Z)*$AC131/100)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4" t="str">
        <f t="shared" si="6"/>
        <v>0;0;0;0;0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4" t="str">
        <f t="shared" si="7"/>
        <v>0;0;0;0;0;0;0</v>
      </c>
      <c r="AS131" s="50" t="s">
        <v>775</v>
      </c>
      <c r="AT131" s="54"/>
      <c r="AU131" s="4" t="s">
        <v>1089</v>
      </c>
      <c r="AV131" s="4"/>
      <c r="AW131" s="4">
        <v>128</v>
      </c>
      <c r="AX131" s="4"/>
      <c r="AY131" s="59" t="s">
        <v>924</v>
      </c>
      <c r="AZ131" s="18">
        <v>0</v>
      </c>
      <c r="BA131" s="19">
        <v>0</v>
      </c>
      <c r="BB131" s="25">
        <v>0.31639339999999999</v>
      </c>
    </row>
    <row r="132" spans="1:54" x14ac:dyDescent="0.15">
      <c r="A132">
        <v>51000129</v>
      </c>
      <c r="C132" s="4" t="s">
        <v>146</v>
      </c>
      <c r="D132" s="4" t="s">
        <v>549</v>
      </c>
      <c r="E132" s="19"/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SUM(K132:L132)+SUM(N132:T132)*5+4.4*SUM(AK132:AQ132)+2.5*SUM(AE132:AI132)+IF(ISNUMBER(AD132),AD132,0)+M132</f>
        <v>3.75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LOOKUP($Z132,[1]Skill!$A:$A,[1]Skill!$Z:$Z)*$AA132/100)+
IF(ISBLANK($AB132),0, LOOKUP($AB132,[1]Skill!$A:$A,[1]Skill!$Z:$Z)*$AC132/100)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4" t="str">
        <f t="shared" ref="AJ132:AJ195" si="10">CONCATENATE(AE132,";",AF132,";",AG132,";",AH132,";",AI132)</f>
        <v>0;0;0;0;0</v>
      </c>
      <c r="AK132" s="18">
        <v>0</v>
      </c>
      <c r="AL132" s="18">
        <v>-0.3</v>
      </c>
      <c r="AM132" s="18">
        <v>0</v>
      </c>
      <c r="AN132" s="18">
        <v>0.3</v>
      </c>
      <c r="AO132" s="18">
        <v>0</v>
      </c>
      <c r="AP132" s="18">
        <v>0</v>
      </c>
      <c r="AQ132" s="18">
        <v>0</v>
      </c>
      <c r="AR132" s="4" t="str">
        <f t="shared" ref="AR132:AR195" si="11">CONCATENATE(AK132,";",AL132,";",AM132,";",AN132,";",AO132,";",AP132,";",AQ132)</f>
        <v>0;-0.3;0;0.3;0;0;0</v>
      </c>
      <c r="AS132" s="50" t="s">
        <v>775</v>
      </c>
      <c r="AT132" s="54"/>
      <c r="AU132" s="4" t="s">
        <v>1093</v>
      </c>
      <c r="AV132" s="4"/>
      <c r="AW132" s="4">
        <v>129</v>
      </c>
      <c r="AX132" s="4"/>
      <c r="AY132" s="59" t="s">
        <v>927</v>
      </c>
      <c r="AZ132" s="18">
        <v>0</v>
      </c>
      <c r="BA132" s="19">
        <v>0</v>
      </c>
      <c r="BB132" s="25">
        <v>0.76393440000000001</v>
      </c>
    </row>
    <row r="133" spans="1:54" x14ac:dyDescent="0.15">
      <c r="A133">
        <v>51000130</v>
      </c>
      <c r="C133" s="4" t="s">
        <v>147</v>
      </c>
      <c r="D133" s="4" t="s">
        <v>352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LOOKUP($Z133,[1]Skill!$A:$A,[1]Skill!$Z:$Z)*$AA133/100)+
IF(ISBLANK($AB133),0, LOOKUP($AB133,[1]Skill!$A:$A,[1]Skill!$Z:$Z)*$AC133/100)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4" t="str">
        <f t="shared" si="10"/>
        <v>0;0;0;0;0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4" t="str">
        <f t="shared" si="11"/>
        <v>0;0;0;0;0;0;0</v>
      </c>
      <c r="AS133" s="50" t="s">
        <v>775</v>
      </c>
      <c r="AT133" s="54"/>
      <c r="AU133" s="4" t="s">
        <v>1028</v>
      </c>
      <c r="AV133" s="4"/>
      <c r="AW133" s="4">
        <v>130</v>
      </c>
      <c r="AX133" s="4"/>
      <c r="AY133" s="59" t="s">
        <v>921</v>
      </c>
      <c r="AZ133" s="18">
        <v>0</v>
      </c>
      <c r="BA133" s="19">
        <v>0</v>
      </c>
      <c r="BB133" s="25">
        <v>0.67213109999999998</v>
      </c>
    </row>
    <row r="134" spans="1:54" x14ac:dyDescent="0.15">
      <c r="A134">
        <v>51000131</v>
      </c>
      <c r="C134" s="4" t="s">
        <v>148</v>
      </c>
      <c r="D134" s="4" t="s">
        <v>550</v>
      </c>
      <c r="E134" s="19" t="s">
        <v>305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LOOKUP($Z134,[1]Skill!$A:$A,[1]Skill!$Z:$Z)*$AA134/100)+
IF(ISBLANK($AB134),0, LOOKUP($AB134,[1]Skill!$A:$A,[1]Skill!$Z:$Z)*$AC134/100)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4" t="str">
        <f t="shared" si="10"/>
        <v>0;0;0;0;0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4" t="str">
        <f t="shared" si="11"/>
        <v>0;0;0;0;0;0;0</v>
      </c>
      <c r="AS134" s="50" t="s">
        <v>775</v>
      </c>
      <c r="AT134" s="54"/>
      <c r="AU134" s="4" t="s">
        <v>1094</v>
      </c>
      <c r="AV134" s="4"/>
      <c r="AW134" s="4">
        <v>131</v>
      </c>
      <c r="AX134" s="4"/>
      <c r="AY134" s="59" t="s">
        <v>926</v>
      </c>
      <c r="AZ134" s="18">
        <v>0</v>
      </c>
      <c r="BA134" s="19">
        <v>0</v>
      </c>
      <c r="BB134" s="25">
        <v>0.44098359999999998</v>
      </c>
    </row>
    <row r="135" spans="1:54" x14ac:dyDescent="0.15">
      <c r="A135">
        <v>51000132</v>
      </c>
      <c r="C135" s="4" t="s">
        <v>149</v>
      </c>
      <c r="D135" s="4" t="s">
        <v>551</v>
      </c>
      <c r="E135" s="19" t="s">
        <v>899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LOOKUP($Z135,[1]Skill!$A:$A,[1]Skill!$Z:$Z)*$AA135/100)+
IF(ISBLANK($AB135),0, LOOKUP($AB135,[1]Skill!$A:$A,[1]Skill!$Z:$Z)*$AC135/100)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4" t="str">
        <f t="shared" si="10"/>
        <v>0;0;0;0;0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4" t="str">
        <f t="shared" si="11"/>
        <v>0;0;0;0;0;0;0</v>
      </c>
      <c r="AS135" s="50" t="s">
        <v>775</v>
      </c>
      <c r="AT135" s="54"/>
      <c r="AU135" s="4" t="s">
        <v>1095</v>
      </c>
      <c r="AV135" s="4"/>
      <c r="AW135" s="4">
        <v>132</v>
      </c>
      <c r="AX135" s="4"/>
      <c r="AY135" s="59" t="s">
        <v>934</v>
      </c>
      <c r="AZ135" s="18">
        <v>0</v>
      </c>
      <c r="BA135" s="19">
        <v>0</v>
      </c>
      <c r="BB135" s="25">
        <v>0.43442619999999998</v>
      </c>
    </row>
    <row r="136" spans="1:54" x14ac:dyDescent="0.15">
      <c r="A136">
        <v>51000133</v>
      </c>
      <c r="C136" s="4" t="s">
        <v>150</v>
      </c>
      <c r="D136" s="4" t="s">
        <v>552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 s="4">
        <v>-11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0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LOOKUP($Z136,[1]Skill!$A:$A,[1]Skill!$Z:$Z)*$AA136/100)+
IF(ISBLANK($AB136),0, LOOKUP($AB136,[1]Skill!$A:$A,[1]Skill!$Z:$Z)*$AC136/100)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4" t="str">
        <f t="shared" si="10"/>
        <v>0;0;0;0;0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4" t="str">
        <f t="shared" si="11"/>
        <v>0;0;0;0;0;0;0</v>
      </c>
      <c r="AS136" s="50" t="s">
        <v>775</v>
      </c>
      <c r="AT136" s="54"/>
      <c r="AU136" s="4" t="s">
        <v>1096</v>
      </c>
      <c r="AV136" s="4"/>
      <c r="AW136" s="4">
        <v>133</v>
      </c>
      <c r="AX136" s="4"/>
      <c r="AY136" s="59" t="s">
        <v>929</v>
      </c>
      <c r="AZ136" s="18">
        <v>0</v>
      </c>
      <c r="BA136" s="19">
        <v>0</v>
      </c>
      <c r="BB136" s="25">
        <v>0.50819669999999995</v>
      </c>
    </row>
    <row r="137" spans="1:54" x14ac:dyDescent="0.15">
      <c r="A137">
        <v>51000134</v>
      </c>
      <c r="C137" s="4" t="s">
        <v>151</v>
      </c>
      <c r="D137" s="4" t="s">
        <v>553</v>
      </c>
      <c r="E137" s="19"/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 s="4">
        <v>-2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7.5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LOOKUP($Z137,[1]Skill!$A:$A,[1]Skill!$Z:$Z)*$AA137/100)+
IF(ISBLANK($AB137),0, LOOKUP($AB137,[1]Skill!$A:$A,[1]Skill!$Z:$Z)*$AC137/100)</f>
        <v>4.5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4" t="str">
        <f t="shared" si="10"/>
        <v>0;0;0;0;0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4" t="str">
        <f t="shared" si="11"/>
        <v>0;0;0;0;0;0;0</v>
      </c>
      <c r="AS137" s="50" t="s">
        <v>775</v>
      </c>
      <c r="AT137" s="54"/>
      <c r="AU137" s="4" t="s">
        <v>1097</v>
      </c>
      <c r="AV137" s="4"/>
      <c r="AW137" s="4">
        <v>134</v>
      </c>
      <c r="AX137" s="4"/>
      <c r="AY137" s="59" t="s">
        <v>922</v>
      </c>
      <c r="AZ137" s="18">
        <v>0</v>
      </c>
      <c r="BA137" s="19">
        <v>0</v>
      </c>
      <c r="BB137" s="25">
        <v>0.80983609999999995</v>
      </c>
    </row>
    <row r="138" spans="1:54" x14ac:dyDescent="0.15">
      <c r="A138">
        <v>51000135</v>
      </c>
      <c r="C138" s="4" t="s">
        <v>152</v>
      </c>
      <c r="D138" s="4" t="s">
        <v>554</v>
      </c>
      <c r="E138" s="19"/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LOOKUP($Z138,[1]Skill!$A:$A,[1]Skill!$Z:$Z)*$AA138/100)+
IF(ISBLANK($AB138),0, LOOKUP($AB138,[1]Skill!$A:$A,[1]Skill!$Z:$Z)*$AC138/100)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4" t="str">
        <f t="shared" si="10"/>
        <v>0;0;0;0;0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4" t="str">
        <f t="shared" si="11"/>
        <v>0;0;0;0;0;0;0</v>
      </c>
      <c r="AS138" s="50" t="s">
        <v>775</v>
      </c>
      <c r="AT138" s="54"/>
      <c r="AU138" s="4" t="s">
        <v>1098</v>
      </c>
      <c r="AV138" s="4"/>
      <c r="AW138" s="4">
        <v>135</v>
      </c>
      <c r="AX138" s="4"/>
      <c r="AY138" s="59" t="s">
        <v>925</v>
      </c>
      <c r="AZ138" s="18">
        <v>0</v>
      </c>
      <c r="BA138" s="19">
        <v>0</v>
      </c>
      <c r="BB138" s="25">
        <v>0.25245899999999999</v>
      </c>
    </row>
    <row r="139" spans="1:54" x14ac:dyDescent="0.15">
      <c r="A139">
        <v>51000136</v>
      </c>
      <c r="C139" s="4" t="s">
        <v>153</v>
      </c>
      <c r="D139" s="4" t="s">
        <v>555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LOOKUP($Z139,[1]Skill!$A:$A,[1]Skill!$Z:$Z)*$AA139/100)+
IF(ISBLANK($AB139),0, LOOKUP($AB139,[1]Skill!$A:$A,[1]Skill!$Z:$Z)*$AC139/100)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4" t="str">
        <f t="shared" si="10"/>
        <v>0;0;0;0;0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4" t="str">
        <f t="shared" si="11"/>
        <v>0;0;0;0;0;0;0</v>
      </c>
      <c r="AS139" s="50" t="s">
        <v>775</v>
      </c>
      <c r="AT139" s="54"/>
      <c r="AU139" s="4" t="s">
        <v>1099</v>
      </c>
      <c r="AV139" s="4"/>
      <c r="AW139" s="4">
        <v>136</v>
      </c>
      <c r="AX139" s="4"/>
      <c r="AY139" s="59" t="s">
        <v>929</v>
      </c>
      <c r="AZ139" s="18">
        <v>0</v>
      </c>
      <c r="BA139" s="19">
        <v>0</v>
      </c>
      <c r="BB139" s="25">
        <v>0.61311479999999996</v>
      </c>
    </row>
    <row r="140" spans="1:54" x14ac:dyDescent="0.15">
      <c r="A140">
        <v>51000137</v>
      </c>
      <c r="C140" s="4" t="s">
        <v>154</v>
      </c>
      <c r="D140" s="4" t="s">
        <v>556</v>
      </c>
      <c r="E140" s="19" t="s">
        <v>727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LOOKUP($Z140,[1]Skill!$A:$A,[1]Skill!$Z:$Z)*$AA140/100)+
IF(ISBLANK($AB140),0, LOOKUP($AB140,[1]Skill!$A:$A,[1]Skill!$Z:$Z)*$AC140/100)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4" t="str">
        <f t="shared" si="10"/>
        <v>0;0;0;0;0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4" t="str">
        <f t="shared" si="11"/>
        <v>0;0;0;0;0;0;0</v>
      </c>
      <c r="AS140" s="50" t="s">
        <v>775</v>
      </c>
      <c r="AT140" s="54"/>
      <c r="AU140" s="4" t="s">
        <v>1091</v>
      </c>
      <c r="AV140" s="4"/>
      <c r="AW140" s="4">
        <v>137</v>
      </c>
      <c r="AX140" s="4"/>
      <c r="AY140" s="59" t="s">
        <v>928</v>
      </c>
      <c r="AZ140" s="18">
        <v>0</v>
      </c>
      <c r="BA140" s="19">
        <v>0</v>
      </c>
      <c r="BB140" s="25">
        <v>0.36393439999999999</v>
      </c>
    </row>
    <row r="141" spans="1:54" x14ac:dyDescent="0.15">
      <c r="A141">
        <v>51000138</v>
      </c>
      <c r="C141" s="4" t="s">
        <v>155</v>
      </c>
      <c r="D141" s="4" t="s">
        <v>414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LOOKUP($Z141,[1]Skill!$A:$A,[1]Skill!$Z:$Z)*$AA141/100)+
IF(ISBLANK($AB141),0, LOOKUP($AB141,[1]Skill!$A:$A,[1]Skill!$Z:$Z)*$AC141/100)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4" t="str">
        <f t="shared" si="10"/>
        <v>0;0;0;0;0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4" t="str">
        <f t="shared" si="11"/>
        <v>0;0;0;0;0;0;0</v>
      </c>
      <c r="AS141" s="50" t="s">
        <v>775</v>
      </c>
      <c r="AT141" s="54"/>
      <c r="AU141" s="4" t="s">
        <v>1100</v>
      </c>
      <c r="AV141" s="4"/>
      <c r="AW141" s="4">
        <v>138</v>
      </c>
      <c r="AX141" s="4"/>
      <c r="AY141" s="59" t="s">
        <v>928</v>
      </c>
      <c r="AZ141" s="18">
        <v>0</v>
      </c>
      <c r="BA141" s="19">
        <v>0</v>
      </c>
      <c r="BB141" s="25">
        <v>0.52295080000000005</v>
      </c>
    </row>
    <row r="142" spans="1:54" x14ac:dyDescent="0.15">
      <c r="A142">
        <v>51000139</v>
      </c>
      <c r="C142" s="4" t="s">
        <v>156</v>
      </c>
      <c r="D142" s="4" t="s">
        <v>557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-1.75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LOOKUP($Z142,[1]Skill!$A:$A,[1]Skill!$Z:$Z)*$AA142/100)+
IF(ISBLANK($AB142),0, LOOKUP($AB142,[1]Skill!$A:$A,[1]Skill!$Z:$Z)*$AC142/100)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18">
        <v>0</v>
      </c>
      <c r="AJ142" s="4" t="str">
        <f t="shared" si="10"/>
        <v>0.5;0;0;0;0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4" t="str">
        <f t="shared" si="11"/>
        <v>0;0;0;0;0;0;0</v>
      </c>
      <c r="AS142" s="50" t="s">
        <v>775</v>
      </c>
      <c r="AT142" s="54"/>
      <c r="AU142" s="4" t="s">
        <v>1101</v>
      </c>
      <c r="AV142" s="4"/>
      <c r="AW142" s="4">
        <v>139</v>
      </c>
      <c r="AX142" s="4"/>
      <c r="AY142" s="59" t="s">
        <v>936</v>
      </c>
      <c r="AZ142" s="18">
        <v>0</v>
      </c>
      <c r="BA142" s="19">
        <v>0</v>
      </c>
      <c r="BB142" s="25">
        <v>0.3491803</v>
      </c>
    </row>
    <row r="143" spans="1:54" x14ac:dyDescent="0.15">
      <c r="A143">
        <v>51000140</v>
      </c>
      <c r="C143" s="4" t="s">
        <v>157</v>
      </c>
      <c r="D143" s="4" t="s">
        <v>558</v>
      </c>
      <c r="E143" s="19"/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 s="4">
        <v>-22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/>
      <c r="AC143" s="18"/>
      <c r="AD143" s="18">
        <f>IF(ISBLANK($Z143),0, LOOKUP($Z143,[1]Skill!$A:$A,[1]Skill!$Z:$Z)*$AA143/100)+
IF(ISBLANK($AB143),0, LOOKUP($AB143,[1]Skill!$A:$A,[1]Skill!$Z:$Z)*$AC143/100)</f>
        <v>20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4" t="str">
        <f t="shared" si="10"/>
        <v>0;0;0;0;0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4" t="str">
        <f t="shared" si="11"/>
        <v>0;0;0;0;0;0;0</v>
      </c>
      <c r="AS143" s="50" t="s">
        <v>775</v>
      </c>
      <c r="AT143" s="54"/>
      <c r="AU143" s="4" t="s">
        <v>1102</v>
      </c>
      <c r="AV143" s="4" t="s">
        <v>1103</v>
      </c>
      <c r="AW143" s="4">
        <v>140</v>
      </c>
      <c r="AX143" s="4"/>
      <c r="AY143" s="59" t="s">
        <v>934</v>
      </c>
      <c r="AZ143" s="18">
        <v>0</v>
      </c>
      <c r="BA143" s="19">
        <v>0</v>
      </c>
      <c r="BB143" s="25">
        <v>0.26065569999999999</v>
      </c>
    </row>
    <row r="144" spans="1:54" x14ac:dyDescent="0.15">
      <c r="A144">
        <v>51000141</v>
      </c>
      <c r="C144" s="4" t="s">
        <v>158</v>
      </c>
      <c r="D144" s="4" t="s">
        <v>353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-0.19999999999999929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LOOKUP($Z144,[1]Skill!$A:$A,[1]Skill!$Z:$Z)*$AA144/100)+
IF(ISBLANK($AB144),0, LOOKUP($AB144,[1]Skill!$A:$A,[1]Skill!$Z:$Z)*$AC144/100)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4" t="str">
        <f t="shared" si="10"/>
        <v>0;0;0;0;0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4" t="str">
        <f t="shared" si="11"/>
        <v>0;0;0;0;0;0;0</v>
      </c>
      <c r="AS144" s="50" t="s">
        <v>775</v>
      </c>
      <c r="AT144" s="54"/>
      <c r="AU144" s="4" t="s">
        <v>1104</v>
      </c>
      <c r="AV144" s="4"/>
      <c r="AW144" s="4">
        <v>141</v>
      </c>
      <c r="AX144" s="4"/>
      <c r="AY144" s="59" t="s">
        <v>925</v>
      </c>
      <c r="AZ144" s="18">
        <v>0</v>
      </c>
      <c r="BA144" s="19">
        <v>0</v>
      </c>
      <c r="BB144" s="25">
        <v>0.56393439999999995</v>
      </c>
    </row>
    <row r="145" spans="1:54" x14ac:dyDescent="0.15">
      <c r="A145">
        <v>51000142</v>
      </c>
      <c r="C145" s="4" t="s">
        <v>159</v>
      </c>
      <c r="D145" s="4" t="s">
        <v>354</v>
      </c>
      <c r="E145" s="19" t="s">
        <v>727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LOOKUP($Z145,[1]Skill!$A:$A,[1]Skill!$Z:$Z)*$AA145/100)+
IF(ISBLANK($AB145),0, LOOKUP($AB145,[1]Skill!$A:$A,[1]Skill!$Z:$Z)*$AC145/100)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4" t="str">
        <f t="shared" si="10"/>
        <v>0;0;0;0;0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4" t="str">
        <f t="shared" si="11"/>
        <v>0;0;0;0;0;0;0</v>
      </c>
      <c r="AS145" s="50" t="s">
        <v>775</v>
      </c>
      <c r="AT145" s="54"/>
      <c r="AU145" s="4" t="s">
        <v>994</v>
      </c>
      <c r="AV145" s="4"/>
      <c r="AW145" s="4">
        <v>142</v>
      </c>
      <c r="AX145" s="4"/>
      <c r="AY145" s="59" t="s">
        <v>925</v>
      </c>
      <c r="AZ145" s="18">
        <v>0</v>
      </c>
      <c r="BA145" s="19">
        <v>0</v>
      </c>
      <c r="BB145" s="25">
        <v>0.13770489999999999</v>
      </c>
    </row>
    <row r="146" spans="1:54" x14ac:dyDescent="0.15">
      <c r="A146">
        <v>51000143</v>
      </c>
      <c r="C146" s="7" t="s">
        <v>415</v>
      </c>
      <c r="D146" s="4" t="s">
        <v>559</v>
      </c>
      <c r="E146" s="19"/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3.3200000000000003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LOOKUP($Z146,[1]Skill!$A:$A,[1]Skill!$Z:$Z)*$AA146/100)+
IF(ISBLANK($AB146),0, LOOKUP($AB146,[1]Skill!$A:$A,[1]Skill!$Z:$Z)*$AC146/100)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4" t="str">
        <f t="shared" si="10"/>
        <v>0;0;0;0;0</v>
      </c>
      <c r="AK146" s="18">
        <v>0</v>
      </c>
      <c r="AL146" s="18">
        <v>0</v>
      </c>
      <c r="AM146" s="18">
        <v>0</v>
      </c>
      <c r="AN146" s="18">
        <v>0</v>
      </c>
      <c r="AO146" s="18">
        <v>0.3</v>
      </c>
      <c r="AP146" s="18">
        <v>0</v>
      </c>
      <c r="AQ146" s="18">
        <v>0</v>
      </c>
      <c r="AR146" s="4" t="str">
        <f t="shared" si="11"/>
        <v>0;0;0;0;0.3;0;0</v>
      </c>
      <c r="AS146" s="50" t="s">
        <v>775</v>
      </c>
      <c r="AT146" s="54"/>
      <c r="AU146" s="4" t="s">
        <v>1105</v>
      </c>
      <c r="AV146" s="4"/>
      <c r="AW146" s="4">
        <v>143</v>
      </c>
      <c r="AX146" s="4"/>
      <c r="AY146" s="59" t="s">
        <v>921</v>
      </c>
      <c r="AZ146" s="18">
        <v>0</v>
      </c>
      <c r="BA146" s="19">
        <v>0</v>
      </c>
      <c r="BB146" s="25">
        <v>0.75081969999999998</v>
      </c>
    </row>
    <row r="147" spans="1:54" x14ac:dyDescent="0.15">
      <c r="A147">
        <v>51000144</v>
      </c>
      <c r="C147" s="4" t="s">
        <v>160</v>
      </c>
      <c r="D147" s="4" t="s">
        <v>355</v>
      </c>
      <c r="E147" s="19" t="s">
        <v>826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2.25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LOOKUP($Z147,[1]Skill!$A:$A,[1]Skill!$Z:$Z)*$AA147/100)+
IF(ISBLANK($AB147),0, LOOKUP($AB147,[1]Skill!$A:$A,[1]Skill!$Z:$Z)*$AC147/100)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4" t="str">
        <f t="shared" si="10"/>
        <v>0;0;0;0;0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4" t="str">
        <f t="shared" si="11"/>
        <v>0;0;0;0;0;0;0</v>
      </c>
      <c r="AS147" s="50" t="s">
        <v>775</v>
      </c>
      <c r="AT147" s="54"/>
      <c r="AU147" s="4" t="s">
        <v>1106</v>
      </c>
      <c r="AV147" s="4"/>
      <c r="AW147" s="4">
        <v>144</v>
      </c>
      <c r="AX147" s="4"/>
      <c r="AY147" s="59" t="s">
        <v>924</v>
      </c>
      <c r="AZ147" s="18">
        <v>0</v>
      </c>
      <c r="BA147" s="19">
        <v>0</v>
      </c>
      <c r="BB147" s="25">
        <v>0.41639340000000002</v>
      </c>
    </row>
    <row r="148" spans="1:54" x14ac:dyDescent="0.15">
      <c r="A148">
        <v>51000145</v>
      </c>
      <c r="C148" s="4" t="s">
        <v>161</v>
      </c>
      <c r="D148" s="4" t="s">
        <v>465</v>
      </c>
      <c r="E148" s="19" t="s">
        <v>811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721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LOOKUP($Z148,[1]Skill!$A:$A,[1]Skill!$Z:$Z)*$AA148/100)+
IF(ISBLANK($AB148),0, LOOKUP($AB148,[1]Skill!$A:$A,[1]Skill!$Z:$Z)*$AC148/100)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4" t="str">
        <f t="shared" si="10"/>
        <v>0;0;0;0;0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4" t="str">
        <f t="shared" si="11"/>
        <v>0;0;0;0;0;0;0</v>
      </c>
      <c r="AS148" s="50" t="s">
        <v>775</v>
      </c>
      <c r="AT148" s="54"/>
      <c r="AU148" s="4" t="s">
        <v>995</v>
      </c>
      <c r="AV148" s="4"/>
      <c r="AW148" s="4">
        <v>145</v>
      </c>
      <c r="AX148" s="4"/>
      <c r="AY148" s="59" t="s">
        <v>937</v>
      </c>
      <c r="AZ148" s="18">
        <v>0</v>
      </c>
      <c r="BA148" s="19">
        <v>0</v>
      </c>
      <c r="BB148" s="25">
        <v>0.1983607</v>
      </c>
    </row>
    <row r="149" spans="1:54" x14ac:dyDescent="0.15">
      <c r="A149">
        <v>51000146</v>
      </c>
      <c r="C149" s="4" t="s">
        <v>163</v>
      </c>
      <c r="D149" s="4" t="s">
        <v>356</v>
      </c>
      <c r="E149" s="19" t="s">
        <v>941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LOOKUP($Z149,[1]Skill!$A:$A,[1]Skill!$Z:$Z)*$AA149/100)+
IF(ISBLANK($AB149),0, LOOKUP($AB149,[1]Skill!$A:$A,[1]Skill!$Z:$Z)*$AC149/100)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4" t="str">
        <f t="shared" si="10"/>
        <v>0;0;0;0;0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4" t="str">
        <f t="shared" si="11"/>
        <v>0;0;0;0;0;0;0</v>
      </c>
      <c r="AS149" s="50" t="s">
        <v>775</v>
      </c>
      <c r="AT149" s="54">
        <v>11000005</v>
      </c>
      <c r="AU149" s="4" t="s">
        <v>995</v>
      </c>
      <c r="AV149" s="4"/>
      <c r="AW149" s="4">
        <v>146</v>
      </c>
      <c r="AX149" s="4"/>
      <c r="AY149" s="59" t="s">
        <v>937</v>
      </c>
      <c r="AZ149" s="18">
        <v>0</v>
      </c>
      <c r="BA149" s="19">
        <v>0</v>
      </c>
      <c r="BB149" s="25">
        <v>0.52295080000000005</v>
      </c>
    </row>
    <row r="150" spans="1:54" x14ac:dyDescent="0.15">
      <c r="A150">
        <v>51000147</v>
      </c>
      <c r="C150" s="4" t="s">
        <v>164</v>
      </c>
      <c r="D150" s="4" t="s">
        <v>357</v>
      </c>
      <c r="E150" s="19"/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LOOKUP($Z150,[1]Skill!$A:$A,[1]Skill!$Z:$Z)*$AA150/100)+
IF(ISBLANK($AB150),0, LOOKUP($AB150,[1]Skill!$A:$A,[1]Skill!$Z:$Z)*$AC150/100)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4" t="str">
        <f t="shared" si="10"/>
        <v>0;0;0;0;0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4" t="str">
        <f t="shared" si="11"/>
        <v>0;0;0;0;0;0;0</v>
      </c>
      <c r="AS150" s="50" t="s">
        <v>775</v>
      </c>
      <c r="AT150" s="54"/>
      <c r="AU150" s="4" t="s">
        <v>1107</v>
      </c>
      <c r="AV150" s="4"/>
      <c r="AW150" s="4">
        <v>147</v>
      </c>
      <c r="AX150" s="4"/>
      <c r="AY150" s="59" t="s">
        <v>922</v>
      </c>
      <c r="AZ150" s="18">
        <v>0</v>
      </c>
      <c r="BA150" s="19">
        <v>0</v>
      </c>
      <c r="BB150" s="25">
        <v>0.68852460000000004</v>
      </c>
    </row>
    <row r="151" spans="1:54" x14ac:dyDescent="0.15">
      <c r="A151">
        <v>51000148</v>
      </c>
      <c r="C151" s="4" t="s">
        <v>165</v>
      </c>
      <c r="D151" s="4" t="s">
        <v>560</v>
      </c>
      <c r="E151" s="19"/>
      <c r="F151" s="4">
        <v>3</v>
      </c>
      <c r="G151" s="4">
        <v>8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LOOKUP($Z151,[1]Skill!$A:$A,[1]Skill!$Z:$Z)*$AA151/100)+
IF(ISBLANK($AB151),0, LOOKUP($AB151,[1]Skill!$A:$A,[1]Skill!$Z:$Z)*$AC151/100)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4" t="str">
        <f t="shared" si="10"/>
        <v>0;0;0;0;0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4" t="str">
        <f t="shared" si="11"/>
        <v>0;0;0;0;0;0;0</v>
      </c>
      <c r="AS151" s="50" t="s">
        <v>775</v>
      </c>
      <c r="AT151" s="54"/>
      <c r="AU151" s="4"/>
      <c r="AV151" s="4"/>
      <c r="AW151" s="4">
        <v>148</v>
      </c>
      <c r="AX151" s="4"/>
      <c r="AY151" s="59" t="s">
        <v>921</v>
      </c>
      <c r="AZ151" s="18">
        <v>0</v>
      </c>
      <c r="BA151" s="19">
        <v>0</v>
      </c>
      <c r="BB151" s="25">
        <v>0.47049180000000002</v>
      </c>
    </row>
    <row r="152" spans="1:54" x14ac:dyDescent="0.15">
      <c r="A152">
        <v>51000149</v>
      </c>
      <c r="C152" s="4" t="s">
        <v>166</v>
      </c>
      <c r="D152" s="4" t="s">
        <v>561</v>
      </c>
      <c r="E152" s="19" t="s">
        <v>727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LOOKUP($Z152,[1]Skill!$A:$A,[1]Skill!$Z:$Z)*$AA152/100)+
IF(ISBLANK($AB152),0, LOOKUP($AB152,[1]Skill!$A:$A,[1]Skill!$Z:$Z)*$AC152/100)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4" t="str">
        <f t="shared" si="10"/>
        <v>0;0;0;0;0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4" t="str">
        <f t="shared" si="11"/>
        <v>0;0;0;0;0;0;0</v>
      </c>
      <c r="AS152" s="50" t="s">
        <v>775</v>
      </c>
      <c r="AT152" s="54"/>
      <c r="AU152" s="4" t="s">
        <v>1101</v>
      </c>
      <c r="AV152" s="4"/>
      <c r="AW152" s="4">
        <v>149</v>
      </c>
      <c r="AX152" s="4"/>
      <c r="AY152" s="59" t="s">
        <v>929</v>
      </c>
      <c r="AZ152" s="18">
        <v>0</v>
      </c>
      <c r="BA152" s="19">
        <v>0</v>
      </c>
      <c r="BB152" s="25">
        <v>0.35409829999999998</v>
      </c>
    </row>
    <row r="153" spans="1:54" x14ac:dyDescent="0.15">
      <c r="A153">
        <v>51000150</v>
      </c>
      <c r="C153" s="4" t="s">
        <v>167</v>
      </c>
      <c r="D153" s="4" t="s">
        <v>358</v>
      </c>
      <c r="E153" s="19" t="s">
        <v>887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-2.5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LOOKUP($Z153,[1]Skill!$A:$A,[1]Skill!$Z:$Z)*$AA153/100)+
IF(ISBLANK($AB153),0, LOOKUP($AB153,[1]Skill!$A:$A,[1]Skill!$Z:$Z)*$AC153/100)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4" t="str">
        <f t="shared" si="10"/>
        <v>0;0;0;0;0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4" t="str">
        <f t="shared" si="11"/>
        <v>0;0;0;0;0;0;0</v>
      </c>
      <c r="AS153" s="50" t="s">
        <v>775</v>
      </c>
      <c r="AT153" s="54"/>
      <c r="AU153" s="4" t="s">
        <v>1074</v>
      </c>
      <c r="AV153" s="4"/>
      <c r="AW153" s="4">
        <v>150</v>
      </c>
      <c r="AX153" s="4"/>
      <c r="AY153" s="59" t="s">
        <v>922</v>
      </c>
      <c r="AZ153" s="18">
        <v>0</v>
      </c>
      <c r="BA153" s="19">
        <v>0</v>
      </c>
      <c r="BB153" s="25">
        <v>0.32295079999999998</v>
      </c>
    </row>
    <row r="154" spans="1:54" x14ac:dyDescent="0.15">
      <c r="A154">
        <v>51000151</v>
      </c>
      <c r="C154" s="7" t="s">
        <v>416</v>
      </c>
      <c r="D154" s="4" t="s">
        <v>562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LOOKUP($Z154,[1]Skill!$A:$A,[1]Skill!$Z:$Z)*$AA154/100)+
IF(ISBLANK($AB154),0, LOOKUP($AB154,[1]Skill!$A:$A,[1]Skill!$Z:$Z)*$AC154/100)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4" t="str">
        <f t="shared" si="10"/>
        <v>0;0;0;0;0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4" t="str">
        <f t="shared" si="11"/>
        <v>0;0;0;0;0;0;0</v>
      </c>
      <c r="AS154" s="50" t="s">
        <v>775</v>
      </c>
      <c r="AT154" s="54"/>
      <c r="AU154" s="4" t="s">
        <v>1109</v>
      </c>
      <c r="AV154" s="4"/>
      <c r="AW154" s="4">
        <v>151</v>
      </c>
      <c r="AX154" s="4"/>
      <c r="AY154" s="59" t="s">
        <v>937</v>
      </c>
      <c r="AZ154" s="18">
        <v>0</v>
      </c>
      <c r="BA154" s="19">
        <v>0</v>
      </c>
      <c r="BB154" s="25">
        <v>0.40819670000000002</v>
      </c>
    </row>
    <row r="155" spans="1:54" x14ac:dyDescent="0.15">
      <c r="A155">
        <v>51000152</v>
      </c>
      <c r="C155" s="4" t="s">
        <v>169</v>
      </c>
      <c r="D155" s="4" t="s">
        <v>563</v>
      </c>
      <c r="E155" s="19" t="s">
        <v>826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-0.67999999999999972</v>
      </c>
      <c r="V155" s="4">
        <v>40</v>
      </c>
      <c r="W155" s="4">
        <v>15</v>
      </c>
      <c r="X155" s="4">
        <v>0</v>
      </c>
      <c r="Y155" s="4" t="s">
        <v>725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LOOKUP($Z155,[1]Skill!$A:$A,[1]Skill!$Z:$Z)*$AA155/100)+
IF(ISBLANK($AB155),0, LOOKUP($AB155,[1]Skill!$A:$A,[1]Skill!$Z:$Z)*$AC155/100)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4" t="str">
        <f t="shared" si="10"/>
        <v>0;0;0;0;0</v>
      </c>
      <c r="AK155" s="18">
        <v>0</v>
      </c>
      <c r="AL155" s="18">
        <v>0.3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4" t="str">
        <f t="shared" si="11"/>
        <v>0;0.3;0;0;0;0;0</v>
      </c>
      <c r="AS155" s="50" t="s">
        <v>775</v>
      </c>
      <c r="AT155" s="54"/>
      <c r="AU155" s="4" t="s">
        <v>1017</v>
      </c>
      <c r="AV155" s="4"/>
      <c r="AW155" s="4">
        <v>152</v>
      </c>
      <c r="AX155" s="4"/>
      <c r="AY155" s="59" t="s">
        <v>937</v>
      </c>
      <c r="AZ155" s="18">
        <v>0</v>
      </c>
      <c r="BA155" s="19">
        <v>0</v>
      </c>
      <c r="BB155" s="25">
        <v>0.58688530000000005</v>
      </c>
    </row>
    <row r="156" spans="1:54" x14ac:dyDescent="0.15">
      <c r="A156">
        <v>51000153</v>
      </c>
      <c r="C156" s="4" t="s">
        <v>170</v>
      </c>
      <c r="D156" s="4" t="s">
        <v>564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LOOKUP($Z156,[1]Skill!$A:$A,[1]Skill!$Z:$Z)*$AA156/100)+
IF(ISBLANK($AB156),0, LOOKUP($AB156,[1]Skill!$A:$A,[1]Skill!$Z:$Z)*$AC156/100)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4" t="str">
        <f t="shared" si="10"/>
        <v>0;0;0;0;0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4" t="str">
        <f t="shared" si="11"/>
        <v>0;0;0;0;0;0;0</v>
      </c>
      <c r="AS156" s="50" t="s">
        <v>775</v>
      </c>
      <c r="AT156" s="54"/>
      <c r="AU156" s="4" t="s">
        <v>1110</v>
      </c>
      <c r="AV156" s="4"/>
      <c r="AW156" s="4">
        <v>153</v>
      </c>
      <c r="AX156" s="4"/>
      <c r="AY156" s="59" t="s">
        <v>925</v>
      </c>
      <c r="AZ156" s="18">
        <v>0</v>
      </c>
      <c r="BA156" s="19">
        <v>0</v>
      </c>
      <c r="BB156" s="25">
        <v>0.28196719999999997</v>
      </c>
    </row>
    <row r="157" spans="1:54" x14ac:dyDescent="0.15">
      <c r="A157">
        <v>51000154</v>
      </c>
      <c r="C157" s="4" t="s">
        <v>171</v>
      </c>
      <c r="D157" s="4" t="s">
        <v>565</v>
      </c>
      <c r="E157" s="19" t="s">
        <v>727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LOOKUP($Z157,[1]Skill!$A:$A,[1]Skill!$Z:$Z)*$AA157/100)+
IF(ISBLANK($AB157),0, LOOKUP($AB157,[1]Skill!$A:$A,[1]Skill!$Z:$Z)*$AC157/100)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4" t="str">
        <f t="shared" si="10"/>
        <v>0;0;0;0;0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4" t="str">
        <f t="shared" si="11"/>
        <v>0;0;0;0;0;0;0</v>
      </c>
      <c r="AS157" s="50" t="s">
        <v>775</v>
      </c>
      <c r="AT157" s="54"/>
      <c r="AU157" s="4" t="s">
        <v>1074</v>
      </c>
      <c r="AV157" s="4"/>
      <c r="AW157" s="4">
        <v>154</v>
      </c>
      <c r="AX157" s="4"/>
      <c r="AY157" s="59" t="s">
        <v>922</v>
      </c>
      <c r="AZ157" s="18">
        <v>0</v>
      </c>
      <c r="BA157" s="19">
        <v>0</v>
      </c>
      <c r="BB157" s="25">
        <v>0.12950819999999999</v>
      </c>
    </row>
    <row r="158" spans="1:54" x14ac:dyDescent="0.15">
      <c r="A158">
        <v>51000155</v>
      </c>
      <c r="C158" s="4" t="s">
        <v>172</v>
      </c>
      <c r="D158" s="4" t="s">
        <v>566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LOOKUP($Z158,[1]Skill!$A:$A,[1]Skill!$Z:$Z)*$AA158/100)+
IF(ISBLANK($AB158),0, LOOKUP($AB158,[1]Skill!$A:$A,[1]Skill!$Z:$Z)*$AC158/100)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4" t="str">
        <f t="shared" si="10"/>
        <v>0;0;0;0;0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4" t="str">
        <f t="shared" si="11"/>
        <v>0;0;0;0;0;0;0</v>
      </c>
      <c r="AS158" s="50" t="s">
        <v>775</v>
      </c>
      <c r="AT158" s="54"/>
      <c r="AU158" s="4" t="s">
        <v>1111</v>
      </c>
      <c r="AV158" s="4"/>
      <c r="AW158" s="4">
        <v>155</v>
      </c>
      <c r="AX158" s="4"/>
      <c r="AY158" s="59" t="s">
        <v>926</v>
      </c>
      <c r="AZ158" s="18">
        <v>0</v>
      </c>
      <c r="BA158" s="19">
        <v>0</v>
      </c>
      <c r="BB158" s="25">
        <v>0.69016390000000005</v>
      </c>
    </row>
    <row r="159" spans="1:54" x14ac:dyDescent="0.15">
      <c r="A159">
        <v>51000156</v>
      </c>
      <c r="C159" s="8" t="s">
        <v>678</v>
      </c>
      <c r="D159" s="8" t="s">
        <v>680</v>
      </c>
      <c r="E159" s="19" t="s">
        <v>767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LOOKUP($Z159,[1]Skill!$A:$A,[1]Skill!$Z:$Z)*$AA159/100)+
IF(ISBLANK($AB159),0, LOOKUP($AB159,[1]Skill!$A:$A,[1]Skill!$Z:$Z)*$AC159/100)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4" t="str">
        <f t="shared" si="10"/>
        <v>0;0;0;0;0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4" t="str">
        <f t="shared" si="11"/>
        <v>0;0;0;0;0;0;0</v>
      </c>
      <c r="AS159" s="50" t="s">
        <v>775</v>
      </c>
      <c r="AT159" s="54"/>
      <c r="AU159" s="8"/>
      <c r="AV159" s="8"/>
      <c r="AW159" s="8">
        <v>156</v>
      </c>
      <c r="AX159" s="8"/>
      <c r="AY159" s="59" t="s">
        <v>929</v>
      </c>
      <c r="AZ159" s="18">
        <v>0</v>
      </c>
      <c r="BA159" s="19">
        <v>0</v>
      </c>
      <c r="BB159" s="25">
        <v>0.49672129999999998</v>
      </c>
    </row>
    <row r="160" spans="1:54" x14ac:dyDescent="0.15">
      <c r="A160">
        <v>51000157</v>
      </c>
      <c r="C160" s="4" t="s">
        <v>173</v>
      </c>
      <c r="D160" s="4" t="s">
        <v>567</v>
      </c>
      <c r="E160" s="19"/>
      <c r="F160" s="4">
        <v>4</v>
      </c>
      <c r="G160" s="4">
        <v>10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 s="4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174</v>
      </c>
      <c r="Z160" s="37"/>
      <c r="AA160" s="18"/>
      <c r="AB160" s="18"/>
      <c r="AC160" s="18"/>
      <c r="AD160" s="18">
        <f>IF(ISBLANK($Z160),0, LOOKUP($Z160,[1]Skill!$A:$A,[1]Skill!$Z:$Z)*$AA160/100)+
IF(ISBLANK($AB160),0, LOOKUP($AB160,[1]Skill!$A:$A,[1]Skill!$Z:$Z)*$AC160/100)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4" t="str">
        <f t="shared" si="10"/>
        <v>0;0;0;0;0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4" t="str">
        <f t="shared" si="11"/>
        <v>0;0;0;0;0;0;0</v>
      </c>
      <c r="AS160" s="50" t="s">
        <v>775</v>
      </c>
      <c r="AT160" s="54"/>
      <c r="AU160" s="4" t="s">
        <v>1112</v>
      </c>
      <c r="AV160" s="4" t="s">
        <v>1090</v>
      </c>
      <c r="AW160" s="4">
        <v>157</v>
      </c>
      <c r="AX160" s="4"/>
      <c r="AY160" s="59" t="s">
        <v>925</v>
      </c>
      <c r="AZ160" s="18">
        <v>0</v>
      </c>
      <c r="BA160" s="19">
        <v>0</v>
      </c>
      <c r="BB160" s="25">
        <v>0.94098360000000003</v>
      </c>
    </row>
    <row r="161" spans="1:54" x14ac:dyDescent="0.15">
      <c r="A161">
        <v>51000158</v>
      </c>
      <c r="C161" s="4" t="s">
        <v>175</v>
      </c>
      <c r="D161" s="4" t="s">
        <v>568</v>
      </c>
      <c r="E161" s="19" t="s">
        <v>727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LOOKUP($Z161,[1]Skill!$A:$A,[1]Skill!$Z:$Z)*$AA161/100)+
IF(ISBLANK($AB161),0, LOOKUP($AB161,[1]Skill!$A:$A,[1]Skill!$Z:$Z)*$AC161/100)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4" t="str">
        <f t="shared" si="10"/>
        <v>0;0;0;0;0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4" t="str">
        <f t="shared" si="11"/>
        <v>0;0;0;0;0;0;0</v>
      </c>
      <c r="AS161" s="50" t="s">
        <v>775</v>
      </c>
      <c r="AT161" s="54"/>
      <c r="AU161" s="4" t="s">
        <v>1099</v>
      </c>
      <c r="AV161" s="4"/>
      <c r="AW161" s="4">
        <v>158</v>
      </c>
      <c r="AX161" s="4"/>
      <c r="AY161" s="59" t="s">
        <v>935</v>
      </c>
      <c r="AZ161" s="18">
        <v>0</v>
      </c>
      <c r="BA161" s="19">
        <v>0</v>
      </c>
      <c r="BB161" s="25">
        <v>0.3098361</v>
      </c>
    </row>
    <row r="162" spans="1:54" x14ac:dyDescent="0.15">
      <c r="A162">
        <v>51000159</v>
      </c>
      <c r="C162" s="4" t="s">
        <v>176</v>
      </c>
      <c r="D162" s="4" t="s">
        <v>569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 s="4">
        <v>-8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-0.32000000000000028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LOOKUP($Z162,[1]Skill!$A:$A,[1]Skill!$Z:$Z)*$AA162/100)+
IF(ISBLANK($AB162),0, LOOKUP($AB162,[1]Skill!$A:$A,[1]Skill!$Z:$Z)*$AC162/100)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4" t="str">
        <f t="shared" si="10"/>
        <v>0;0;0;0;0</v>
      </c>
      <c r="AK162" s="18">
        <v>0</v>
      </c>
      <c r="AL162" s="18">
        <v>-0.3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4" t="str">
        <f t="shared" si="11"/>
        <v>0;-0.3;0;0;0;0;0</v>
      </c>
      <c r="AS162" s="50" t="s">
        <v>775</v>
      </c>
      <c r="AT162" s="54"/>
      <c r="AU162" s="4" t="s">
        <v>1113</v>
      </c>
      <c r="AV162" s="4"/>
      <c r="AW162" s="4">
        <v>159</v>
      </c>
      <c r="AX162" s="4"/>
      <c r="AY162" s="59" t="s">
        <v>929</v>
      </c>
      <c r="AZ162" s="18">
        <v>0</v>
      </c>
      <c r="BA162" s="19">
        <v>0</v>
      </c>
      <c r="BB162" s="25">
        <v>0.44754100000000002</v>
      </c>
    </row>
    <row r="163" spans="1:54" x14ac:dyDescent="0.15">
      <c r="A163">
        <v>51000160</v>
      </c>
      <c r="C163" s="4" t="s">
        <v>177</v>
      </c>
      <c r="D163" s="4" t="s">
        <v>570</v>
      </c>
      <c r="E163" s="19" t="s">
        <v>805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LOOKUP($Z163,[1]Skill!$A:$A,[1]Skill!$Z:$Z)*$AA163/100)+
IF(ISBLANK($AB163),0, LOOKUP($AB163,[1]Skill!$A:$A,[1]Skill!$Z:$Z)*$AC163/100)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4" t="str">
        <f t="shared" si="10"/>
        <v>0;0;0;0;0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4" t="str">
        <f t="shared" si="11"/>
        <v>0;0;0;0;0;0;0</v>
      </c>
      <c r="AS163" s="50" t="s">
        <v>775</v>
      </c>
      <c r="AT163" s="54"/>
      <c r="AU163" s="4" t="s">
        <v>1114</v>
      </c>
      <c r="AV163" s="4"/>
      <c r="AW163" s="4">
        <v>160</v>
      </c>
      <c r="AX163" s="4"/>
      <c r="AY163" s="59" t="s">
        <v>930</v>
      </c>
      <c r="AZ163" s="18">
        <v>0</v>
      </c>
      <c r="BA163" s="19">
        <v>0</v>
      </c>
      <c r="BB163" s="25">
        <v>0.45409840000000001</v>
      </c>
    </row>
    <row r="164" spans="1:54" x14ac:dyDescent="0.15">
      <c r="A164">
        <v>51000161</v>
      </c>
      <c r="C164" s="4" t="s">
        <v>178</v>
      </c>
      <c r="D164" s="4" t="s">
        <v>359</v>
      </c>
      <c r="E164" s="19" t="s">
        <v>305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LOOKUP($Z164,[1]Skill!$A:$A,[1]Skill!$Z:$Z)*$AA164/100)+
IF(ISBLANK($AB164),0, LOOKUP($AB164,[1]Skill!$A:$A,[1]Skill!$Z:$Z)*$AC164/100)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4" t="str">
        <f t="shared" si="10"/>
        <v>0;0;0;0;0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4" t="str">
        <f t="shared" si="11"/>
        <v>0;0;0;0;0;0;0</v>
      </c>
      <c r="AS164" s="50" t="s">
        <v>775</v>
      </c>
      <c r="AT164" s="54"/>
      <c r="AU164" s="4" t="s">
        <v>1115</v>
      </c>
      <c r="AV164" s="4"/>
      <c r="AW164" s="4">
        <v>161</v>
      </c>
      <c r="AX164" s="4"/>
      <c r="AY164" s="59" t="s">
        <v>936</v>
      </c>
      <c r="AZ164" s="18">
        <v>0</v>
      </c>
      <c r="BA164" s="19">
        <v>0</v>
      </c>
      <c r="BB164" s="25">
        <v>0.64098359999999999</v>
      </c>
    </row>
    <row r="165" spans="1:54" x14ac:dyDescent="0.15">
      <c r="A165">
        <v>51000162</v>
      </c>
      <c r="C165" s="8" t="s">
        <v>679</v>
      </c>
      <c r="D165" s="8" t="s">
        <v>681</v>
      </c>
      <c r="E165" s="19" t="s">
        <v>766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 t="shared" si="9"/>
        <v>-4</v>
      </c>
      <c r="V165" s="4">
        <v>10</v>
      </c>
      <c r="W165" s="4">
        <v>12</v>
      </c>
      <c r="X165" s="4">
        <v>0</v>
      </c>
      <c r="Y165" s="8" t="s">
        <v>684</v>
      </c>
      <c r="Z165" s="37"/>
      <c r="AA165" s="18"/>
      <c r="AB165" s="18"/>
      <c r="AC165" s="18"/>
      <c r="AD165" s="18">
        <f>IF(ISBLANK($Z165),0, LOOKUP($Z165,[1]Skill!$A:$A,[1]Skill!$Z:$Z)*$AA165/100)+
IF(ISBLANK($AB165),0, LOOKUP($AB165,[1]Skill!$A:$A,[1]Skill!$Z:$Z)*$AC165/100)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4" t="str">
        <f t="shared" si="10"/>
        <v>0;0;0;0;0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4" t="str">
        <f t="shared" si="11"/>
        <v>0;0;0;0;0;0;0</v>
      </c>
      <c r="AS165" s="50" t="s">
        <v>775</v>
      </c>
      <c r="AT165" s="54"/>
      <c r="AU165" s="8"/>
      <c r="AV165" s="8"/>
      <c r="AW165" s="8">
        <v>162</v>
      </c>
      <c r="AX165" s="8"/>
      <c r="AY165" s="59" t="s">
        <v>922</v>
      </c>
      <c r="AZ165" s="18">
        <v>0</v>
      </c>
      <c r="BA165" s="19">
        <v>0</v>
      </c>
      <c r="BB165" s="25">
        <v>0.49672129999999998</v>
      </c>
    </row>
    <row r="166" spans="1:54" x14ac:dyDescent="0.15">
      <c r="A166">
        <v>51000163</v>
      </c>
      <c r="C166" s="8" t="s">
        <v>682</v>
      </c>
      <c r="D166" s="8" t="s">
        <v>683</v>
      </c>
      <c r="E166" s="19" t="s">
        <v>765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 t="shared" si="9"/>
        <v>-4</v>
      </c>
      <c r="V166" s="4">
        <v>10</v>
      </c>
      <c r="W166" s="4">
        <v>12</v>
      </c>
      <c r="X166" s="4">
        <v>0</v>
      </c>
      <c r="Y166" s="8" t="s">
        <v>687</v>
      </c>
      <c r="Z166" s="37"/>
      <c r="AA166" s="18"/>
      <c r="AB166" s="18"/>
      <c r="AC166" s="18"/>
      <c r="AD166" s="18">
        <f>IF(ISBLANK($Z166),0, LOOKUP($Z166,[1]Skill!$A:$A,[1]Skill!$Z:$Z)*$AA166/100)+
IF(ISBLANK($AB166),0, LOOKUP($AB166,[1]Skill!$A:$A,[1]Skill!$Z:$Z)*$AC166/100)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4" t="str">
        <f t="shared" si="10"/>
        <v>0;0;0;0;0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4" t="str">
        <f t="shared" si="11"/>
        <v>0;0;0;0;0;0;0</v>
      </c>
      <c r="AS166" s="50" t="s">
        <v>775</v>
      </c>
      <c r="AT166" s="54"/>
      <c r="AU166" s="8" t="s">
        <v>1060</v>
      </c>
      <c r="AV166" s="8"/>
      <c r="AW166" s="8">
        <v>163</v>
      </c>
      <c r="AX166" s="8"/>
      <c r="AY166" s="59" t="s">
        <v>924</v>
      </c>
      <c r="AZ166" s="18">
        <v>0</v>
      </c>
      <c r="BA166" s="19">
        <v>0</v>
      </c>
      <c r="BB166" s="25">
        <v>0.49672129999999998</v>
      </c>
    </row>
    <row r="167" spans="1:54" x14ac:dyDescent="0.15">
      <c r="A167">
        <v>51000164</v>
      </c>
      <c r="C167" s="4" t="s">
        <v>179</v>
      </c>
      <c r="D167" s="4" t="s">
        <v>571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LOOKUP($Z167,[1]Skill!$A:$A,[1]Skill!$Z:$Z)*$AA167/100)+
IF(ISBLANK($AB167),0, LOOKUP($AB167,[1]Skill!$A:$A,[1]Skill!$Z:$Z)*$AC167/100)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4" t="str">
        <f t="shared" si="10"/>
        <v>0;0;0;0;0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4" t="str">
        <f t="shared" si="11"/>
        <v>0;0;0;0;0;0;0</v>
      </c>
      <c r="AS167" s="50" t="s">
        <v>775</v>
      </c>
      <c r="AT167" s="54"/>
      <c r="AU167" s="4" t="s">
        <v>1008</v>
      </c>
      <c r="AV167" s="4"/>
      <c r="AW167" s="4">
        <v>164</v>
      </c>
      <c r="AX167" s="4"/>
      <c r="AY167" s="59" t="s">
        <v>935</v>
      </c>
      <c r="AZ167" s="18">
        <v>0</v>
      </c>
      <c r="BA167" s="19">
        <v>0</v>
      </c>
      <c r="BB167" s="25">
        <v>0.60327869999999995</v>
      </c>
    </row>
    <row r="168" spans="1:54" x14ac:dyDescent="0.15">
      <c r="A168">
        <v>51000165</v>
      </c>
      <c r="C168" s="8" t="s">
        <v>686</v>
      </c>
      <c r="D168" s="8" t="s">
        <v>685</v>
      </c>
      <c r="E168" s="19" t="s">
        <v>766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LOOKUP($Z168,[1]Skill!$A:$A,[1]Skill!$Z:$Z)*$AA168/100)+
IF(ISBLANK($AB168),0, LOOKUP($AB168,[1]Skill!$A:$A,[1]Skill!$Z:$Z)*$AC168/100)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4" t="str">
        <f t="shared" si="10"/>
        <v>0;0;0;0;0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4" t="str">
        <f t="shared" si="11"/>
        <v>0;0;0;0;0;0;0</v>
      </c>
      <c r="AS168" s="50" t="s">
        <v>775</v>
      </c>
      <c r="AT168" s="54"/>
      <c r="AU168" s="8"/>
      <c r="AV168" s="8"/>
      <c r="AW168" s="8">
        <v>165</v>
      </c>
      <c r="AX168" s="8"/>
      <c r="AY168" s="59" t="s">
        <v>921</v>
      </c>
      <c r="AZ168" s="18">
        <v>0</v>
      </c>
      <c r="BA168" s="19">
        <v>0</v>
      </c>
      <c r="BB168" s="19">
        <v>0.49672129999999998</v>
      </c>
    </row>
    <row r="169" spans="1:54" x14ac:dyDescent="0.15">
      <c r="A169">
        <v>51000166</v>
      </c>
      <c r="C169" s="4" t="s">
        <v>180</v>
      </c>
      <c r="D169" s="4" t="s">
        <v>572</v>
      </c>
      <c r="E169" s="19" t="s">
        <v>303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LOOKUP($Z169,[1]Skill!$A:$A,[1]Skill!$Z:$Z)*$AA169/100)+
IF(ISBLANK($AB169),0, LOOKUP($AB169,[1]Skill!$A:$A,[1]Skill!$Z:$Z)*$AC169/100)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4" t="str">
        <f t="shared" si="10"/>
        <v>0;0;0;0;0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4" t="str">
        <f t="shared" si="11"/>
        <v>0;0;0;0;0;0;0</v>
      </c>
      <c r="AS169" s="50" t="s">
        <v>775</v>
      </c>
      <c r="AT169" s="54"/>
      <c r="AU169" s="4" t="s">
        <v>1078</v>
      </c>
      <c r="AV169" s="4"/>
      <c r="AW169" s="4">
        <v>166</v>
      </c>
      <c r="AX169" s="4"/>
      <c r="AY169" s="59" t="s">
        <v>931</v>
      </c>
      <c r="AZ169" s="18">
        <v>0</v>
      </c>
      <c r="BA169" s="19">
        <v>0</v>
      </c>
      <c r="BB169" s="25">
        <v>5.7377049999999999E-2</v>
      </c>
    </row>
    <row r="170" spans="1:54" x14ac:dyDescent="0.15">
      <c r="A170">
        <v>51000167</v>
      </c>
      <c r="C170" s="4" t="s">
        <v>181</v>
      </c>
      <c r="D170" s="4" t="s">
        <v>360</v>
      </c>
      <c r="E170" s="19" t="s">
        <v>303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LOOKUP($Z170,[1]Skill!$A:$A,[1]Skill!$Z:$Z)*$AA170/100)+
IF(ISBLANK($AB170),0, LOOKUP($AB170,[1]Skill!$A:$A,[1]Skill!$Z:$Z)*$AC170/100)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4" t="str">
        <f t="shared" si="10"/>
        <v>0;0;0;0;0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4" t="str">
        <f t="shared" si="11"/>
        <v>0;0;0;0;0;0;0</v>
      </c>
      <c r="AS170" s="50" t="s">
        <v>775</v>
      </c>
      <c r="AT170" s="54"/>
      <c r="AU170" s="4" t="s">
        <v>1116</v>
      </c>
      <c r="AV170" s="4"/>
      <c r="AW170" s="4">
        <v>167</v>
      </c>
      <c r="AX170" s="4"/>
      <c r="AY170" s="59" t="s">
        <v>931</v>
      </c>
      <c r="AZ170" s="18">
        <v>0</v>
      </c>
      <c r="BA170" s="19">
        <v>0</v>
      </c>
      <c r="BB170" s="25">
        <v>4.0983609999999997E-2</v>
      </c>
    </row>
    <row r="171" spans="1:54" x14ac:dyDescent="0.15">
      <c r="A171">
        <v>51000168</v>
      </c>
      <c r="C171" s="4" t="s">
        <v>182</v>
      </c>
      <c r="D171" s="4" t="s">
        <v>573</v>
      </c>
      <c r="E171" s="19"/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LOOKUP($Z171,[1]Skill!$A:$A,[1]Skill!$Z:$Z)*$AA171/100)+
IF(ISBLANK($AB171),0, LOOKUP($AB171,[1]Skill!$A:$A,[1]Skill!$Z:$Z)*$AC171/100)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4" t="str">
        <f t="shared" si="10"/>
        <v>0;0;0;0;0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4" t="str">
        <f t="shared" si="11"/>
        <v>0;0;0;0;0;0;0</v>
      </c>
      <c r="AS171" s="50" t="s">
        <v>775</v>
      </c>
      <c r="AT171" s="54"/>
      <c r="AU171" s="4" t="s">
        <v>997</v>
      </c>
      <c r="AV171" s="4"/>
      <c r="AW171" s="4">
        <v>168</v>
      </c>
      <c r="AX171" s="4"/>
      <c r="AY171" s="59" t="s">
        <v>922</v>
      </c>
      <c r="AZ171" s="18">
        <v>0</v>
      </c>
      <c r="BA171" s="19">
        <v>0</v>
      </c>
      <c r="BB171" s="25">
        <v>4.590164E-2</v>
      </c>
    </row>
    <row r="172" spans="1:54" x14ac:dyDescent="0.15">
      <c r="A172">
        <v>51000169</v>
      </c>
      <c r="C172" s="4" t="s">
        <v>183</v>
      </c>
      <c r="D172" s="4" t="s">
        <v>574</v>
      </c>
      <c r="E172" s="19" t="s">
        <v>837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-1.4499999999999993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LOOKUP($Z172,[1]Skill!$A:$A,[1]Skill!$Z:$Z)*$AA172/100)+
IF(ISBLANK($AB172),0, LOOKUP($AB172,[1]Skill!$A:$A,[1]Skill!$Z:$Z)*$AC172/100)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4" t="str">
        <f t="shared" si="10"/>
        <v>0;0;0;0;0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4" t="str">
        <f t="shared" si="11"/>
        <v>0;0;0;0;0;0;0</v>
      </c>
      <c r="AS172" s="50" t="s">
        <v>775</v>
      </c>
      <c r="AT172" s="54"/>
      <c r="AU172" s="4" t="s">
        <v>1117</v>
      </c>
      <c r="AV172" s="4" t="s">
        <v>1012</v>
      </c>
      <c r="AW172" s="4">
        <v>169</v>
      </c>
      <c r="AX172" s="4"/>
      <c r="AY172" s="59" t="s">
        <v>934</v>
      </c>
      <c r="AZ172" s="18">
        <v>0</v>
      </c>
      <c r="BA172" s="19">
        <v>0</v>
      </c>
      <c r="BB172" s="25">
        <v>0.77540980000000004</v>
      </c>
    </row>
    <row r="173" spans="1:54" x14ac:dyDescent="0.15">
      <c r="A173">
        <v>51000170</v>
      </c>
      <c r="C173" s="4" t="s">
        <v>184</v>
      </c>
      <c r="D173" s="4" t="s">
        <v>575</v>
      </c>
      <c r="E173" s="19" t="s">
        <v>813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-5.0000000000000711E-2</v>
      </c>
      <c r="V173" s="4">
        <v>30</v>
      </c>
      <c r="W173" s="4">
        <v>15</v>
      </c>
      <c r="X173" s="4">
        <v>0</v>
      </c>
      <c r="Y173" s="4" t="s">
        <v>719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LOOKUP($Z173,[1]Skill!$A:$A,[1]Skill!$Z:$Z)*$AA173/100)+
IF(ISBLANK($AB173),0, LOOKUP($AB173,[1]Skill!$A:$A,[1]Skill!$Z:$Z)*$AC173/100)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18">
        <v>0</v>
      </c>
      <c r="AJ173" s="4" t="str">
        <f t="shared" si="10"/>
        <v>0;0.3;0;0;0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0.5</v>
      </c>
      <c r="AR173" s="4" t="str">
        <f t="shared" si="11"/>
        <v>0;0;0;0;0;0;0.5</v>
      </c>
      <c r="AS173" s="50" t="s">
        <v>775</v>
      </c>
      <c r="AT173" s="54">
        <v>11000007</v>
      </c>
      <c r="AU173" s="4" t="s">
        <v>1027</v>
      </c>
      <c r="AV173" s="4"/>
      <c r="AW173" s="4">
        <v>170</v>
      </c>
      <c r="AX173" s="4"/>
      <c r="AY173" s="59" t="s">
        <v>921</v>
      </c>
      <c r="AZ173" s="18">
        <v>0</v>
      </c>
      <c r="BA173" s="19">
        <v>0</v>
      </c>
      <c r="BB173" s="25">
        <v>9.0163930000000003E-2</v>
      </c>
    </row>
    <row r="174" spans="1:54" x14ac:dyDescent="0.15">
      <c r="A174">
        <v>51000171</v>
      </c>
      <c r="C174" s="4" t="s">
        <v>186</v>
      </c>
      <c r="D174" s="4" t="s">
        <v>576</v>
      </c>
      <c r="E174" s="19" t="s">
        <v>800</v>
      </c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1.3200000000000003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LOOKUP($Z174,[1]Skill!$A:$A,[1]Skill!$Z:$Z)*$AA174/100)+
IF(ISBLANK($AB174),0, LOOKUP($AB174,[1]Skill!$A:$A,[1]Skill!$Z:$Z)*$AC174/100)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4" t="str">
        <f t="shared" si="10"/>
        <v>0;0;0;0;0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0.3</v>
      </c>
      <c r="AR174" s="4" t="str">
        <f t="shared" si="11"/>
        <v>0;0;0;0;0;0;0.3</v>
      </c>
      <c r="AS174" s="50" t="s">
        <v>775</v>
      </c>
      <c r="AT174" s="54">
        <v>11000009</v>
      </c>
      <c r="AU174" s="4" t="s">
        <v>1118</v>
      </c>
      <c r="AV174" s="4"/>
      <c r="AW174" s="4">
        <v>171</v>
      </c>
      <c r="AX174" s="4"/>
      <c r="AY174" s="59" t="s">
        <v>925</v>
      </c>
      <c r="AZ174" s="18">
        <v>0</v>
      </c>
      <c r="BA174" s="19">
        <v>0</v>
      </c>
      <c r="BB174" s="25">
        <v>0.56721310000000003</v>
      </c>
    </row>
    <row r="175" spans="1:54" x14ac:dyDescent="0.15">
      <c r="A175">
        <v>51000172</v>
      </c>
      <c r="C175" s="4" t="s">
        <v>187</v>
      </c>
      <c r="D175" s="4" t="s">
        <v>577</v>
      </c>
      <c r="E175" s="19" t="s">
        <v>804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LOOKUP($Z175,[1]Skill!$A:$A,[1]Skill!$Z:$Z)*$AA175/100)+
IF(ISBLANK($AB175),0, LOOKUP($AB175,[1]Skill!$A:$A,[1]Skill!$Z:$Z)*$AC175/100)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4" t="str">
        <f t="shared" si="10"/>
        <v>0;0;0;0;0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4" t="str">
        <f t="shared" si="11"/>
        <v>0;0;0;0;0;0;0</v>
      </c>
      <c r="AS175" s="50" t="s">
        <v>775</v>
      </c>
      <c r="AT175" s="54">
        <v>11001001</v>
      </c>
      <c r="AU175" s="4" t="s">
        <v>1119</v>
      </c>
      <c r="AV175" s="4"/>
      <c r="AW175" s="4">
        <v>172</v>
      </c>
      <c r="AX175" s="4"/>
      <c r="AY175" s="59" t="s">
        <v>925</v>
      </c>
      <c r="AZ175" s="18">
        <v>0</v>
      </c>
      <c r="BA175" s="19">
        <v>0</v>
      </c>
      <c r="BB175" s="25">
        <v>0.104918</v>
      </c>
    </row>
    <row r="176" spans="1:54" x14ac:dyDescent="0.15">
      <c r="A176">
        <v>51000173</v>
      </c>
      <c r="C176" s="4" t="s">
        <v>188</v>
      </c>
      <c r="D176" s="4" t="s">
        <v>578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LOOKUP($Z176,[1]Skill!$A:$A,[1]Skill!$Z:$Z)*$AA176/100)+
IF(ISBLANK($AB176),0, LOOKUP($AB176,[1]Skill!$A:$A,[1]Skill!$Z:$Z)*$AC176/100)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4" t="str">
        <f t="shared" si="10"/>
        <v>0;0;0;0;0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4" t="str">
        <f t="shared" si="11"/>
        <v>0;0;0;0;0;0;0</v>
      </c>
      <c r="AS176" s="50" t="s">
        <v>775</v>
      </c>
      <c r="AT176" s="54"/>
      <c r="AU176" s="4" t="s">
        <v>1120</v>
      </c>
      <c r="AV176" s="4"/>
      <c r="AW176" s="4">
        <v>173</v>
      </c>
      <c r="AX176" s="4"/>
      <c r="AY176" s="59" t="s">
        <v>922</v>
      </c>
      <c r="AZ176" s="18">
        <v>0</v>
      </c>
      <c r="BA176" s="19">
        <v>0</v>
      </c>
      <c r="BB176" s="25">
        <v>0.57213119999999995</v>
      </c>
    </row>
    <row r="177" spans="1:54" x14ac:dyDescent="0.15">
      <c r="A177">
        <v>51000174</v>
      </c>
      <c r="C177" s="4" t="s">
        <v>189</v>
      </c>
      <c r="D177" s="4" t="s">
        <v>328</v>
      </c>
      <c r="E177" s="19" t="s">
        <v>798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LOOKUP($Z177,[1]Skill!$A:$A,[1]Skill!$Z:$Z)*$AA177/100)+
IF(ISBLANK($AB177),0, LOOKUP($AB177,[1]Skill!$A:$A,[1]Skill!$Z:$Z)*$AC177/100)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4" t="str">
        <f t="shared" si="10"/>
        <v>0;0;0;0;0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4" t="str">
        <f t="shared" si="11"/>
        <v>0;0;0;0;0;0;0</v>
      </c>
      <c r="AS177" s="50" t="s">
        <v>775</v>
      </c>
      <c r="AT177" s="54"/>
      <c r="AU177" s="4" t="s">
        <v>1121</v>
      </c>
      <c r="AV177" s="4"/>
      <c r="AW177" s="4">
        <v>174</v>
      </c>
      <c r="AX177" s="4"/>
      <c r="AY177" s="59" t="s">
        <v>925</v>
      </c>
      <c r="AZ177" s="18">
        <v>0</v>
      </c>
      <c r="BA177" s="19">
        <v>0</v>
      </c>
      <c r="BB177" s="25">
        <v>0.25737710000000003</v>
      </c>
    </row>
    <row r="178" spans="1:54" x14ac:dyDescent="0.15">
      <c r="A178">
        <v>51000175</v>
      </c>
      <c r="C178" s="4" t="s">
        <v>190</v>
      </c>
      <c r="D178" s="4" t="s">
        <v>579</v>
      </c>
      <c r="E178" s="19" t="s">
        <v>848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2.5199999999999996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LOOKUP($Z178,[1]Skill!$A:$A,[1]Skill!$Z:$Z)*$AA178/100)+
IF(ISBLANK($AB178),0, LOOKUP($AB178,[1]Skill!$A:$A,[1]Skill!$Z:$Z)*$AC178/100)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4" t="str">
        <f t="shared" si="10"/>
        <v>0;0;0;0;0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0.3</v>
      </c>
      <c r="AQ178" s="18">
        <v>0</v>
      </c>
      <c r="AR178" s="4" t="str">
        <f t="shared" si="11"/>
        <v>0;0;0;0;0;0.3;0</v>
      </c>
      <c r="AS178" s="50" t="s">
        <v>775</v>
      </c>
      <c r="AT178" s="54"/>
      <c r="AU178" s="4" t="s">
        <v>1122</v>
      </c>
      <c r="AV178" s="4"/>
      <c r="AW178" s="4">
        <v>175</v>
      </c>
      <c r="AX178" s="4"/>
      <c r="AY178" s="59" t="s">
        <v>926</v>
      </c>
      <c r="AZ178" s="18">
        <v>0</v>
      </c>
      <c r="BA178" s="19">
        <v>0</v>
      </c>
      <c r="BB178" s="25">
        <v>0.64590159999999996</v>
      </c>
    </row>
    <row r="179" spans="1:54" x14ac:dyDescent="0.15">
      <c r="A179">
        <v>51000176</v>
      </c>
      <c r="C179" s="4" t="s">
        <v>191</v>
      </c>
      <c r="D179" s="4" t="s">
        <v>361</v>
      </c>
      <c r="E179" s="19"/>
      <c r="F179" s="4">
        <v>2</v>
      </c>
      <c r="G179" s="4">
        <v>11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LOOKUP($Z179,[1]Skill!$A:$A,[1]Skill!$Z:$Z)*$AA179/100)+
IF(ISBLANK($AB179),0, LOOKUP($AB179,[1]Skill!$A:$A,[1]Skill!$Z:$Z)*$AC179/100)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4" t="str">
        <f t="shared" si="10"/>
        <v>0;0;0;0;0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4" t="str">
        <f t="shared" si="11"/>
        <v>0;0;0;0;0;0;0</v>
      </c>
      <c r="AS179" s="50" t="s">
        <v>775</v>
      </c>
      <c r="AT179" s="54"/>
      <c r="AU179" s="4" t="s">
        <v>1123</v>
      </c>
      <c r="AV179" s="4"/>
      <c r="AW179" s="4">
        <v>176</v>
      </c>
      <c r="AX179" s="4"/>
      <c r="AY179" s="59" t="s">
        <v>922</v>
      </c>
      <c r="AZ179" s="18">
        <v>0</v>
      </c>
      <c r="BA179" s="19">
        <v>0</v>
      </c>
      <c r="BB179" s="25">
        <v>0.49508200000000002</v>
      </c>
    </row>
    <row r="180" spans="1:54" x14ac:dyDescent="0.15">
      <c r="A180">
        <v>51000177</v>
      </c>
      <c r="C180" s="7" t="s">
        <v>417</v>
      </c>
      <c r="D180" s="4" t="s">
        <v>580</v>
      </c>
      <c r="E180" s="19"/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5.57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LOOKUP($Z180,[1]Skill!$A:$A,[1]Skill!$Z:$Z)*$AA180/100)+
IF(ISBLANK($AB180),0, LOOKUP($AB180,[1]Skill!$A:$A,[1]Skill!$Z:$Z)*$AC180/100)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18">
        <v>0</v>
      </c>
      <c r="AJ180" s="4" t="str">
        <f t="shared" si="10"/>
        <v>0.5;0;0;0;0</v>
      </c>
      <c r="AK180" s="18">
        <v>0</v>
      </c>
      <c r="AL180" s="18">
        <v>0</v>
      </c>
      <c r="AM180" s="18">
        <v>0</v>
      </c>
      <c r="AN180" s="18">
        <v>0.3</v>
      </c>
      <c r="AO180" s="18">
        <v>0</v>
      </c>
      <c r="AP180" s="18">
        <v>0</v>
      </c>
      <c r="AQ180" s="18">
        <v>0</v>
      </c>
      <c r="AR180" s="4" t="str">
        <f t="shared" si="11"/>
        <v>0;0;0;0.3;0;0;0</v>
      </c>
      <c r="AS180" s="50" t="s">
        <v>775</v>
      </c>
      <c r="AT180" s="54">
        <v>11000004</v>
      </c>
      <c r="AU180" s="4" t="s">
        <v>1124</v>
      </c>
      <c r="AV180" s="4"/>
      <c r="AW180" s="4">
        <v>177</v>
      </c>
      <c r="AX180" s="4"/>
      <c r="AY180" s="59" t="s">
        <v>922</v>
      </c>
      <c r="AZ180" s="18">
        <v>0</v>
      </c>
      <c r="BA180" s="19">
        <v>0</v>
      </c>
      <c r="BB180" s="25">
        <v>0.80819669999999999</v>
      </c>
    </row>
    <row r="181" spans="1:54" x14ac:dyDescent="0.15">
      <c r="A181">
        <v>51000178</v>
      </c>
      <c r="C181" s="4" t="s">
        <v>192</v>
      </c>
      <c r="D181" s="4" t="s">
        <v>581</v>
      </c>
      <c r="E181" s="19" t="s">
        <v>892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647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LOOKUP($Z181,[1]Skill!$A:$A,[1]Skill!$Z:$Z)*$AA181/100)+
IF(ISBLANK($AB181),0, LOOKUP($AB181,[1]Skill!$A:$A,[1]Skill!$Z:$Z)*$AC181/100)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4" t="str">
        <f t="shared" si="10"/>
        <v>0;0;0;0;0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4" t="str">
        <f t="shared" si="11"/>
        <v>0;0;0;0;0;0;0</v>
      </c>
      <c r="AS181" s="50" t="s">
        <v>775</v>
      </c>
      <c r="AT181" s="54"/>
      <c r="AU181" s="4" t="s">
        <v>1125</v>
      </c>
      <c r="AV181" s="4"/>
      <c r="AW181" s="4">
        <v>178</v>
      </c>
      <c r="AX181" s="4"/>
      <c r="AY181" s="59" t="s">
        <v>922</v>
      </c>
      <c r="AZ181" s="18">
        <v>0</v>
      </c>
      <c r="BA181" s="19">
        <v>0</v>
      </c>
      <c r="BB181" s="25">
        <v>0.91639349999999997</v>
      </c>
    </row>
    <row r="182" spans="1:54" x14ac:dyDescent="0.15">
      <c r="A182">
        <v>51000179</v>
      </c>
      <c r="C182" s="4" t="s">
        <v>193</v>
      </c>
      <c r="D182" s="4" t="s">
        <v>582</v>
      </c>
      <c r="E182" s="19"/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 s="4">
        <v>-12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/>
      <c r="AC182" s="18"/>
      <c r="AD182" s="18">
        <f>IF(ISBLANK($Z182),0, LOOKUP($Z182,[1]Skill!$A:$A,[1]Skill!$Z:$Z)*$AA182/100)+
IF(ISBLANK($AB182),0, LOOKUP($AB182,[1]Skill!$A:$A,[1]Skill!$Z:$Z)*$AC182/100)</f>
        <v>5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4" t="str">
        <f t="shared" si="10"/>
        <v>0;0;0;0;0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4" t="str">
        <f t="shared" si="11"/>
        <v>0;0;0;0;0;0;0</v>
      </c>
      <c r="AS182" s="50" t="s">
        <v>775</v>
      </c>
      <c r="AT182" s="54"/>
      <c r="AU182" s="4" t="s">
        <v>1025</v>
      </c>
      <c r="AV182" s="4"/>
      <c r="AW182" s="4">
        <v>179</v>
      </c>
      <c r="AX182" s="4"/>
      <c r="AY182" s="59" t="s">
        <v>934</v>
      </c>
      <c r="AZ182" s="18">
        <v>0</v>
      </c>
      <c r="BA182" s="19">
        <v>0</v>
      </c>
      <c r="BB182" s="25">
        <v>0.27377050000000003</v>
      </c>
    </row>
    <row r="183" spans="1:54" x14ac:dyDescent="0.15">
      <c r="A183">
        <v>51000180</v>
      </c>
      <c r="C183" s="4" t="s">
        <v>194</v>
      </c>
      <c r="D183" s="4" t="s">
        <v>583</v>
      </c>
      <c r="E183" s="19"/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LOOKUP($Z183,[1]Skill!$A:$A,[1]Skill!$Z:$Z)*$AA183/100)+
IF(ISBLANK($AB183),0, LOOKUP($AB183,[1]Skill!$A:$A,[1]Skill!$Z:$Z)*$AC183/100)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4" t="str">
        <f t="shared" si="10"/>
        <v>0;0;0;0;0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4" t="str">
        <f t="shared" si="11"/>
        <v>0;0;0;0;0;0;0</v>
      </c>
      <c r="AS183" s="50" t="s">
        <v>775</v>
      </c>
      <c r="AT183" s="54"/>
      <c r="AU183" s="4" t="s">
        <v>1126</v>
      </c>
      <c r="AV183" s="4"/>
      <c r="AW183" s="4">
        <v>180</v>
      </c>
      <c r="AX183" s="4"/>
      <c r="AY183" s="59" t="s">
        <v>926</v>
      </c>
      <c r="AZ183" s="18">
        <v>0</v>
      </c>
      <c r="BA183" s="19">
        <v>0</v>
      </c>
      <c r="BB183" s="25">
        <v>0.89508200000000004</v>
      </c>
    </row>
    <row r="184" spans="1:54" x14ac:dyDescent="0.15">
      <c r="A184">
        <v>51000181</v>
      </c>
      <c r="C184" s="7" t="s">
        <v>418</v>
      </c>
      <c r="D184" s="4" t="s">
        <v>584</v>
      </c>
      <c r="E184" s="19" t="s">
        <v>827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 s="4">
        <v>-3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2.5700000000000003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LOOKUP($Z184,[1]Skill!$A:$A,[1]Skill!$Z:$Z)*$AA184/100)+
IF(ISBLANK($AB184),0, LOOKUP($AB184,[1]Skill!$A:$A,[1]Skill!$Z:$Z)*$AC184/100)</f>
        <v>1.25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4" t="str">
        <f t="shared" si="10"/>
        <v>0;0;0;0;0</v>
      </c>
      <c r="AK184" s="18">
        <v>0</v>
      </c>
      <c r="AL184" s="18">
        <v>0</v>
      </c>
      <c r="AM184" s="18">
        <v>0.3</v>
      </c>
      <c r="AN184" s="18">
        <v>0</v>
      </c>
      <c r="AO184" s="18">
        <v>0</v>
      </c>
      <c r="AP184" s="18">
        <v>0</v>
      </c>
      <c r="AQ184" s="18">
        <v>0</v>
      </c>
      <c r="AR184" s="4" t="str">
        <f t="shared" si="11"/>
        <v>0;0;0.3;0;0;0;0</v>
      </c>
      <c r="AS184" s="50" t="s">
        <v>775</v>
      </c>
      <c r="AT184" s="54"/>
      <c r="AU184" s="4" t="s">
        <v>1049</v>
      </c>
      <c r="AV184" s="4"/>
      <c r="AW184" s="4">
        <v>181</v>
      </c>
      <c r="AX184" s="4"/>
      <c r="AY184" s="59" t="s">
        <v>927</v>
      </c>
      <c r="AZ184" s="18">
        <v>0</v>
      </c>
      <c r="BA184" s="19">
        <v>0</v>
      </c>
      <c r="BB184" s="25">
        <v>0.65245900000000001</v>
      </c>
    </row>
    <row r="185" spans="1:54" x14ac:dyDescent="0.15">
      <c r="A185">
        <v>51000182</v>
      </c>
      <c r="C185" s="4" t="s">
        <v>195</v>
      </c>
      <c r="D185" s="4" t="s">
        <v>362</v>
      </c>
      <c r="E185" s="19" t="s">
        <v>884</v>
      </c>
      <c r="F185" s="4">
        <v>6</v>
      </c>
      <c r="G185" s="4">
        <v>5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10.5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LOOKUP($Z185,[1]Skill!$A:$A,[1]Skill!$Z:$Z)*$AA185/100)+
IF(ISBLANK($AB185),0, LOOKUP($AB185,[1]Skill!$A:$A,[1]Skill!$Z:$Z)*$AC185/100)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4" t="str">
        <f t="shared" si="10"/>
        <v>0;0;0;0;0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4" t="str">
        <f t="shared" si="11"/>
        <v>0;0;0;0;0;0;0</v>
      </c>
      <c r="AS185" s="50" t="s">
        <v>775</v>
      </c>
      <c r="AT185" s="54"/>
      <c r="AU185" s="4" t="s">
        <v>1093</v>
      </c>
      <c r="AV185" s="4"/>
      <c r="AW185" s="4">
        <v>182</v>
      </c>
      <c r="AX185" s="4"/>
      <c r="AY185" s="59" t="s">
        <v>932</v>
      </c>
      <c r="AZ185" s="18">
        <v>0</v>
      </c>
      <c r="BA185" s="19">
        <v>0</v>
      </c>
      <c r="BB185" s="25">
        <v>0.91639349999999997</v>
      </c>
    </row>
    <row r="186" spans="1:54" x14ac:dyDescent="0.15">
      <c r="A186">
        <v>51000183</v>
      </c>
      <c r="C186" s="4" t="s">
        <v>196</v>
      </c>
      <c r="D186" s="4" t="s">
        <v>585</v>
      </c>
      <c r="E186" s="19" t="s">
        <v>806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5.32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LOOKUP($Z186,[1]Skill!$A:$A,[1]Skill!$Z:$Z)*$AA186/100)+
IF(ISBLANK($AB186),0, LOOKUP($AB186,[1]Skill!$A:$A,[1]Skill!$Z:$Z)*$AC186/100)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4" t="str">
        <f t="shared" si="10"/>
        <v>0;0;0;0;0</v>
      </c>
      <c r="AK186" s="18">
        <v>0</v>
      </c>
      <c r="AL186" s="18">
        <v>0.3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4" t="str">
        <f t="shared" si="11"/>
        <v>0;0.3;0;0;0;0;0</v>
      </c>
      <c r="AS186" s="50" t="s">
        <v>775</v>
      </c>
      <c r="AT186" s="54"/>
      <c r="AU186" s="4" t="s">
        <v>1127</v>
      </c>
      <c r="AV186" s="4"/>
      <c r="AW186" s="4">
        <v>183</v>
      </c>
      <c r="AX186" s="4"/>
      <c r="AY186" s="59" t="s">
        <v>937</v>
      </c>
      <c r="AZ186" s="18">
        <v>0</v>
      </c>
      <c r="BA186" s="19">
        <v>0</v>
      </c>
      <c r="BB186" s="25">
        <v>0.73114749999999995</v>
      </c>
    </row>
    <row r="187" spans="1:54" x14ac:dyDescent="0.15">
      <c r="A187">
        <v>51000184</v>
      </c>
      <c r="C187" s="4" t="s">
        <v>197</v>
      </c>
      <c r="D187" s="4" t="s">
        <v>586</v>
      </c>
      <c r="E187" s="19" t="s">
        <v>888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2.5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LOOKUP($Z187,[1]Skill!$A:$A,[1]Skill!$Z:$Z)*$AA187/100)+
IF(ISBLANK($AB187),0, LOOKUP($AB187,[1]Skill!$A:$A,[1]Skill!$Z:$Z)*$AC187/100)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4" t="str">
        <f t="shared" si="10"/>
        <v>0;0;0;0;0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4" t="str">
        <f t="shared" si="11"/>
        <v>0;0;0;0;0;0;0</v>
      </c>
      <c r="AS187" s="50" t="s">
        <v>775</v>
      </c>
      <c r="AT187" s="54"/>
      <c r="AU187" s="4" t="s">
        <v>1128</v>
      </c>
      <c r="AV187" s="4"/>
      <c r="AW187" s="4">
        <v>184</v>
      </c>
      <c r="AX187" s="4"/>
      <c r="AY187" s="59" t="s">
        <v>930</v>
      </c>
      <c r="AZ187" s="18">
        <v>0</v>
      </c>
      <c r="BA187" s="19">
        <v>0</v>
      </c>
      <c r="BB187" s="25">
        <v>0.37377050000000001</v>
      </c>
    </row>
    <row r="188" spans="1:54" x14ac:dyDescent="0.15">
      <c r="A188">
        <v>51000185</v>
      </c>
      <c r="C188" s="7" t="s">
        <v>419</v>
      </c>
      <c r="D188" s="4" t="s">
        <v>587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LOOKUP($Z188,[1]Skill!$A:$A,[1]Skill!$Z:$Z)*$AA188/100)+
IF(ISBLANK($AB188),0, LOOKUP($AB188,[1]Skill!$A:$A,[1]Skill!$Z:$Z)*$AC188/100)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4" t="str">
        <f t="shared" si="10"/>
        <v>0;0;0;0;0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4" t="str">
        <f t="shared" si="11"/>
        <v>0;0;0;0;0;0;0</v>
      </c>
      <c r="AS188" s="50" t="s">
        <v>775</v>
      </c>
      <c r="AT188" s="54"/>
      <c r="AU188" s="4" t="s">
        <v>1129</v>
      </c>
      <c r="AV188" s="4"/>
      <c r="AW188" s="4">
        <v>185</v>
      </c>
      <c r="AX188" s="4"/>
      <c r="AY188" s="59" t="s">
        <v>936</v>
      </c>
      <c r="AZ188" s="18">
        <v>0</v>
      </c>
      <c r="BA188" s="19">
        <v>0</v>
      </c>
      <c r="BB188" s="25">
        <v>0.9442623</v>
      </c>
    </row>
    <row r="189" spans="1:54" x14ac:dyDescent="0.15">
      <c r="A189">
        <v>51000186</v>
      </c>
      <c r="C189" s="4" t="s">
        <v>198</v>
      </c>
      <c r="D189" s="4" t="s">
        <v>588</v>
      </c>
      <c r="E189" s="19"/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-1.9399999999999977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LOOKUP($Z189,[1]Skill!$A:$A,[1]Skill!$Z:$Z)*$AA189/100)+
IF(ISBLANK($AB189),0, LOOKUP($AB189,[1]Skill!$A:$A,[1]Skill!$Z:$Z)*$AC189/100)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4" t="str">
        <f t="shared" si="10"/>
        <v>0;0;0;0;0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4" t="str">
        <f t="shared" si="11"/>
        <v>0;0;0;0;0;0;0</v>
      </c>
      <c r="AS189" s="50" t="s">
        <v>775</v>
      </c>
      <c r="AT189" s="54"/>
      <c r="AU189" s="4" t="s">
        <v>1130</v>
      </c>
      <c r="AV189" s="4"/>
      <c r="AW189" s="4">
        <v>186</v>
      </c>
      <c r="AX189" s="4"/>
      <c r="AY189" s="59" t="s">
        <v>922</v>
      </c>
      <c r="AZ189" s="18">
        <v>0</v>
      </c>
      <c r="BA189" s="19">
        <v>0</v>
      </c>
      <c r="BB189" s="25">
        <v>0.50655740000000005</v>
      </c>
    </row>
    <row r="190" spans="1:54" x14ac:dyDescent="0.15">
      <c r="A190">
        <v>51000187</v>
      </c>
      <c r="C190" s="4" t="s">
        <v>199</v>
      </c>
      <c r="D190" s="4" t="s">
        <v>589</v>
      </c>
      <c r="E190" s="19" t="s">
        <v>727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LOOKUP($Z190,[1]Skill!$A:$A,[1]Skill!$Z:$Z)*$AA190/100)+
IF(ISBLANK($AB190),0, LOOKUP($AB190,[1]Skill!$A:$A,[1]Skill!$Z:$Z)*$AC190/100)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4" t="str">
        <f t="shared" si="10"/>
        <v>0;0;0;0;0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4" t="str">
        <f t="shared" si="11"/>
        <v>0;0;0;0;0;0;0</v>
      </c>
      <c r="AS190" s="50" t="s">
        <v>775</v>
      </c>
      <c r="AT190" s="54"/>
      <c r="AU190" s="4" t="s">
        <v>1208</v>
      </c>
      <c r="AV190" s="4"/>
      <c r="AW190" s="4">
        <v>187</v>
      </c>
      <c r="AX190" s="4"/>
      <c r="AY190" s="59" t="s">
        <v>922</v>
      </c>
      <c r="AZ190" s="18">
        <v>0</v>
      </c>
      <c r="BA190" s="19">
        <v>0</v>
      </c>
      <c r="BB190" s="25">
        <v>0.1508197</v>
      </c>
    </row>
    <row r="191" spans="1:54" x14ac:dyDescent="0.15">
      <c r="A191">
        <v>51000188</v>
      </c>
      <c r="C191" s="4" t="s">
        <v>200</v>
      </c>
      <c r="D191" s="4" t="s">
        <v>363</v>
      </c>
      <c r="E191" s="19"/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2.3200000000000003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LOOKUP($Z191,[1]Skill!$A:$A,[1]Skill!$Z:$Z)*$AA191/100)+
IF(ISBLANK($AB191),0, LOOKUP($AB191,[1]Skill!$A:$A,[1]Skill!$Z:$Z)*$AC191/100)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4" t="str">
        <f t="shared" si="10"/>
        <v>0;0;0;0;0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0.3</v>
      </c>
      <c r="AQ191" s="18">
        <v>0</v>
      </c>
      <c r="AR191" s="4" t="str">
        <f t="shared" si="11"/>
        <v>0;0;0;0;0;0.3;0</v>
      </c>
      <c r="AS191" s="50" t="s">
        <v>775</v>
      </c>
      <c r="AT191" s="54"/>
      <c r="AU191" s="4" t="s">
        <v>1131</v>
      </c>
      <c r="AV191" s="4"/>
      <c r="AW191" s="4">
        <v>188</v>
      </c>
      <c r="AX191" s="4"/>
      <c r="AY191" s="59" t="s">
        <v>925</v>
      </c>
      <c r="AZ191" s="18">
        <v>0</v>
      </c>
      <c r="BA191" s="19">
        <v>0</v>
      </c>
      <c r="BB191" s="25">
        <v>0.85409840000000004</v>
      </c>
    </row>
    <row r="192" spans="1:54" x14ac:dyDescent="0.15">
      <c r="A192">
        <v>51000189</v>
      </c>
      <c r="C192" s="4" t="s">
        <v>201</v>
      </c>
      <c r="D192" s="4" t="s">
        <v>590</v>
      </c>
      <c r="E192" s="19"/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720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LOOKUP($Z192,[1]Skill!$A:$A,[1]Skill!$Z:$Z)*$AA192/100)+
IF(ISBLANK($AB192),0, LOOKUP($AB192,[1]Skill!$A:$A,[1]Skill!$Z:$Z)*$AC192/100)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4" t="str">
        <f t="shared" si="10"/>
        <v>0;0;0;0;0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4" t="str">
        <f t="shared" si="11"/>
        <v>0;0;0;0;0;0;0</v>
      </c>
      <c r="AS192" s="50" t="s">
        <v>775</v>
      </c>
      <c r="AT192" s="54"/>
      <c r="AU192" s="4" t="s">
        <v>1132</v>
      </c>
      <c r="AV192" s="4"/>
      <c r="AW192" s="4">
        <v>189</v>
      </c>
      <c r="AX192" s="4"/>
      <c r="AY192" s="59" t="s">
        <v>927</v>
      </c>
      <c r="AZ192" s="18">
        <v>0</v>
      </c>
      <c r="BA192" s="19">
        <v>0</v>
      </c>
      <c r="BB192" s="25">
        <v>0.86229509999999998</v>
      </c>
    </row>
    <row r="193" spans="1:54" x14ac:dyDescent="0.15">
      <c r="A193">
        <v>51000190</v>
      </c>
      <c r="C193" s="7" t="s">
        <v>420</v>
      </c>
      <c r="D193" s="4" t="s">
        <v>591</v>
      </c>
      <c r="E193" s="19" t="s">
        <v>812</v>
      </c>
      <c r="F193" s="4">
        <v>5</v>
      </c>
      <c r="G193" s="4">
        <v>5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LOOKUP($Z193,[1]Skill!$A:$A,[1]Skill!$Z:$Z)*$AA193/100)+
IF(ISBLANK($AB193),0, LOOKUP($AB193,[1]Skill!$A:$A,[1]Skill!$Z:$Z)*$AC193/100)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4" t="str">
        <f t="shared" si="10"/>
        <v>0;0;0;0;0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4" t="str">
        <f t="shared" si="11"/>
        <v>0;0;0;0;0;0;0</v>
      </c>
      <c r="AS193" s="50" t="s">
        <v>775</v>
      </c>
      <c r="AT193" s="54"/>
      <c r="AU193" s="4" t="s">
        <v>1133</v>
      </c>
      <c r="AV193" s="4"/>
      <c r="AW193" s="4">
        <v>190</v>
      </c>
      <c r="AX193" s="4"/>
      <c r="AY193" s="59" t="s">
        <v>932</v>
      </c>
      <c r="AZ193" s="18">
        <v>0</v>
      </c>
      <c r="BA193" s="19">
        <v>0</v>
      </c>
      <c r="BB193" s="25">
        <v>0.8180328</v>
      </c>
    </row>
    <row r="194" spans="1:54" x14ac:dyDescent="0.15">
      <c r="A194">
        <v>51000191</v>
      </c>
      <c r="C194" s="4" t="s">
        <v>202</v>
      </c>
      <c r="D194" s="4" t="s">
        <v>592</v>
      </c>
      <c r="E194" s="19" t="s">
        <v>808</v>
      </c>
      <c r="F194" s="4">
        <v>5</v>
      </c>
      <c r="G194" s="4">
        <v>5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5.5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LOOKUP($Z194,[1]Skill!$A:$A,[1]Skill!$Z:$Z)*$AA194/100)+
IF(ISBLANK($AB194),0, LOOKUP($AB194,[1]Skill!$A:$A,[1]Skill!$Z:$Z)*$AC194/100)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4" t="str">
        <f t="shared" si="10"/>
        <v>0;0;0;0;0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4" t="str">
        <f t="shared" si="11"/>
        <v>0;0;0;0;0;0;0</v>
      </c>
      <c r="AS194" s="50" t="s">
        <v>775</v>
      </c>
      <c r="AT194" s="54"/>
      <c r="AU194" s="4" t="s">
        <v>1134</v>
      </c>
      <c r="AV194" s="4"/>
      <c r="AW194" s="4">
        <v>191</v>
      </c>
      <c r="AX194" s="4"/>
      <c r="AY194" s="59" t="s">
        <v>932</v>
      </c>
      <c r="AZ194" s="18">
        <v>0</v>
      </c>
      <c r="BA194" s="19">
        <v>0</v>
      </c>
      <c r="BB194" s="25">
        <v>0.89672130000000005</v>
      </c>
    </row>
    <row r="195" spans="1:54" x14ac:dyDescent="0.15">
      <c r="A195">
        <v>51000192</v>
      </c>
      <c r="C195" s="4" t="s">
        <v>203</v>
      </c>
      <c r="D195" s="4" t="s">
        <v>593</v>
      </c>
      <c r="E195" s="19" t="s">
        <v>855</v>
      </c>
      <c r="F195" s="4">
        <v>5</v>
      </c>
      <c r="G195" s="4">
        <v>5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204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LOOKUP($Z195,[1]Skill!$A:$A,[1]Skill!$Z:$Z)*$AA195/100)+
IF(ISBLANK($AB195),0, LOOKUP($AB195,[1]Skill!$A:$A,[1]Skill!$Z:$Z)*$AC195/100)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4" t="str">
        <f t="shared" si="10"/>
        <v>0;0;0;0;0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4" t="str">
        <f t="shared" si="11"/>
        <v>0;0;0;0;0;0;0</v>
      </c>
      <c r="AS195" s="50" t="s">
        <v>775</v>
      </c>
      <c r="AT195" s="54"/>
      <c r="AU195" s="4" t="s">
        <v>1135</v>
      </c>
      <c r="AV195" s="4"/>
      <c r="AW195" s="4">
        <v>192</v>
      </c>
      <c r="AX195" s="4"/>
      <c r="AY195" s="59" t="s">
        <v>932</v>
      </c>
      <c r="AZ195" s="18">
        <v>0</v>
      </c>
      <c r="BA195" s="19">
        <v>0</v>
      </c>
      <c r="BB195" s="25">
        <v>0.74262300000000003</v>
      </c>
    </row>
    <row r="196" spans="1:54" x14ac:dyDescent="0.15">
      <c r="A196">
        <v>51000193</v>
      </c>
      <c r="C196" s="4" t="s">
        <v>205</v>
      </c>
      <c r="D196" s="4" t="s">
        <v>594</v>
      </c>
      <c r="E196" s="19" t="s">
        <v>836</v>
      </c>
      <c r="F196" s="4">
        <v>5</v>
      </c>
      <c r="G196" s="4">
        <v>5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SUM(K196:L196)+SUM(N196:T196)*5+4.4*SUM(AK196:AQ196)+2.5*SUM(AE196:AI196)+IF(ISNUMBER(AD196),AD196,0)+M196</f>
        <v>6.3999999999999986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LOOKUP($Z196,[1]Skill!$A:$A,[1]Skill!$Z:$Z)*$AA196/100)+
IF(ISBLANK($AB196),0, LOOKUP($AB196,[1]Skill!$A:$A,[1]Skill!$Z:$Z)*$AC196/100)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4" t="str">
        <f t="shared" ref="AJ196:AJ259" si="14">CONCATENATE(AE196,";",AF196,";",AG196,";",AH196,";",AI196)</f>
        <v>0;0;0;0;0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4" t="str">
        <f t="shared" ref="AR196:AR259" si="15">CONCATENATE(AK196,";",AL196,";",AM196,";",AN196,";",AO196,";",AP196,";",AQ196)</f>
        <v>0;0;0;0;0;0;0</v>
      </c>
      <c r="AS196" s="50" t="s">
        <v>775</v>
      </c>
      <c r="AT196" s="54"/>
      <c r="AU196" s="4" t="s">
        <v>1136</v>
      </c>
      <c r="AV196" s="4"/>
      <c r="AW196" s="4">
        <v>193</v>
      </c>
      <c r="AX196" s="4"/>
      <c r="AY196" s="59" t="s">
        <v>932</v>
      </c>
      <c r="AZ196" s="18">
        <v>0</v>
      </c>
      <c r="BA196" s="19">
        <v>0</v>
      </c>
      <c r="BB196" s="25">
        <v>0.79180329999999999</v>
      </c>
    </row>
    <row r="197" spans="1:54" x14ac:dyDescent="0.15">
      <c r="A197">
        <v>51000194</v>
      </c>
      <c r="C197" s="4" t="s">
        <v>206</v>
      </c>
      <c r="D197" s="4" t="s">
        <v>595</v>
      </c>
      <c r="E197" s="19" t="s">
        <v>812</v>
      </c>
      <c r="F197" s="4">
        <v>5</v>
      </c>
      <c r="G197" s="4">
        <v>5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LOOKUP($Z197,[1]Skill!$A:$A,[1]Skill!$Z:$Z)*$AA197/100)+
IF(ISBLANK($AB197),0, LOOKUP($AB197,[1]Skill!$A:$A,[1]Skill!$Z:$Z)*$AC197/100)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4" t="str">
        <f t="shared" si="14"/>
        <v>0;0;0;0;0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4" t="str">
        <f t="shared" si="15"/>
        <v>0;0;0;0;0;0;0</v>
      </c>
      <c r="AS197" s="50" t="s">
        <v>775</v>
      </c>
      <c r="AT197" s="54"/>
      <c r="AU197" s="4" t="s">
        <v>1137</v>
      </c>
      <c r="AV197" s="4"/>
      <c r="AW197" s="4">
        <v>194</v>
      </c>
      <c r="AX197" s="4"/>
      <c r="AY197" s="59" t="s">
        <v>932</v>
      </c>
      <c r="AZ197" s="18">
        <v>0</v>
      </c>
      <c r="BA197" s="19">
        <v>0</v>
      </c>
      <c r="BB197" s="25">
        <v>0.8327869</v>
      </c>
    </row>
    <row r="198" spans="1:54" x14ac:dyDescent="0.15">
      <c r="A198">
        <v>51000195</v>
      </c>
      <c r="C198" s="4" t="s">
        <v>207</v>
      </c>
      <c r="D198" s="4" t="s">
        <v>596</v>
      </c>
      <c r="E198" s="19"/>
      <c r="F198" s="4">
        <v>5</v>
      </c>
      <c r="G198" s="4">
        <v>5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LOOKUP($Z198,[1]Skill!$A:$A,[1]Skill!$Z:$Z)*$AA198/100)+
IF(ISBLANK($AB198),0, LOOKUP($AB198,[1]Skill!$A:$A,[1]Skill!$Z:$Z)*$AC198/100)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4" t="str">
        <f t="shared" si="14"/>
        <v>0;0;0;0;0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4" t="str">
        <f t="shared" si="15"/>
        <v>0;0;0;0;0;0;0</v>
      </c>
      <c r="AS198" s="50" t="s">
        <v>775</v>
      </c>
      <c r="AT198" s="54"/>
      <c r="AU198" s="4" t="s">
        <v>1138</v>
      </c>
      <c r="AV198" s="4"/>
      <c r="AW198" s="4">
        <v>195</v>
      </c>
      <c r="AX198" s="4"/>
      <c r="AY198" s="59" t="s">
        <v>932</v>
      </c>
      <c r="AZ198" s="18">
        <v>0</v>
      </c>
      <c r="BA198" s="19">
        <v>0</v>
      </c>
      <c r="BB198" s="25">
        <v>0.81967210000000001</v>
      </c>
    </row>
    <row r="199" spans="1:54" x14ac:dyDescent="0.15">
      <c r="A199">
        <v>51000196</v>
      </c>
      <c r="C199" s="4" t="s">
        <v>208</v>
      </c>
      <c r="D199" s="4" t="s">
        <v>597</v>
      </c>
      <c r="E199" s="19" t="s">
        <v>855</v>
      </c>
      <c r="F199" s="4">
        <v>5</v>
      </c>
      <c r="G199" s="4">
        <v>5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LOOKUP($Z199,[1]Skill!$A:$A,[1]Skill!$Z:$Z)*$AA199/100)+
IF(ISBLANK($AB199),0, LOOKUP($AB199,[1]Skill!$A:$A,[1]Skill!$Z:$Z)*$AC199/100)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4" t="str">
        <f t="shared" si="14"/>
        <v>0;0;0;0;0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4" t="str">
        <f t="shared" si="15"/>
        <v>0;0;0;0;0;0;0</v>
      </c>
      <c r="AS199" s="50" t="s">
        <v>775</v>
      </c>
      <c r="AT199" s="54"/>
      <c r="AU199" s="4" t="s">
        <v>1139</v>
      </c>
      <c r="AV199" s="4"/>
      <c r="AW199" s="4">
        <v>196</v>
      </c>
      <c r="AX199" s="4"/>
      <c r="AY199" s="59" t="s">
        <v>932</v>
      </c>
      <c r="AZ199" s="18">
        <v>0</v>
      </c>
      <c r="BA199" s="19">
        <v>0</v>
      </c>
      <c r="BB199" s="25">
        <v>0.9606557</v>
      </c>
    </row>
    <row r="200" spans="1:54" x14ac:dyDescent="0.15">
      <c r="A200">
        <v>51000197</v>
      </c>
      <c r="C200" s="4" t="s">
        <v>209</v>
      </c>
      <c r="D200" s="4" t="s">
        <v>598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LOOKUP($Z200,[1]Skill!$A:$A,[1]Skill!$Z:$Z)*$AA200/100)+
IF(ISBLANK($AB200),0, LOOKUP($AB200,[1]Skill!$A:$A,[1]Skill!$Z:$Z)*$AC200/100)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4" t="str">
        <f t="shared" si="14"/>
        <v>0;0;0;0;0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4" t="str">
        <f t="shared" si="15"/>
        <v>0;0;0;0;0;0;0</v>
      </c>
      <c r="AS200" s="50" t="s">
        <v>775</v>
      </c>
      <c r="AT200" s="54"/>
      <c r="AU200" s="4" t="s">
        <v>1197</v>
      </c>
      <c r="AV200" s="4"/>
      <c r="AW200" s="4">
        <v>197</v>
      </c>
      <c r="AX200" s="4"/>
      <c r="AY200" s="59" t="s">
        <v>932</v>
      </c>
      <c r="AZ200" s="18">
        <v>0</v>
      </c>
      <c r="BA200" s="19">
        <v>0</v>
      </c>
      <c r="BB200" s="25">
        <v>0.82459009999999999</v>
      </c>
    </row>
    <row r="201" spans="1:54" x14ac:dyDescent="0.15">
      <c r="A201">
        <v>51000198</v>
      </c>
      <c r="C201" s="4" t="s">
        <v>210</v>
      </c>
      <c r="D201" s="4" t="s">
        <v>797</v>
      </c>
      <c r="E201" s="19" t="s">
        <v>795</v>
      </c>
      <c r="F201" s="4">
        <v>5</v>
      </c>
      <c r="G201" s="4">
        <v>5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3.3200000000000003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LOOKUP($Z201,[1]Skill!$A:$A,[1]Skill!$Z:$Z)*$AA201/100)+
IF(ISBLANK($AB201),0, LOOKUP($AB201,[1]Skill!$A:$A,[1]Skill!$Z:$Z)*$AC201/100)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4" t="str">
        <f t="shared" si="14"/>
        <v>0;0;0;0;0</v>
      </c>
      <c r="AK201" s="18">
        <v>0</v>
      </c>
      <c r="AL201" s="18">
        <v>0</v>
      </c>
      <c r="AM201" s="18">
        <v>0</v>
      </c>
      <c r="AN201" s="18">
        <v>0.3</v>
      </c>
      <c r="AO201" s="18">
        <v>0</v>
      </c>
      <c r="AP201" s="18">
        <v>0</v>
      </c>
      <c r="AQ201" s="18">
        <v>0</v>
      </c>
      <c r="AR201" s="4" t="str">
        <f t="shared" si="15"/>
        <v>0;0;0;0.3;0;0;0</v>
      </c>
      <c r="AS201" s="50" t="s">
        <v>775</v>
      </c>
      <c r="AT201" s="54"/>
      <c r="AU201" s="4" t="s">
        <v>1140</v>
      </c>
      <c r="AV201" s="4"/>
      <c r="AW201" s="4">
        <v>198</v>
      </c>
      <c r="AX201" s="4"/>
      <c r="AY201" s="59" t="s">
        <v>932</v>
      </c>
      <c r="AZ201" s="18">
        <v>0</v>
      </c>
      <c r="BA201" s="19">
        <v>0</v>
      </c>
      <c r="BB201" s="25">
        <v>0.70327870000000003</v>
      </c>
    </row>
    <row r="202" spans="1:54" x14ac:dyDescent="0.15">
      <c r="A202">
        <v>51000199</v>
      </c>
      <c r="C202" s="4" t="s">
        <v>211</v>
      </c>
      <c r="D202" s="4" t="s">
        <v>364</v>
      </c>
      <c r="E202" s="19" t="s">
        <v>305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722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LOOKUP($Z202,[1]Skill!$A:$A,[1]Skill!$Z:$Z)*$AA202/100)+
IF(ISBLANK($AB202),0, LOOKUP($AB202,[1]Skill!$A:$A,[1]Skill!$Z:$Z)*$AC202/100)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4" t="str">
        <f t="shared" si="14"/>
        <v>0;0;0;0;0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4" t="str">
        <f t="shared" si="15"/>
        <v>0;0;0;0;0;0;0</v>
      </c>
      <c r="AS202" s="50" t="s">
        <v>775</v>
      </c>
      <c r="AT202" s="54"/>
      <c r="AU202" s="4" t="s">
        <v>1141</v>
      </c>
      <c r="AV202" s="4"/>
      <c r="AW202" s="4">
        <v>199</v>
      </c>
      <c r="AX202" s="4"/>
      <c r="AY202" s="59" t="s">
        <v>929</v>
      </c>
      <c r="AZ202" s="18">
        <v>0</v>
      </c>
      <c r="BA202" s="19">
        <v>0</v>
      </c>
      <c r="BB202" s="25">
        <v>8.3606559999999996E-2</v>
      </c>
    </row>
    <row r="203" spans="1:54" x14ac:dyDescent="0.15">
      <c r="A203">
        <v>51000200</v>
      </c>
      <c r="C203" s="4" t="s">
        <v>212</v>
      </c>
      <c r="D203" s="4" t="s">
        <v>365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LOOKUP($Z203,[1]Skill!$A:$A,[1]Skill!$Z:$Z)*$AA203/100)+
IF(ISBLANK($AB203),0, LOOKUP($AB203,[1]Skill!$A:$A,[1]Skill!$Z:$Z)*$AC203/100)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4" t="str">
        <f t="shared" si="14"/>
        <v>0;0;0;0;0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4" t="str">
        <f t="shared" si="15"/>
        <v>0;0;0;0;0;0;0</v>
      </c>
      <c r="AS203" s="50" t="s">
        <v>775</v>
      </c>
      <c r="AT203" s="54"/>
      <c r="AU203" s="4" t="s">
        <v>1108</v>
      </c>
      <c r="AV203" s="4"/>
      <c r="AW203" s="4">
        <v>200</v>
      </c>
      <c r="AX203" s="4"/>
      <c r="AY203" s="59" t="s">
        <v>921</v>
      </c>
      <c r="AZ203" s="18">
        <v>0</v>
      </c>
      <c r="BA203" s="19">
        <v>0</v>
      </c>
      <c r="BB203" s="25">
        <v>0.38196720000000001</v>
      </c>
    </row>
    <row r="204" spans="1:54" x14ac:dyDescent="0.15">
      <c r="A204">
        <v>51000201</v>
      </c>
      <c r="C204" s="8" t="s">
        <v>663</v>
      </c>
      <c r="D204" s="8" t="s">
        <v>666</v>
      </c>
      <c r="E204" s="19" t="s">
        <v>878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LOOKUP($Z204,[1]Skill!$A:$A,[1]Skill!$Z:$Z)*$AA204/100)+
IF(ISBLANK($AB204),0, LOOKUP($AB204,[1]Skill!$A:$A,[1]Skill!$Z:$Z)*$AC204/100)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4" t="str">
        <f t="shared" si="14"/>
        <v>0;0;0;0;0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4" t="str">
        <f t="shared" si="15"/>
        <v>0;0;0;0;0;0;0</v>
      </c>
      <c r="AS204" s="50" t="s">
        <v>775</v>
      </c>
      <c r="AT204" s="54"/>
      <c r="AU204" s="8" t="s">
        <v>1085</v>
      </c>
      <c r="AV204" s="8"/>
      <c r="AW204" s="8">
        <v>201</v>
      </c>
      <c r="AX204" s="8"/>
      <c r="AY204" s="59" t="s">
        <v>923</v>
      </c>
      <c r="AZ204" s="18">
        <v>0</v>
      </c>
      <c r="BA204" s="19">
        <v>0</v>
      </c>
      <c r="BB204" s="25">
        <v>0.3885246</v>
      </c>
    </row>
    <row r="205" spans="1:54" x14ac:dyDescent="0.15">
      <c r="A205">
        <v>51000202</v>
      </c>
      <c r="C205" s="4" t="s">
        <v>213</v>
      </c>
      <c r="D205" s="4" t="s">
        <v>599</v>
      </c>
      <c r="E205" s="19" t="s">
        <v>838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-0.19999999999999929</v>
      </c>
      <c r="V205" s="4">
        <v>30</v>
      </c>
      <c r="W205" s="4">
        <v>15</v>
      </c>
      <c r="X205" s="4">
        <v>0</v>
      </c>
      <c r="Y205" s="4" t="s">
        <v>724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LOOKUP($Z205,[1]Skill!$A:$A,[1]Skill!$Z:$Z)*$AA205/100)+
IF(ISBLANK($AB205),0, LOOKUP($AB205,[1]Skill!$A:$A,[1]Skill!$Z:$Z)*$AC205/100)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4" t="str">
        <f t="shared" si="14"/>
        <v>0;0;0;0;0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4" t="str">
        <f t="shared" si="15"/>
        <v>0;0;0;0;0;0;0</v>
      </c>
      <c r="AS205" s="50" t="s">
        <v>775</v>
      </c>
      <c r="AT205" s="54"/>
      <c r="AU205" s="4" t="s">
        <v>1041</v>
      </c>
      <c r="AV205" s="4"/>
      <c r="AW205" s="4">
        <v>202</v>
      </c>
      <c r="AX205" s="4"/>
      <c r="AY205" s="59" t="s">
        <v>921</v>
      </c>
      <c r="AZ205" s="18">
        <v>0</v>
      </c>
      <c r="BA205" s="19">
        <v>0</v>
      </c>
      <c r="BB205" s="25">
        <v>0.3180328</v>
      </c>
    </row>
    <row r="206" spans="1:54" x14ac:dyDescent="0.15">
      <c r="A206">
        <v>51000203</v>
      </c>
      <c r="C206" s="4" t="s">
        <v>215</v>
      </c>
      <c r="D206" s="4" t="s">
        <v>600</v>
      </c>
      <c r="E206" s="19" t="s">
        <v>912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LOOKUP($Z206,[1]Skill!$A:$A,[1]Skill!$Z:$Z)*$AA206/100)+
IF(ISBLANK($AB206),0, LOOKUP($AB206,[1]Skill!$A:$A,[1]Skill!$Z:$Z)*$AC206/100)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4" t="str">
        <f t="shared" si="14"/>
        <v>0;0;0;0;0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4" t="str">
        <f t="shared" si="15"/>
        <v>0;0;0;0;0;0;0</v>
      </c>
      <c r="AS206" s="50" t="s">
        <v>775</v>
      </c>
      <c r="AT206" s="54"/>
      <c r="AU206" s="4" t="s">
        <v>1142</v>
      </c>
      <c r="AV206" s="4"/>
      <c r="AW206" s="4">
        <v>203</v>
      </c>
      <c r="AX206" s="4"/>
      <c r="AY206" s="59" t="s">
        <v>930</v>
      </c>
      <c r="AZ206" s="18">
        <v>0</v>
      </c>
      <c r="BA206" s="19">
        <v>0</v>
      </c>
      <c r="BB206" s="25">
        <v>0.54754100000000006</v>
      </c>
    </row>
    <row r="207" spans="1:54" x14ac:dyDescent="0.15">
      <c r="A207">
        <v>51000204</v>
      </c>
      <c r="C207" s="4" t="s">
        <v>216</v>
      </c>
      <c r="D207" s="4" t="s">
        <v>601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LOOKUP($Z207,[1]Skill!$A:$A,[1]Skill!$Z:$Z)*$AA207/100)+
IF(ISBLANK($AB207),0, LOOKUP($AB207,[1]Skill!$A:$A,[1]Skill!$Z:$Z)*$AC207/100)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4" t="str">
        <f t="shared" si="14"/>
        <v>0;0;0;0;0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4" t="str">
        <f t="shared" si="15"/>
        <v>0;0;0;0;0;0;0</v>
      </c>
      <c r="AS207" s="50" t="s">
        <v>775</v>
      </c>
      <c r="AT207" s="54"/>
      <c r="AU207" s="4" t="s">
        <v>1143</v>
      </c>
      <c r="AV207" s="4"/>
      <c r="AW207" s="4">
        <v>204</v>
      </c>
      <c r="AX207" s="4"/>
      <c r="AY207" s="59" t="s">
        <v>922</v>
      </c>
      <c r="AZ207" s="18">
        <v>0</v>
      </c>
      <c r="BA207" s="19">
        <v>0</v>
      </c>
      <c r="BB207" s="25">
        <v>0.20491799999999999</v>
      </c>
    </row>
    <row r="208" spans="1:54" x14ac:dyDescent="0.15">
      <c r="A208">
        <v>51000205</v>
      </c>
      <c r="C208" s="4" t="s">
        <v>217</v>
      </c>
      <c r="D208" s="4" t="s">
        <v>796</v>
      </c>
      <c r="E208" s="19" t="s">
        <v>795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LOOKUP($Z208,[1]Skill!$A:$A,[1]Skill!$Z:$Z)*$AA208/100)+
IF(ISBLANK($AB208),0, LOOKUP($AB208,[1]Skill!$A:$A,[1]Skill!$Z:$Z)*$AC208/100)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4" t="str">
        <f t="shared" si="14"/>
        <v>0;0;0;0;0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4" t="str">
        <f t="shared" si="15"/>
        <v>0;0;0;0;0;0;0</v>
      </c>
      <c r="AS208" s="50" t="s">
        <v>775</v>
      </c>
      <c r="AT208" s="54"/>
      <c r="AU208" s="4" t="s">
        <v>1142</v>
      </c>
      <c r="AV208" s="4"/>
      <c r="AW208" s="4">
        <v>205</v>
      </c>
      <c r="AX208" s="4"/>
      <c r="AY208" s="59" t="s">
        <v>930</v>
      </c>
      <c r="AZ208" s="18">
        <v>0</v>
      </c>
      <c r="BA208" s="19">
        <v>0</v>
      </c>
      <c r="BB208" s="25">
        <v>0.53278689999999995</v>
      </c>
    </row>
    <row r="209" spans="1:54" x14ac:dyDescent="0.15">
      <c r="A209">
        <v>51000206</v>
      </c>
      <c r="C209" s="4" t="s">
        <v>218</v>
      </c>
      <c r="D209" s="4" t="s">
        <v>602</v>
      </c>
      <c r="E209" s="19"/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-1.5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LOOKUP($Z209,[1]Skill!$A:$A,[1]Skill!$Z:$Z)*$AA209/100)+
IF(ISBLANK($AB209),0, LOOKUP($AB209,[1]Skill!$A:$A,[1]Skill!$Z:$Z)*$AC209/100)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4" t="str">
        <f t="shared" si="14"/>
        <v>0;0;0;0;0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4" t="str">
        <f t="shared" si="15"/>
        <v>0;0;0;0;0;0;0</v>
      </c>
      <c r="AS209" s="50" t="s">
        <v>775</v>
      </c>
      <c r="AT209" s="54"/>
      <c r="AU209" s="4" t="s">
        <v>1026</v>
      </c>
      <c r="AV209" s="4"/>
      <c r="AW209" s="4">
        <v>206</v>
      </c>
      <c r="AX209" s="4"/>
      <c r="AY209" s="59" t="s">
        <v>926</v>
      </c>
      <c r="AZ209" s="18">
        <v>0</v>
      </c>
      <c r="BA209" s="19">
        <v>0</v>
      </c>
      <c r="BB209" s="25">
        <v>0.1622951</v>
      </c>
    </row>
    <row r="210" spans="1:54" x14ac:dyDescent="0.15">
      <c r="A210">
        <v>51000207</v>
      </c>
      <c r="C210" s="4" t="s">
        <v>219</v>
      </c>
      <c r="D210" s="4" t="s">
        <v>366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LOOKUP($Z210,[1]Skill!$A:$A,[1]Skill!$Z:$Z)*$AA210/100)+
IF(ISBLANK($AB210),0, LOOKUP($AB210,[1]Skill!$A:$A,[1]Skill!$Z:$Z)*$AC210/100)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4" t="str">
        <f t="shared" si="14"/>
        <v>0;0;0;0;0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4" t="str">
        <f t="shared" si="15"/>
        <v>0;0;0;0;0;0;0</v>
      </c>
      <c r="AS210" s="50" t="s">
        <v>775</v>
      </c>
      <c r="AT210" s="54"/>
      <c r="AU210" s="4" t="s">
        <v>1144</v>
      </c>
      <c r="AV210" s="4"/>
      <c r="AW210" s="4">
        <v>207</v>
      </c>
      <c r="AX210" s="4"/>
      <c r="AY210" s="59" t="s">
        <v>926</v>
      </c>
      <c r="AZ210" s="18">
        <v>0</v>
      </c>
      <c r="BA210" s="19">
        <v>0</v>
      </c>
      <c r="BB210" s="25">
        <v>0.37704919999999997</v>
      </c>
    </row>
    <row r="211" spans="1:54" x14ac:dyDescent="0.15">
      <c r="A211">
        <v>51000208</v>
      </c>
      <c r="C211" s="7" t="s">
        <v>433</v>
      </c>
      <c r="D211" s="4" t="s">
        <v>372</v>
      </c>
      <c r="E211" s="19" t="s">
        <v>799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214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LOOKUP($Z211,[1]Skill!$A:$A,[1]Skill!$Z:$Z)*$AA211/100)+
IF(ISBLANK($AB211),0, LOOKUP($AB211,[1]Skill!$A:$A,[1]Skill!$Z:$Z)*$AC211/100)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4" t="str">
        <f t="shared" si="14"/>
        <v>0;0;0;0;0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4" t="str">
        <f t="shared" si="15"/>
        <v>0;0;0;0;0;0;0</v>
      </c>
      <c r="AS211" s="50" t="s">
        <v>775</v>
      </c>
      <c r="AT211" s="54"/>
      <c r="AU211" s="4" t="s">
        <v>1145</v>
      </c>
      <c r="AV211" s="4"/>
      <c r="AW211" s="4">
        <v>208</v>
      </c>
      <c r="AX211" s="4"/>
      <c r="AY211" s="59" t="s">
        <v>927</v>
      </c>
      <c r="AZ211" s="18">
        <v>0</v>
      </c>
      <c r="BA211" s="19">
        <v>0</v>
      </c>
      <c r="BB211" s="25">
        <v>0.54590170000000005</v>
      </c>
    </row>
    <row r="212" spans="1:54" x14ac:dyDescent="0.15">
      <c r="A212">
        <v>51000209</v>
      </c>
      <c r="C212" s="4" t="s">
        <v>221</v>
      </c>
      <c r="D212" s="4" t="s">
        <v>603</v>
      </c>
      <c r="E212" s="19" t="s">
        <v>913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-2.6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LOOKUP($Z212,[1]Skill!$A:$A,[1]Skill!$Z:$Z)*$AA212/100)+
IF(ISBLANK($AB212),0, LOOKUP($AB212,[1]Skill!$A:$A,[1]Skill!$Z:$Z)*$AC212/100)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4" t="str">
        <f t="shared" si="14"/>
        <v>0;0;0;0;0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4" t="str">
        <f t="shared" si="15"/>
        <v>0;0;0;0;0;0;0</v>
      </c>
      <c r="AS212" s="50" t="s">
        <v>775</v>
      </c>
      <c r="AT212" s="54"/>
      <c r="AU212" s="4"/>
      <c r="AV212" s="4"/>
      <c r="AW212" s="4">
        <v>209</v>
      </c>
      <c r="AX212" s="4"/>
      <c r="AY212" s="59" t="s">
        <v>936</v>
      </c>
      <c r="AZ212" s="18">
        <v>0</v>
      </c>
      <c r="BA212" s="19">
        <v>0</v>
      </c>
      <c r="BB212" s="25">
        <v>0.67704920000000002</v>
      </c>
    </row>
    <row r="213" spans="1:54" x14ac:dyDescent="0.15">
      <c r="A213">
        <v>51000210</v>
      </c>
      <c r="C213" s="7" t="s">
        <v>421</v>
      </c>
      <c r="D213" s="4" t="s">
        <v>604</v>
      </c>
      <c r="E213" s="19" t="s">
        <v>909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790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LOOKUP($Z213,[1]Skill!$A:$A,[1]Skill!$Z:$Z)*$AA213/100)+
IF(ISBLANK($AB213),0, LOOKUP($AB213,[1]Skill!$A:$A,[1]Skill!$Z:$Z)*$AC213/100)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4" t="str">
        <f t="shared" si="14"/>
        <v>0;0;0;0;0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4" t="str">
        <f t="shared" si="15"/>
        <v>0;0;0;0;0;0;0</v>
      </c>
      <c r="AS213" s="50" t="s">
        <v>775</v>
      </c>
      <c r="AT213" s="54"/>
      <c r="AU213" s="4" t="s">
        <v>1146</v>
      </c>
      <c r="AV213" s="4"/>
      <c r="AW213" s="4">
        <v>210</v>
      </c>
      <c r="AX213" s="4"/>
      <c r="AY213" s="59" t="s">
        <v>929</v>
      </c>
      <c r="AZ213" s="18">
        <v>0</v>
      </c>
      <c r="BA213" s="19">
        <v>0</v>
      </c>
      <c r="BB213" s="25">
        <v>0.79016390000000003</v>
      </c>
    </row>
    <row r="214" spans="1:54" x14ac:dyDescent="0.15">
      <c r="A214">
        <v>51000211</v>
      </c>
      <c r="C214" s="4" t="s">
        <v>223</v>
      </c>
      <c r="D214" s="4" t="s">
        <v>605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LOOKUP($Z214,[1]Skill!$A:$A,[1]Skill!$Z:$Z)*$AA214/100)+
IF(ISBLANK($AB214),0, LOOKUP($AB214,[1]Skill!$A:$A,[1]Skill!$Z:$Z)*$AC214/100)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4" t="str">
        <f t="shared" si="14"/>
        <v>0;0;0;0;0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4" t="str">
        <f t="shared" si="15"/>
        <v>0;0;0;0;0;0;0</v>
      </c>
      <c r="AS214" s="50" t="s">
        <v>775</v>
      </c>
      <c r="AT214" s="54"/>
      <c r="AU214" s="4" t="s">
        <v>1009</v>
      </c>
      <c r="AV214" s="4"/>
      <c r="AW214" s="4">
        <v>211</v>
      </c>
      <c r="AX214" s="4"/>
      <c r="AY214" s="59" t="s">
        <v>935</v>
      </c>
      <c r="AZ214" s="18">
        <v>0</v>
      </c>
      <c r="BA214" s="19">
        <v>0</v>
      </c>
      <c r="BB214" s="25">
        <v>0.3803279</v>
      </c>
    </row>
    <row r="215" spans="1:54" x14ac:dyDescent="0.15">
      <c r="A215">
        <v>51000212</v>
      </c>
      <c r="C215" s="4" t="s">
        <v>224</v>
      </c>
      <c r="D215" s="4" t="s">
        <v>606</v>
      </c>
      <c r="E215" s="19" t="s">
        <v>909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 s="4">
        <v>-2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7</v>
      </c>
      <c r="V215" s="4">
        <v>10</v>
      </c>
      <c r="W215" s="4">
        <v>0</v>
      </c>
      <c r="X215" s="4">
        <v>15</v>
      </c>
      <c r="Y215" s="4" t="s">
        <v>185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LOOKUP($Z215,[1]Skill!$A:$A,[1]Skill!$Z:$Z)*$AA215/100)+
IF(ISBLANK($AB215),0, LOOKUP($AB215,[1]Skill!$A:$A,[1]Skill!$Z:$Z)*$AC215/100)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4" t="str">
        <f t="shared" si="14"/>
        <v>0;0;0;0;0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4" t="str">
        <f t="shared" si="15"/>
        <v>0;0;0;0;0;0;0</v>
      </c>
      <c r="AS215" s="50" t="s">
        <v>775</v>
      </c>
      <c r="AT215" s="54"/>
      <c r="AU215" s="4" t="s">
        <v>1146</v>
      </c>
      <c r="AV215" s="4"/>
      <c r="AW215" s="4">
        <v>212</v>
      </c>
      <c r="AX215" s="4"/>
      <c r="AY215" s="59" t="s">
        <v>929</v>
      </c>
      <c r="AZ215" s="18">
        <v>0</v>
      </c>
      <c r="BA215" s="19">
        <v>0</v>
      </c>
      <c r="BB215" s="25">
        <v>0.75901640000000004</v>
      </c>
    </row>
    <row r="216" spans="1:54" x14ac:dyDescent="0.15">
      <c r="A216">
        <v>51000213</v>
      </c>
      <c r="C216" s="4" t="s">
        <v>225</v>
      </c>
      <c r="D216" s="4" t="s">
        <v>607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6.32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LOOKUP($Z216,[1]Skill!$A:$A,[1]Skill!$Z:$Z)*$AA216/100)+
IF(ISBLANK($AB216),0, LOOKUP($AB216,[1]Skill!$A:$A,[1]Skill!$Z:$Z)*$AC216/100)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4" t="str">
        <f t="shared" si="14"/>
        <v>0;0;0;0;0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0.3</v>
      </c>
      <c r="AR216" s="4" t="str">
        <f t="shared" si="15"/>
        <v>0;0;0;0;0;0;0.3</v>
      </c>
      <c r="AS216" s="50" t="s">
        <v>775</v>
      </c>
      <c r="AT216" s="54">
        <v>11000005</v>
      </c>
      <c r="AU216" s="4" t="s">
        <v>1000</v>
      </c>
      <c r="AV216" s="4"/>
      <c r="AW216" s="4">
        <v>213</v>
      </c>
      <c r="AX216" s="4"/>
      <c r="AY216" s="59" t="s">
        <v>924</v>
      </c>
      <c r="AZ216" s="18">
        <v>0</v>
      </c>
      <c r="BA216" s="19">
        <v>0</v>
      </c>
      <c r="BB216" s="25">
        <v>0.75737699999999997</v>
      </c>
    </row>
    <row r="217" spans="1:54" x14ac:dyDescent="0.15">
      <c r="A217">
        <v>51000214</v>
      </c>
      <c r="C217" s="4" t="s">
        <v>226</v>
      </c>
      <c r="D217" s="4" t="s">
        <v>317</v>
      </c>
      <c r="E217" s="19" t="s">
        <v>798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LOOKUP($Z217,[1]Skill!$A:$A,[1]Skill!$Z:$Z)*$AA217/100)+
IF(ISBLANK($AB217),0, LOOKUP($AB217,[1]Skill!$A:$A,[1]Skill!$Z:$Z)*$AC217/100)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4" t="str">
        <f t="shared" si="14"/>
        <v>0;0;0;0;0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4" t="str">
        <f t="shared" si="15"/>
        <v>0;0;0;0;0;0;0</v>
      </c>
      <c r="AS217" s="50" t="s">
        <v>775</v>
      </c>
      <c r="AT217" s="54"/>
      <c r="AU217" s="4" t="s">
        <v>991</v>
      </c>
      <c r="AV217" s="4" t="s">
        <v>1147</v>
      </c>
      <c r="AW217" s="4">
        <v>214</v>
      </c>
      <c r="AX217" s="4"/>
      <c r="AY217" s="59" t="s">
        <v>922</v>
      </c>
      <c r="AZ217" s="18">
        <v>0</v>
      </c>
      <c r="BA217" s="19">
        <v>0</v>
      </c>
      <c r="BB217" s="25">
        <v>0.37377050000000001</v>
      </c>
    </row>
    <row r="218" spans="1:54" x14ac:dyDescent="0.15">
      <c r="A218">
        <v>51000215</v>
      </c>
      <c r="C218" s="4" t="s">
        <v>227</v>
      </c>
      <c r="D218" s="4" t="s">
        <v>608</v>
      </c>
      <c r="E218" s="19" t="s">
        <v>852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LOOKUP($Z218,[1]Skill!$A:$A,[1]Skill!$Z:$Z)*$AA218/100)+
IF(ISBLANK($AB218),0, LOOKUP($AB218,[1]Skill!$A:$A,[1]Skill!$Z:$Z)*$AC218/100)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4" t="str">
        <f t="shared" si="14"/>
        <v>0;0;0;0;0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4" t="str">
        <f t="shared" si="15"/>
        <v>0;0;0;0;0;0;0</v>
      </c>
      <c r="AS218" s="50" t="s">
        <v>775</v>
      </c>
      <c r="AT218" s="54">
        <v>11000008</v>
      </c>
      <c r="AU218" s="4" t="s">
        <v>1148</v>
      </c>
      <c r="AV218" s="4"/>
      <c r="AW218" s="4">
        <v>215</v>
      </c>
      <c r="AX218" s="4"/>
      <c r="AY218" s="59" t="s">
        <v>924</v>
      </c>
      <c r="AZ218" s="18">
        <v>0</v>
      </c>
      <c r="BA218" s="19">
        <v>0</v>
      </c>
      <c r="BB218" s="25">
        <v>0.24098359999999999</v>
      </c>
    </row>
    <row r="219" spans="1:54" x14ac:dyDescent="0.15">
      <c r="A219">
        <v>51000216</v>
      </c>
      <c r="C219" s="4" t="s">
        <v>228</v>
      </c>
      <c r="D219" s="4" t="s">
        <v>609</v>
      </c>
      <c r="E219" s="19" t="s">
        <v>847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2.5499999999999998</v>
      </c>
      <c r="V219" s="4">
        <v>30</v>
      </c>
      <c r="W219" s="4">
        <v>15</v>
      </c>
      <c r="X219" s="4">
        <v>0</v>
      </c>
      <c r="Y219" s="4" t="s">
        <v>723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LOOKUP($Z219,[1]Skill!$A:$A,[1]Skill!$Z:$Z)*$AA219/100)+
IF(ISBLANK($AB219),0, LOOKUP($AB219,[1]Skill!$A:$A,[1]Skill!$Z:$Z)*$AC219/100)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4" t="str">
        <f t="shared" si="14"/>
        <v>0;0;0;0;0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4" t="str">
        <f t="shared" si="15"/>
        <v>0;0;0;0;0;0;0</v>
      </c>
      <c r="AS219" s="50" t="s">
        <v>775</v>
      </c>
      <c r="AT219" s="54"/>
      <c r="AU219" s="4" t="s">
        <v>1149</v>
      </c>
      <c r="AV219" s="4"/>
      <c r="AW219" s="4">
        <v>216</v>
      </c>
      <c r="AX219" s="4"/>
      <c r="AY219" s="59" t="s">
        <v>925</v>
      </c>
      <c r="AZ219" s="18">
        <v>0</v>
      </c>
      <c r="BA219" s="19">
        <v>0</v>
      </c>
      <c r="BB219" s="25">
        <v>0.48032789999999997</v>
      </c>
    </row>
    <row r="220" spans="1:54" x14ac:dyDescent="0.15">
      <c r="A220">
        <v>51000217</v>
      </c>
      <c r="C220" s="4" t="s">
        <v>229</v>
      </c>
      <c r="D220" s="4" t="s">
        <v>368</v>
      </c>
      <c r="E220" s="19"/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LOOKUP($Z220,[1]Skill!$A:$A,[1]Skill!$Z:$Z)*$AA220/100)+
IF(ISBLANK($AB220),0, LOOKUP($AB220,[1]Skill!$A:$A,[1]Skill!$Z:$Z)*$AC220/100)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4" t="str">
        <f t="shared" si="14"/>
        <v>0;0;0;0;0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4" t="str">
        <f t="shared" si="15"/>
        <v>0;0;0;0;0;0;0</v>
      </c>
      <c r="AS220" s="50" t="s">
        <v>775</v>
      </c>
      <c r="AT220" s="54"/>
      <c r="AU220" s="4" t="s">
        <v>1046</v>
      </c>
      <c r="AV220" s="4"/>
      <c r="AW220" s="4">
        <v>217</v>
      </c>
      <c r="AX220" s="4"/>
      <c r="AY220" s="59" t="s">
        <v>930</v>
      </c>
      <c r="AZ220" s="18">
        <v>0</v>
      </c>
      <c r="BA220" s="19">
        <v>0</v>
      </c>
      <c r="BB220" s="25">
        <v>0.404918</v>
      </c>
    </row>
    <row r="221" spans="1:54" x14ac:dyDescent="0.15">
      <c r="A221">
        <v>51000218</v>
      </c>
      <c r="C221" s="4" t="s">
        <v>230</v>
      </c>
      <c r="D221" s="4" t="s">
        <v>610</v>
      </c>
      <c r="E221" s="19" t="s">
        <v>818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5.3999999999999986</v>
      </c>
      <c r="V221" s="4">
        <v>10</v>
      </c>
      <c r="W221" s="4">
        <v>15</v>
      </c>
      <c r="X221" s="4">
        <v>0</v>
      </c>
      <c r="Y221" s="4" t="s">
        <v>231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LOOKUP($Z221,[1]Skill!$A:$A,[1]Skill!$Z:$Z)*$AA221/100)+
IF(ISBLANK($AB221),0, LOOKUP($AB221,[1]Skill!$A:$A,[1]Skill!$Z:$Z)*$AC221/100)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4" t="str">
        <f t="shared" si="14"/>
        <v>0;0;0;0;0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4" t="str">
        <f t="shared" si="15"/>
        <v>0;0;0;0;0;0;0</v>
      </c>
      <c r="AS221" s="50" t="s">
        <v>775</v>
      </c>
      <c r="AT221" s="54"/>
      <c r="AU221" s="4" t="s">
        <v>1150</v>
      </c>
      <c r="AV221" s="4"/>
      <c r="AW221" s="4">
        <v>218</v>
      </c>
      <c r="AX221" s="4"/>
      <c r="AY221" s="59" t="s">
        <v>926</v>
      </c>
      <c r="AZ221" s="18">
        <v>0</v>
      </c>
      <c r="BA221" s="19">
        <v>0</v>
      </c>
      <c r="BB221" s="25">
        <v>0.69672129999999999</v>
      </c>
    </row>
    <row r="222" spans="1:54" x14ac:dyDescent="0.15">
      <c r="A222">
        <v>51000219</v>
      </c>
      <c r="C222" s="4" t="s">
        <v>232</v>
      </c>
      <c r="D222" s="4" t="s">
        <v>369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LOOKUP($Z222,[1]Skill!$A:$A,[1]Skill!$Z:$Z)*$AA222/100)+
IF(ISBLANK($AB222),0, LOOKUP($AB222,[1]Skill!$A:$A,[1]Skill!$Z:$Z)*$AC222/100)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4" t="str">
        <f t="shared" si="14"/>
        <v>0;0;0;0;0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4" t="str">
        <f t="shared" si="15"/>
        <v>0;0;0;0;0;0;0</v>
      </c>
      <c r="AS222" s="50" t="s">
        <v>775</v>
      </c>
      <c r="AT222" s="54"/>
      <c r="AU222" s="4" t="s">
        <v>1151</v>
      </c>
      <c r="AV222" s="4"/>
      <c r="AW222" s="4">
        <v>219</v>
      </c>
      <c r="AX222" s="4"/>
      <c r="AY222" s="59" t="s">
        <v>930</v>
      </c>
      <c r="AZ222" s="18">
        <v>0</v>
      </c>
      <c r="BA222" s="19">
        <v>0</v>
      </c>
      <c r="BB222" s="25">
        <v>0.41639340000000002</v>
      </c>
    </row>
    <row r="223" spans="1:54" x14ac:dyDescent="0.15">
      <c r="A223">
        <v>51000220</v>
      </c>
      <c r="C223" s="4" t="s">
        <v>233</v>
      </c>
      <c r="D223" s="4" t="s">
        <v>611</v>
      </c>
      <c r="E223" s="19" t="s">
        <v>305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 s="4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LOOKUP($Z223,[1]Skill!$A:$A,[1]Skill!$Z:$Z)*$AA223/100)+
IF(ISBLANK($AB223),0, LOOKUP($AB223,[1]Skill!$A:$A,[1]Skill!$Z:$Z)*$AC223/100)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4" t="str">
        <f t="shared" si="14"/>
        <v>0;0;0;0;0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4" t="str">
        <f t="shared" si="15"/>
        <v>0;0;0;0;0;0;0</v>
      </c>
      <c r="AS223" s="50" t="s">
        <v>775</v>
      </c>
      <c r="AT223" s="54"/>
      <c r="AU223" s="4" t="s">
        <v>1152</v>
      </c>
      <c r="AV223" s="4"/>
      <c r="AW223" s="4">
        <v>220</v>
      </c>
      <c r="AX223" s="4"/>
      <c r="AY223" s="59" t="s">
        <v>929</v>
      </c>
      <c r="AZ223" s="18">
        <v>0</v>
      </c>
      <c r="BA223" s="19">
        <v>0</v>
      </c>
      <c r="BB223" s="25">
        <v>0.49508200000000002</v>
      </c>
    </row>
    <row r="224" spans="1:54" x14ac:dyDescent="0.15">
      <c r="A224">
        <v>51000221</v>
      </c>
      <c r="C224" s="4" t="s">
        <v>234</v>
      </c>
      <c r="D224" s="4" t="s">
        <v>612</v>
      </c>
      <c r="E224" s="19"/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LOOKUP($Z224,[1]Skill!$A:$A,[1]Skill!$Z:$Z)*$AA224/100)+
IF(ISBLANK($AB224),0, LOOKUP($AB224,[1]Skill!$A:$A,[1]Skill!$Z:$Z)*$AC224/100)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4" t="str">
        <f t="shared" si="14"/>
        <v>0;0;0;0;0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4" t="str">
        <f t="shared" si="15"/>
        <v>0;0;0;0;0;0;0</v>
      </c>
      <c r="AS224" s="50" t="s">
        <v>775</v>
      </c>
      <c r="AT224" s="54"/>
      <c r="AU224" s="4" t="s">
        <v>1153</v>
      </c>
      <c r="AV224" s="4"/>
      <c r="AW224" s="4">
        <v>221</v>
      </c>
      <c r="AX224" s="4"/>
      <c r="AY224" s="59" t="s">
        <v>922</v>
      </c>
      <c r="AZ224" s="18">
        <v>0</v>
      </c>
      <c r="BA224" s="19">
        <v>0</v>
      </c>
      <c r="BB224" s="25">
        <v>0.83934430000000004</v>
      </c>
    </row>
    <row r="225" spans="1:54" x14ac:dyDescent="0.15">
      <c r="A225">
        <v>51000222</v>
      </c>
      <c r="C225" s="4" t="s">
        <v>235</v>
      </c>
      <c r="D225" s="4" t="s">
        <v>613</v>
      </c>
      <c r="E225" s="19"/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LOOKUP($Z225,[1]Skill!$A:$A,[1]Skill!$Z:$Z)*$AA225/100)+
IF(ISBLANK($AB225),0, LOOKUP($AB225,[1]Skill!$A:$A,[1]Skill!$Z:$Z)*$AC225/100)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4" t="str">
        <f t="shared" si="14"/>
        <v>0;0;0;0;0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4" t="str">
        <f t="shared" si="15"/>
        <v>0;0;0;0;0;0;0</v>
      </c>
      <c r="AS225" s="50" t="s">
        <v>775</v>
      </c>
      <c r="AT225" s="54"/>
      <c r="AU225" s="4" t="s">
        <v>1154</v>
      </c>
      <c r="AV225" s="4"/>
      <c r="AW225" s="4">
        <v>222</v>
      </c>
      <c r="AX225" s="4"/>
      <c r="AY225" s="59" t="s">
        <v>925</v>
      </c>
      <c r="AZ225" s="18">
        <v>0</v>
      </c>
      <c r="BA225" s="19">
        <v>0</v>
      </c>
      <c r="BB225" s="25">
        <v>0.69016390000000005</v>
      </c>
    </row>
    <row r="226" spans="1:54" x14ac:dyDescent="0.15">
      <c r="A226">
        <v>51000223</v>
      </c>
      <c r="C226" s="4" t="s">
        <v>236</v>
      </c>
      <c r="D226" s="4" t="s">
        <v>422</v>
      </c>
      <c r="E226" s="19" t="s">
        <v>794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LOOKUP($Z226,[1]Skill!$A:$A,[1]Skill!$Z:$Z)*$AA226/100)+
IF(ISBLANK($AB226),0, LOOKUP($AB226,[1]Skill!$A:$A,[1]Skill!$Z:$Z)*$AC226/100)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4" t="str">
        <f t="shared" si="14"/>
        <v>0;0;0;0;0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4" t="str">
        <f t="shared" si="15"/>
        <v>0;0;0;0;0;0;0</v>
      </c>
      <c r="AS226" s="50" t="s">
        <v>775</v>
      </c>
      <c r="AT226" s="54"/>
      <c r="AU226" s="4" t="s">
        <v>1155</v>
      </c>
      <c r="AV226" s="4"/>
      <c r="AW226" s="4">
        <v>223</v>
      </c>
      <c r="AX226" s="4"/>
      <c r="AY226" s="59" t="s">
        <v>937</v>
      </c>
      <c r="AZ226" s="18">
        <v>0</v>
      </c>
      <c r="BA226" s="19">
        <v>0</v>
      </c>
      <c r="BB226" s="25">
        <v>0.82786890000000002</v>
      </c>
    </row>
    <row r="227" spans="1:54" x14ac:dyDescent="0.15">
      <c r="A227">
        <v>51000224</v>
      </c>
      <c r="C227" s="4" t="s">
        <v>237</v>
      </c>
      <c r="D227" s="4" t="s">
        <v>423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7.32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LOOKUP($Z227,[1]Skill!$A:$A,[1]Skill!$Z:$Z)*$AA227/100)+
IF(ISBLANK($AB227),0, LOOKUP($AB227,[1]Skill!$A:$A,[1]Skill!$Z:$Z)*$AC227/100)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4" t="str">
        <f t="shared" si="14"/>
        <v>0;0;0;0;0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0.3</v>
      </c>
      <c r="AQ227" s="18">
        <v>0</v>
      </c>
      <c r="AR227" s="4" t="str">
        <f t="shared" si="15"/>
        <v>0;0;0;0;0;0.3;0</v>
      </c>
      <c r="AS227" s="50" t="s">
        <v>775</v>
      </c>
      <c r="AT227" s="54"/>
      <c r="AU227" s="4" t="s">
        <v>1156</v>
      </c>
      <c r="AV227" s="4"/>
      <c r="AW227" s="4">
        <v>224</v>
      </c>
      <c r="AX227" s="4"/>
      <c r="AY227" s="59" t="s">
        <v>924</v>
      </c>
      <c r="AZ227" s="18">
        <v>0</v>
      </c>
      <c r="BA227" s="19">
        <v>0</v>
      </c>
      <c r="BB227" s="25">
        <v>0.8</v>
      </c>
    </row>
    <row r="228" spans="1:54" x14ac:dyDescent="0.15">
      <c r="A228">
        <v>51000225</v>
      </c>
      <c r="C228" s="4" t="s">
        <v>238</v>
      </c>
      <c r="D228" s="4" t="s">
        <v>424</v>
      </c>
      <c r="E228" s="19" t="s">
        <v>837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-1.5999999999999996</v>
      </c>
      <c r="V228" s="4">
        <v>25</v>
      </c>
      <c r="W228" s="4">
        <v>10</v>
      </c>
      <c r="X228" s="4">
        <v>0</v>
      </c>
      <c r="Y228" s="4" t="s">
        <v>239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LOOKUP($Z228,[1]Skill!$A:$A,[1]Skill!$Z:$Z)*$AA228/100)+
IF(ISBLANK($AB228),0, LOOKUP($AB228,[1]Skill!$A:$A,[1]Skill!$Z:$Z)*$AC228/100)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4" t="str">
        <f t="shared" si="14"/>
        <v>0;0;0;0;0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4" t="str">
        <f t="shared" si="15"/>
        <v>0;0;0;0;0;0;0</v>
      </c>
      <c r="AS228" s="50" t="s">
        <v>775</v>
      </c>
      <c r="AT228" s="54"/>
      <c r="AU228" s="4" t="s">
        <v>1157</v>
      </c>
      <c r="AV228" s="4" t="s">
        <v>1158</v>
      </c>
      <c r="AW228" s="4">
        <v>225</v>
      </c>
      <c r="AX228" s="4"/>
      <c r="AY228" s="59" t="s">
        <v>937</v>
      </c>
      <c r="AZ228" s="18">
        <v>0</v>
      </c>
      <c r="BA228" s="19">
        <v>0</v>
      </c>
      <c r="BB228" s="25">
        <v>0.52295080000000005</v>
      </c>
    </row>
    <row r="229" spans="1:54" x14ac:dyDescent="0.15">
      <c r="A229">
        <v>51000226</v>
      </c>
      <c r="C229" s="4" t="s">
        <v>240</v>
      </c>
      <c r="D229" s="4" t="s">
        <v>370</v>
      </c>
      <c r="E229" s="19" t="s">
        <v>837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LOOKUP($Z229,[1]Skill!$A:$A,[1]Skill!$Z:$Z)*$AA229/100)+
IF(ISBLANK($AB229),0, LOOKUP($AB229,[1]Skill!$A:$A,[1]Skill!$Z:$Z)*$AC229/100)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4" t="str">
        <f t="shared" si="14"/>
        <v>0;0;0;0;0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4" t="str">
        <f t="shared" si="15"/>
        <v>0;0;0;0;0;0;0</v>
      </c>
      <c r="AS229" s="50" t="s">
        <v>775</v>
      </c>
      <c r="AT229" s="54"/>
      <c r="AU229" s="4" t="s">
        <v>1043</v>
      </c>
      <c r="AV229" s="4"/>
      <c r="AW229" s="4">
        <v>226</v>
      </c>
      <c r="AX229" s="4"/>
      <c r="AY229" s="59" t="s">
        <v>927</v>
      </c>
      <c r="AZ229" s="18">
        <v>0</v>
      </c>
      <c r="BA229" s="19">
        <v>0</v>
      </c>
      <c r="BB229" s="25">
        <v>0.47540979999999999</v>
      </c>
    </row>
    <row r="230" spans="1:54" x14ac:dyDescent="0.15">
      <c r="A230">
        <v>51000227</v>
      </c>
      <c r="C230" s="4" t="s">
        <v>241</v>
      </c>
      <c r="D230" s="4" t="s">
        <v>614</v>
      </c>
      <c r="E230" s="19" t="s">
        <v>303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LOOKUP($Z230,[1]Skill!$A:$A,[1]Skill!$Z:$Z)*$AA230/100)+
IF(ISBLANK($AB230),0, LOOKUP($AB230,[1]Skill!$A:$A,[1]Skill!$Z:$Z)*$AC230/100)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4" t="str">
        <f t="shared" si="14"/>
        <v>0;0;0;0;0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4" t="str">
        <f t="shared" si="15"/>
        <v>0;0;0;0;0;0;0</v>
      </c>
      <c r="AS230" s="50" t="s">
        <v>775</v>
      </c>
      <c r="AT230" s="54"/>
      <c r="AU230" s="4" t="s">
        <v>1031</v>
      </c>
      <c r="AV230" s="4"/>
      <c r="AW230" s="4">
        <v>227</v>
      </c>
      <c r="AX230" s="4"/>
      <c r="AY230" s="59" t="s">
        <v>931</v>
      </c>
      <c r="AZ230" s="18">
        <v>0</v>
      </c>
      <c r="BA230" s="19">
        <v>0</v>
      </c>
      <c r="BB230" s="25">
        <v>5.2459020000000002E-2</v>
      </c>
    </row>
    <row r="231" spans="1:54" x14ac:dyDescent="0.15">
      <c r="A231">
        <v>51000228</v>
      </c>
      <c r="C231" s="4" t="s">
        <v>242</v>
      </c>
      <c r="D231" s="4" t="s">
        <v>615</v>
      </c>
      <c r="E231" s="19" t="s">
        <v>303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LOOKUP($Z231,[1]Skill!$A:$A,[1]Skill!$Z:$Z)*$AA231/100)+
IF(ISBLANK($AB231),0, LOOKUP($AB231,[1]Skill!$A:$A,[1]Skill!$Z:$Z)*$AC231/100)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4" t="str">
        <f t="shared" si="14"/>
        <v>0;0;0;0;0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4" t="str">
        <f t="shared" si="15"/>
        <v>0;0;0;0;0;0;0</v>
      </c>
      <c r="AS231" s="50" t="s">
        <v>775</v>
      </c>
      <c r="AT231" s="54"/>
      <c r="AU231" s="4" t="s">
        <v>1076</v>
      </c>
      <c r="AV231" s="4"/>
      <c r="AW231" s="4">
        <v>228</v>
      </c>
      <c r="AX231" s="4"/>
      <c r="AY231" s="59" t="s">
        <v>931</v>
      </c>
      <c r="AZ231" s="18">
        <v>0</v>
      </c>
      <c r="BA231" s="19">
        <v>0</v>
      </c>
      <c r="BB231" s="25">
        <v>5.4098359999999998E-2</v>
      </c>
    </row>
    <row r="232" spans="1:54" x14ac:dyDescent="0.15">
      <c r="A232">
        <v>51000229</v>
      </c>
      <c r="C232" s="4" t="s">
        <v>243</v>
      </c>
      <c r="D232" s="4" t="s">
        <v>616</v>
      </c>
      <c r="E232" s="19" t="s">
        <v>907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LOOKUP($Z232,[1]Skill!$A:$A,[1]Skill!$Z:$Z)*$AA232/100)+
IF(ISBLANK($AB232),0, LOOKUP($AB232,[1]Skill!$A:$A,[1]Skill!$Z:$Z)*$AC232/100)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4" t="str">
        <f t="shared" si="14"/>
        <v>0;0;0;0;0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4" t="str">
        <f t="shared" si="15"/>
        <v>0;0;0;0;0;0;0</v>
      </c>
      <c r="AS232" s="50" t="s">
        <v>775</v>
      </c>
      <c r="AT232" s="54"/>
      <c r="AU232" s="4"/>
      <c r="AV232" s="4"/>
      <c r="AW232" s="4">
        <v>229</v>
      </c>
      <c r="AX232" s="4"/>
      <c r="AY232" s="59" t="s">
        <v>931</v>
      </c>
      <c r="AZ232" s="18">
        <v>0</v>
      </c>
      <c r="BA232" s="19">
        <v>0</v>
      </c>
      <c r="BB232" s="25">
        <v>3.9344259999999999E-2</v>
      </c>
    </row>
    <row r="233" spans="1:54" x14ac:dyDescent="0.15">
      <c r="A233">
        <v>51000230</v>
      </c>
      <c r="C233" s="4" t="s">
        <v>244</v>
      </c>
      <c r="D233" s="4" t="s">
        <v>371</v>
      </c>
      <c r="E233" s="19" t="s">
        <v>806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2.3200000000000003</v>
      </c>
      <c r="V233" s="4">
        <v>10</v>
      </c>
      <c r="W233" s="4">
        <v>10</v>
      </c>
      <c r="X233" s="4">
        <v>0</v>
      </c>
      <c r="Y233" s="4" t="s">
        <v>245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LOOKUP($Z233,[1]Skill!$A:$A,[1]Skill!$Z:$Z)*$AA233/100)+
IF(ISBLANK($AB233),0, LOOKUP($AB233,[1]Skill!$A:$A,[1]Skill!$Z:$Z)*$AC233/100)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4" t="str">
        <f t="shared" si="14"/>
        <v>0;0;0;0;0</v>
      </c>
      <c r="AK233" s="18">
        <v>0</v>
      </c>
      <c r="AL233" s="18">
        <v>0</v>
      </c>
      <c r="AM233" s="18">
        <v>0.3</v>
      </c>
      <c r="AN233" s="18">
        <v>0</v>
      </c>
      <c r="AO233" s="18">
        <v>0</v>
      </c>
      <c r="AP233" s="18">
        <v>0</v>
      </c>
      <c r="AQ233" s="18">
        <v>0</v>
      </c>
      <c r="AR233" s="4" t="str">
        <f t="shared" si="15"/>
        <v>0;0;0.3;0;0;0;0</v>
      </c>
      <c r="AS233" s="50" t="s">
        <v>775</v>
      </c>
      <c r="AT233" s="54"/>
      <c r="AU233" s="4" t="s">
        <v>1159</v>
      </c>
      <c r="AV233" s="4"/>
      <c r="AW233" s="4">
        <v>230</v>
      </c>
      <c r="AX233" s="4"/>
      <c r="AY233" s="59" t="s">
        <v>925</v>
      </c>
      <c r="AZ233" s="18">
        <v>0</v>
      </c>
      <c r="BA233" s="19">
        <v>0</v>
      </c>
      <c r="BB233" s="25">
        <v>0.54426229999999998</v>
      </c>
    </row>
    <row r="234" spans="1:54" x14ac:dyDescent="0.15">
      <c r="A234">
        <v>51000231</v>
      </c>
      <c r="C234" s="7" t="s">
        <v>425</v>
      </c>
      <c r="D234" s="4" t="s">
        <v>617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5.32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LOOKUP($Z234,[1]Skill!$A:$A,[1]Skill!$Z:$Z)*$AA234/100)+
IF(ISBLANK($AB234),0, LOOKUP($AB234,[1]Skill!$A:$A,[1]Skill!$Z:$Z)*$AC234/100)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4" t="str">
        <f t="shared" si="14"/>
        <v>0;0;0;0;0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0.3</v>
      </c>
      <c r="AR234" s="4" t="str">
        <f t="shared" si="15"/>
        <v>0;0;0;0;0;0;0.3</v>
      </c>
      <c r="AS234" s="50" t="s">
        <v>775</v>
      </c>
      <c r="AT234" s="54"/>
      <c r="AU234" s="4" t="s">
        <v>1160</v>
      </c>
      <c r="AV234" s="4"/>
      <c r="AW234" s="4">
        <v>231</v>
      </c>
      <c r="AX234" s="4"/>
      <c r="AY234" s="59" t="s">
        <v>922</v>
      </c>
      <c r="AZ234" s="18">
        <v>0</v>
      </c>
      <c r="BA234" s="19">
        <v>0</v>
      </c>
      <c r="BB234" s="25">
        <v>0.8573771</v>
      </c>
    </row>
    <row r="235" spans="1:54" x14ac:dyDescent="0.15">
      <c r="A235">
        <v>51000232</v>
      </c>
      <c r="C235" s="4" t="s">
        <v>246</v>
      </c>
      <c r="D235" s="4" t="s">
        <v>618</v>
      </c>
      <c r="E235" s="19" t="s">
        <v>900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7.68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LOOKUP($Z235,[1]Skill!$A:$A,[1]Skill!$Z:$Z)*$AA235/100)+
IF(ISBLANK($AB235),0, LOOKUP($AB235,[1]Skill!$A:$A,[1]Skill!$Z:$Z)*$AC235/100)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4" t="str">
        <f t="shared" si="14"/>
        <v>0;0;0;0;0</v>
      </c>
      <c r="AK235" s="18">
        <v>0</v>
      </c>
      <c r="AL235" s="18">
        <v>-0.3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4" t="str">
        <f t="shared" si="15"/>
        <v>0;-0.3;0;0;0;0;0</v>
      </c>
      <c r="AS235" s="50" t="s">
        <v>775</v>
      </c>
      <c r="AT235" s="54"/>
      <c r="AU235" s="4" t="s">
        <v>1161</v>
      </c>
      <c r="AV235" s="4"/>
      <c r="AW235" s="4">
        <v>232</v>
      </c>
      <c r="AX235" s="4"/>
      <c r="AY235" s="59" t="s">
        <v>930</v>
      </c>
      <c r="AZ235" s="18">
        <v>0</v>
      </c>
      <c r="BA235" s="19">
        <v>0</v>
      </c>
      <c r="BB235" s="25">
        <v>0.595082</v>
      </c>
    </row>
    <row r="236" spans="1:54" x14ac:dyDescent="0.15">
      <c r="A236">
        <v>51000233</v>
      </c>
      <c r="C236" s="4" t="s">
        <v>247</v>
      </c>
      <c r="D236" s="4" t="s">
        <v>619</v>
      </c>
      <c r="E236" s="19" t="s">
        <v>900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LOOKUP($Z236,[1]Skill!$A:$A,[1]Skill!$Z:$Z)*$AA236/100)+
IF(ISBLANK($AB236),0, LOOKUP($AB236,[1]Skill!$A:$A,[1]Skill!$Z:$Z)*$AC236/100)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4" t="str">
        <f t="shared" si="14"/>
        <v>0;0;0;0;0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4" t="str">
        <f t="shared" si="15"/>
        <v>0;0;0;0;0;0;0</v>
      </c>
      <c r="AS236" s="50" t="s">
        <v>775</v>
      </c>
      <c r="AT236" s="54"/>
      <c r="AU236" s="4" t="s">
        <v>1162</v>
      </c>
      <c r="AV236" s="4"/>
      <c r="AW236" s="4">
        <v>233</v>
      </c>
      <c r="AX236" s="4"/>
      <c r="AY236" s="59" t="s">
        <v>922</v>
      </c>
      <c r="AZ236" s="18">
        <v>0</v>
      </c>
      <c r="BA236" s="19">
        <v>0</v>
      </c>
      <c r="BB236" s="25">
        <v>0.47704920000000001</v>
      </c>
    </row>
    <row r="237" spans="1:54" x14ac:dyDescent="0.15">
      <c r="A237">
        <v>51000234</v>
      </c>
      <c r="C237" s="7" t="s">
        <v>426</v>
      </c>
      <c r="D237" s="4" t="s">
        <v>620</v>
      </c>
      <c r="E237" s="19"/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7.5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LOOKUP($Z237,[1]Skill!$A:$A,[1]Skill!$Z:$Z)*$AA237/100)+
IF(ISBLANK($AB237),0, LOOKUP($AB237,[1]Skill!$A:$A,[1]Skill!$Z:$Z)*$AC237/100)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4" t="str">
        <f t="shared" si="14"/>
        <v>0;0;0;0;0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4" t="str">
        <f t="shared" si="15"/>
        <v>0;0;0;0;0;0;0</v>
      </c>
      <c r="AS237" s="50" t="s">
        <v>775</v>
      </c>
      <c r="AT237" s="54"/>
      <c r="AU237" s="4" t="s">
        <v>1163</v>
      </c>
      <c r="AV237" s="4"/>
      <c r="AW237" s="4">
        <v>234</v>
      </c>
      <c r="AX237" s="4"/>
      <c r="AY237" s="59" t="s">
        <v>932</v>
      </c>
      <c r="AZ237" s="18">
        <v>0</v>
      </c>
      <c r="BA237" s="19">
        <v>0</v>
      </c>
      <c r="BB237" s="25">
        <v>0.70327870000000003</v>
      </c>
    </row>
    <row r="238" spans="1:54" x14ac:dyDescent="0.15">
      <c r="A238">
        <v>51000235</v>
      </c>
      <c r="C238" s="4" t="s">
        <v>933</v>
      </c>
      <c r="D238" s="4" t="s">
        <v>621</v>
      </c>
      <c r="E238" s="19"/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 s="4">
        <v>3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7"/>
      <c r="AA238" s="18"/>
      <c r="AB238" s="18"/>
      <c r="AC238" s="18"/>
      <c r="AD238" s="18">
        <f>IF(ISBLANK($Z238),0, LOOKUP($Z238,[1]Skill!$A:$A,[1]Skill!$Z:$Z)*$AA238/100)+
IF(ISBLANK($AB238),0, LOOKUP($AB238,[1]Skill!$A:$A,[1]Skill!$Z:$Z)*$AC238/100)</f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4" t="str">
        <f t="shared" si="14"/>
        <v>0;0;0;0;0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4" t="str">
        <f t="shared" si="15"/>
        <v>0;0;0;0;0;0;0</v>
      </c>
      <c r="AS238" s="50" t="s">
        <v>775</v>
      </c>
      <c r="AT238" s="54"/>
      <c r="AU238" s="4" t="s">
        <v>1025</v>
      </c>
      <c r="AV238" s="4"/>
      <c r="AW238" s="4">
        <v>235</v>
      </c>
      <c r="AX238" s="4"/>
      <c r="AY238" s="59" t="s">
        <v>934</v>
      </c>
      <c r="AZ238" s="18">
        <v>0</v>
      </c>
      <c r="BA238" s="19">
        <v>0</v>
      </c>
      <c r="BB238" s="25">
        <v>9.3442629999999999E-2</v>
      </c>
    </row>
    <row r="239" spans="1:54" x14ac:dyDescent="0.15">
      <c r="A239">
        <v>51000236</v>
      </c>
      <c r="C239" s="7" t="s">
        <v>395</v>
      </c>
      <c r="D239" s="4" t="s">
        <v>622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1.75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LOOKUP($Z239,[1]Skill!$A:$A,[1]Skill!$Z:$Z)*$AA239/100)+
IF(ISBLANK($AB239),0, LOOKUP($AB239,[1]Skill!$A:$A,[1]Skill!$Z:$Z)*$AC239/100)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4" t="str">
        <f t="shared" si="14"/>
        <v>0;0;0;0;0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4" t="str">
        <f t="shared" si="15"/>
        <v>0;0;0;0;0;0;0</v>
      </c>
      <c r="AS239" s="50" t="s">
        <v>775</v>
      </c>
      <c r="AT239" s="54"/>
      <c r="AU239" s="4" t="s">
        <v>1164</v>
      </c>
      <c r="AV239" s="4"/>
      <c r="AW239" s="4">
        <v>236</v>
      </c>
      <c r="AX239" s="4"/>
      <c r="AY239" s="59" t="s">
        <v>922</v>
      </c>
      <c r="AZ239" s="18">
        <v>0</v>
      </c>
      <c r="BA239" s="19">
        <v>0</v>
      </c>
      <c r="BB239" s="25">
        <v>0.77377050000000003</v>
      </c>
    </row>
    <row r="240" spans="1:54" x14ac:dyDescent="0.15">
      <c r="A240">
        <v>51000237</v>
      </c>
      <c r="C240" s="7" t="s">
        <v>427</v>
      </c>
      <c r="D240" s="4" t="s">
        <v>428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LOOKUP($Z240,[1]Skill!$A:$A,[1]Skill!$Z:$Z)*$AA240/100)+
IF(ISBLANK($AB240),0, LOOKUP($AB240,[1]Skill!$A:$A,[1]Skill!$Z:$Z)*$AC240/100)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4" t="str">
        <f t="shared" si="14"/>
        <v>0;0;0;0;0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4" t="str">
        <f t="shared" si="15"/>
        <v>0;0;0;0;0;0;0</v>
      </c>
      <c r="AS240" s="50" t="s">
        <v>775</v>
      </c>
      <c r="AT240" s="54"/>
      <c r="AU240" s="4" t="s">
        <v>1125</v>
      </c>
      <c r="AV240" s="4"/>
      <c r="AW240" s="4">
        <v>237</v>
      </c>
      <c r="AX240" s="4"/>
      <c r="AY240" s="59" t="s">
        <v>925</v>
      </c>
      <c r="AZ240" s="18">
        <v>0</v>
      </c>
      <c r="BA240" s="19">
        <v>0</v>
      </c>
      <c r="BB240" s="25">
        <v>0.63934429999999998</v>
      </c>
    </row>
    <row r="241" spans="1:54" x14ac:dyDescent="0.15">
      <c r="A241">
        <v>51000238</v>
      </c>
      <c r="C241" s="7" t="s">
        <v>429</v>
      </c>
      <c r="D241" s="4" t="s">
        <v>430</v>
      </c>
      <c r="E241" s="19" t="s">
        <v>855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7.2000000000000028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LOOKUP($Z241,[1]Skill!$A:$A,[1]Skill!$Z:$Z)*$AA241/100)+
IF(ISBLANK($AB241),0, LOOKUP($AB241,[1]Skill!$A:$A,[1]Skill!$Z:$Z)*$AC241/100)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4" t="str">
        <f t="shared" si="14"/>
        <v>0;0;0;0;0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0.5</v>
      </c>
      <c r="AR241" s="4" t="str">
        <f t="shared" si="15"/>
        <v>0;0;0;0;0;0;0.5</v>
      </c>
      <c r="AS241" s="50" t="s">
        <v>775</v>
      </c>
      <c r="AT241" s="54">
        <v>11000005</v>
      </c>
      <c r="AU241" s="4" t="s">
        <v>1165</v>
      </c>
      <c r="AV241" s="4"/>
      <c r="AW241" s="4">
        <v>238</v>
      </c>
      <c r="AX241" s="4"/>
      <c r="AY241" s="59" t="s">
        <v>921</v>
      </c>
      <c r="AZ241" s="18">
        <v>0</v>
      </c>
      <c r="BA241" s="19">
        <v>0</v>
      </c>
      <c r="BB241" s="25">
        <v>0.89016399999999996</v>
      </c>
    </row>
    <row r="242" spans="1:54" x14ac:dyDescent="0.15">
      <c r="A242">
        <v>51000239</v>
      </c>
      <c r="C242" s="7" t="s">
        <v>431</v>
      </c>
      <c r="D242" s="4" t="s">
        <v>432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LOOKUP($Z242,[1]Skill!$A:$A,[1]Skill!$Z:$Z)*$AA242/100)+
IF(ISBLANK($AB242),0, LOOKUP($AB242,[1]Skill!$A:$A,[1]Skill!$Z:$Z)*$AC242/100)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4" t="str">
        <f t="shared" si="14"/>
        <v>0;0;0;0;0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4" t="str">
        <f t="shared" si="15"/>
        <v>0;0;0;0;0;0;0</v>
      </c>
      <c r="AS242" s="50" t="s">
        <v>775</v>
      </c>
      <c r="AT242" s="54"/>
      <c r="AU242" s="4" t="s">
        <v>1166</v>
      </c>
      <c r="AV242" s="4"/>
      <c r="AW242" s="4">
        <v>239</v>
      </c>
      <c r="AX242" s="4"/>
      <c r="AY242" s="59" t="s">
        <v>932</v>
      </c>
      <c r="AZ242" s="18">
        <v>0</v>
      </c>
      <c r="BA242" s="19">
        <v>0</v>
      </c>
      <c r="BB242" s="25">
        <v>0.51311479999999998</v>
      </c>
    </row>
    <row r="243" spans="1:54" x14ac:dyDescent="0.15">
      <c r="A243">
        <v>51000240</v>
      </c>
      <c r="C243" s="4" t="s">
        <v>220</v>
      </c>
      <c r="D243" s="4" t="s">
        <v>367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LOOKUP($Z243,[1]Skill!$A:$A,[1]Skill!$Z:$Z)*$AA243/100)+
IF(ISBLANK($AB243),0, LOOKUP($AB243,[1]Skill!$A:$A,[1]Skill!$Z:$Z)*$AC243/100)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4" t="str">
        <f t="shared" si="14"/>
        <v>0;0;0;0;0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4" t="str">
        <f t="shared" si="15"/>
        <v>0;0;0;0;0;0;0</v>
      </c>
      <c r="AS243" s="50" t="s">
        <v>775</v>
      </c>
      <c r="AT243" s="54"/>
      <c r="AU243" s="4" t="s">
        <v>1129</v>
      </c>
      <c r="AV243" s="4"/>
      <c r="AW243" s="4">
        <v>240</v>
      </c>
      <c r="AX243" s="4"/>
      <c r="AY243" s="59" t="s">
        <v>925</v>
      </c>
      <c r="AZ243" s="18">
        <v>0</v>
      </c>
      <c r="BA243" s="19">
        <v>0</v>
      </c>
      <c r="BB243" s="25">
        <v>0.6426229</v>
      </c>
    </row>
    <row r="244" spans="1:54" x14ac:dyDescent="0.15">
      <c r="A244">
        <v>51000241</v>
      </c>
      <c r="C244" s="7" t="s">
        <v>434</v>
      </c>
      <c r="D244" s="4" t="s">
        <v>373</v>
      </c>
      <c r="E244" s="59" t="s">
        <v>917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2.5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LOOKUP($Z244,[1]Skill!$A:$A,[1]Skill!$Z:$Z)*$AA244/100)+
IF(ISBLANK($AB244),0, LOOKUP($AB244,[1]Skill!$A:$A,[1]Skill!$Z:$Z)*$AC244/100)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4" t="str">
        <f t="shared" si="14"/>
        <v>0;0;0;0;0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4" t="str">
        <f t="shared" si="15"/>
        <v>0;0;0;0;0;0;0</v>
      </c>
      <c r="AS244" s="50" t="s">
        <v>775</v>
      </c>
      <c r="AT244" s="54"/>
      <c r="AU244" s="4" t="s">
        <v>1167</v>
      </c>
      <c r="AV244" s="4"/>
      <c r="AW244" s="4">
        <v>241</v>
      </c>
      <c r="AX244" s="4"/>
      <c r="AY244" s="59" t="s">
        <v>925</v>
      </c>
      <c r="AZ244" s="18">
        <v>0</v>
      </c>
      <c r="BA244" s="19">
        <v>0</v>
      </c>
      <c r="BB244" s="25">
        <v>0.62131150000000002</v>
      </c>
    </row>
    <row r="245" spans="1:54" x14ac:dyDescent="0.15">
      <c r="A245">
        <v>51000242</v>
      </c>
      <c r="C245" s="4" t="s">
        <v>248</v>
      </c>
      <c r="D245" s="4" t="s">
        <v>374</v>
      </c>
      <c r="E245" s="19" t="s">
        <v>846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6.5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LOOKUP($Z245,[1]Skill!$A:$A,[1]Skill!$Z:$Z)*$AA245/100)+
IF(ISBLANK($AB245),0, LOOKUP($AB245,[1]Skill!$A:$A,[1]Skill!$Z:$Z)*$AC245/100)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4" t="str">
        <f t="shared" si="14"/>
        <v>0;0;0;0;0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4" t="str">
        <f t="shared" si="15"/>
        <v>0;0;0;0;0;0;0</v>
      </c>
      <c r="AS245" s="50" t="s">
        <v>775</v>
      </c>
      <c r="AT245" s="54"/>
      <c r="AU245" s="4" t="s">
        <v>1167</v>
      </c>
      <c r="AV245" s="4"/>
      <c r="AW245" s="4">
        <v>242</v>
      </c>
      <c r="AX245" s="4"/>
      <c r="AY245" s="59" t="s">
        <v>925</v>
      </c>
      <c r="AZ245" s="18">
        <v>0</v>
      </c>
      <c r="BA245" s="19">
        <v>0</v>
      </c>
      <c r="BB245" s="25">
        <v>0.84590169999999998</v>
      </c>
    </row>
    <row r="246" spans="1:54" x14ac:dyDescent="0.15">
      <c r="A246">
        <v>51000243</v>
      </c>
      <c r="C246" s="4" t="s">
        <v>249</v>
      </c>
      <c r="D246" s="4" t="s">
        <v>623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245</v>
      </c>
      <c r="Z246" s="37"/>
      <c r="AA246" s="18"/>
      <c r="AB246" s="18"/>
      <c r="AC246" s="18"/>
      <c r="AD246" s="18">
        <f>IF(ISBLANK($Z246),0, LOOKUP($Z246,[1]Skill!$A:$A,[1]Skill!$Z:$Z)*$AA246/100)+
IF(ISBLANK($AB246),0, LOOKUP($AB246,[1]Skill!$A:$A,[1]Skill!$Z:$Z)*$AC246/100)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4" t="str">
        <f t="shared" si="14"/>
        <v>0;0;0;0;0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4" t="str">
        <f t="shared" si="15"/>
        <v>0;0;0;0;0;0;0</v>
      </c>
      <c r="AS246" s="50" t="s">
        <v>775</v>
      </c>
      <c r="AT246" s="54"/>
      <c r="AU246" s="4" t="s">
        <v>1083</v>
      </c>
      <c r="AV246" s="4" t="s">
        <v>1084</v>
      </c>
      <c r="AW246" s="4">
        <v>243</v>
      </c>
      <c r="AX246" s="4"/>
      <c r="AY246" s="59" t="s">
        <v>936</v>
      </c>
      <c r="AZ246" s="18">
        <v>0</v>
      </c>
      <c r="BA246" s="19">
        <v>0</v>
      </c>
      <c r="BB246" s="25">
        <v>0.85245899999999997</v>
      </c>
    </row>
    <row r="247" spans="1:54" x14ac:dyDescent="0.15">
      <c r="A247">
        <v>51000244</v>
      </c>
      <c r="C247" s="7" t="s">
        <v>435</v>
      </c>
      <c r="D247" s="4" t="s">
        <v>436</v>
      </c>
      <c r="E247" s="19" t="s">
        <v>896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 s="4">
        <v>-18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8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LOOKUP($Z247,[1]Skill!$A:$A,[1]Skill!$Z:$Z)*$AA247/100)+
IF(ISBLANK($AB247),0, LOOKUP($AB247,[1]Skill!$A:$A,[1]Skill!$Z:$Z)*$AC247/100)</f>
        <v>22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4" t="str">
        <f t="shared" si="14"/>
        <v>0;0;0;0;0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4" t="str">
        <f t="shared" si="15"/>
        <v>0;0;0;0;0;0;0</v>
      </c>
      <c r="AS247" s="50" t="s">
        <v>775</v>
      </c>
      <c r="AT247" s="54"/>
      <c r="AU247" s="4" t="s">
        <v>1168</v>
      </c>
      <c r="AV247" s="4"/>
      <c r="AW247" s="4">
        <v>244</v>
      </c>
      <c r="AX247" s="4"/>
      <c r="AY247" s="59" t="s">
        <v>932</v>
      </c>
      <c r="AZ247" s="18">
        <v>0</v>
      </c>
      <c r="BA247" s="19">
        <v>0</v>
      </c>
      <c r="BB247" s="25">
        <v>0.90983610000000004</v>
      </c>
    </row>
    <row r="248" spans="1:54" x14ac:dyDescent="0.15">
      <c r="A248">
        <v>51000245</v>
      </c>
      <c r="C248" s="7" t="s">
        <v>437</v>
      </c>
      <c r="D248" s="4" t="s">
        <v>438</v>
      </c>
      <c r="E248" s="19" t="s">
        <v>905</v>
      </c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LOOKUP($Z248,[1]Skill!$A:$A,[1]Skill!$Z:$Z)*$AA248/100)+
IF(ISBLANK($AB248),0, LOOKUP($AB248,[1]Skill!$A:$A,[1]Skill!$Z:$Z)*$AC248/100)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4" t="str">
        <f t="shared" si="14"/>
        <v>0;0;0;0;0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4" t="str">
        <f t="shared" si="15"/>
        <v>0;0;0;0;0;0;0</v>
      </c>
      <c r="AS248" s="50" t="s">
        <v>775</v>
      </c>
      <c r="AT248" s="54"/>
      <c r="AU248" s="4" t="s">
        <v>1169</v>
      </c>
      <c r="AV248" s="4"/>
      <c r="AW248" s="4">
        <v>245</v>
      </c>
      <c r="AX248" s="4"/>
      <c r="AY248" s="59" t="s">
        <v>936</v>
      </c>
      <c r="AZ248" s="18">
        <v>0</v>
      </c>
      <c r="BA248" s="19">
        <v>0</v>
      </c>
      <c r="BB248" s="25">
        <v>5.0819669999999997E-2</v>
      </c>
    </row>
    <row r="249" spans="1:54" x14ac:dyDescent="0.15">
      <c r="A249">
        <v>51000246</v>
      </c>
      <c r="C249" s="4" t="s">
        <v>250</v>
      </c>
      <c r="D249" s="4" t="s">
        <v>439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LOOKUP($Z249,[1]Skill!$A:$A,[1]Skill!$Z:$Z)*$AA249/100)+
IF(ISBLANK($AB249),0, LOOKUP($AB249,[1]Skill!$A:$A,[1]Skill!$Z:$Z)*$AC249/100)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4" t="str">
        <f t="shared" si="14"/>
        <v>0;0;0;0;0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4" t="str">
        <f t="shared" si="15"/>
        <v>0;0;0;0;0;0;0</v>
      </c>
      <c r="AS249" s="50" t="s">
        <v>775</v>
      </c>
      <c r="AT249" s="54"/>
      <c r="AU249" s="4" t="s">
        <v>998</v>
      </c>
      <c r="AV249" s="4"/>
      <c r="AW249" s="4">
        <v>246</v>
      </c>
      <c r="AX249" s="4"/>
      <c r="AY249" s="59" t="s">
        <v>921</v>
      </c>
      <c r="AZ249" s="18">
        <v>0</v>
      </c>
      <c r="BA249" s="19">
        <v>0</v>
      </c>
      <c r="BB249" s="25">
        <v>0.59836069999999997</v>
      </c>
    </row>
    <row r="250" spans="1:54" x14ac:dyDescent="0.15">
      <c r="A250">
        <v>51000247</v>
      </c>
      <c r="C250" s="4" t="s">
        <v>251</v>
      </c>
      <c r="D250" s="4" t="s">
        <v>440</v>
      </c>
      <c r="E250" s="19" t="s">
        <v>880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LOOKUP($Z250,[1]Skill!$A:$A,[1]Skill!$Z:$Z)*$AA250/100)+
IF(ISBLANK($AB250),0, LOOKUP($AB250,[1]Skill!$A:$A,[1]Skill!$Z:$Z)*$AC250/100)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4" t="str">
        <f t="shared" si="14"/>
        <v>0;0;0;0;0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4" t="str">
        <f t="shared" si="15"/>
        <v>0;0;0;0;0;0;0</v>
      </c>
      <c r="AS250" s="50" t="s">
        <v>775</v>
      </c>
      <c r="AT250" s="54"/>
      <c r="AU250" s="4" t="s">
        <v>1170</v>
      </c>
      <c r="AV250" s="4"/>
      <c r="AW250" s="4">
        <v>247</v>
      </c>
      <c r="AX250" s="4"/>
      <c r="AY250" s="59" t="s">
        <v>932</v>
      </c>
      <c r="AZ250" s="18">
        <v>0</v>
      </c>
      <c r="BA250" s="19">
        <v>0</v>
      </c>
      <c r="BB250" s="25">
        <v>0.94262299999999999</v>
      </c>
    </row>
    <row r="251" spans="1:54" x14ac:dyDescent="0.15">
      <c r="A251">
        <v>51000248</v>
      </c>
      <c r="C251" s="4" t="s">
        <v>252</v>
      </c>
      <c r="D251" s="4" t="s">
        <v>441</v>
      </c>
      <c r="E251" s="19" t="s">
        <v>880</v>
      </c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LOOKUP($Z251,[1]Skill!$A:$A,[1]Skill!$Z:$Z)*$AA251/100)+
IF(ISBLANK($AB251),0, LOOKUP($AB251,[1]Skill!$A:$A,[1]Skill!$Z:$Z)*$AC251/100)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4" t="str">
        <f t="shared" si="14"/>
        <v>0;0;0;0;0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4" t="str">
        <f t="shared" si="15"/>
        <v>0;0;0;0;0;0;0</v>
      </c>
      <c r="AS251" s="50" t="s">
        <v>775</v>
      </c>
      <c r="AT251" s="54"/>
      <c r="AU251" s="4" t="s">
        <v>992</v>
      </c>
      <c r="AV251" s="4"/>
      <c r="AW251" s="4">
        <v>248</v>
      </c>
      <c r="AX251" s="4"/>
      <c r="AY251" s="59" t="s">
        <v>924</v>
      </c>
      <c r="AZ251" s="18">
        <v>0</v>
      </c>
      <c r="BA251" s="19">
        <v>0</v>
      </c>
      <c r="BB251" s="25">
        <v>0.35573769999999999</v>
      </c>
    </row>
    <row r="252" spans="1:54" x14ac:dyDescent="0.15">
      <c r="A252">
        <v>51000249</v>
      </c>
      <c r="C252" s="4" t="s">
        <v>253</v>
      </c>
      <c r="D252" s="4" t="s">
        <v>624</v>
      </c>
      <c r="E252" s="19"/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LOOKUP($Z252,[1]Skill!$A:$A,[1]Skill!$Z:$Z)*$AA252/100)+
IF(ISBLANK($AB252),0, LOOKUP($AB252,[1]Skill!$A:$A,[1]Skill!$Z:$Z)*$AC252/100)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4" t="str">
        <f t="shared" si="14"/>
        <v>0;0;0;0;0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4" t="str">
        <f t="shared" si="15"/>
        <v>0;0;0;0;0;0;0</v>
      </c>
      <c r="AS252" s="50" t="s">
        <v>775</v>
      </c>
      <c r="AT252" s="54"/>
      <c r="AU252" s="4" t="s">
        <v>1171</v>
      </c>
      <c r="AV252" s="4" t="s">
        <v>1172</v>
      </c>
      <c r="AW252" s="4">
        <v>249</v>
      </c>
      <c r="AX252" s="4"/>
      <c r="AY252" s="59" t="s">
        <v>936</v>
      </c>
      <c r="AZ252" s="18">
        <v>0</v>
      </c>
      <c r="BA252" s="19">
        <v>0</v>
      </c>
      <c r="BB252" s="25">
        <v>0.90163930000000003</v>
      </c>
    </row>
    <row r="253" spans="1:54" x14ac:dyDescent="0.15">
      <c r="A253">
        <v>51000250</v>
      </c>
      <c r="C253" s="7" t="s">
        <v>396</v>
      </c>
      <c r="D253" s="4" t="s">
        <v>442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LOOKUP($Z253,[1]Skill!$A:$A,[1]Skill!$Z:$Z)*$AA253/100)+
IF(ISBLANK($AB253),0, LOOKUP($AB253,[1]Skill!$A:$A,[1]Skill!$Z:$Z)*$AC253/100)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4" t="str">
        <f t="shared" si="14"/>
        <v>0;0;0;0;0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4" t="str">
        <f t="shared" si="15"/>
        <v>0;0;0;0;0;0;0</v>
      </c>
      <c r="AS253" s="50" t="s">
        <v>775</v>
      </c>
      <c r="AT253" s="54"/>
      <c r="AU253" s="4" t="s">
        <v>1173</v>
      </c>
      <c r="AV253" s="4"/>
      <c r="AW253" s="4">
        <v>250</v>
      </c>
      <c r="AX253" s="4"/>
      <c r="AY253" s="59" t="s">
        <v>924</v>
      </c>
      <c r="AZ253" s="18">
        <v>0</v>
      </c>
      <c r="BA253" s="19">
        <v>0</v>
      </c>
      <c r="BB253" s="25">
        <v>0.64918039999999999</v>
      </c>
    </row>
    <row r="254" spans="1:54" x14ac:dyDescent="0.15">
      <c r="A254">
        <v>51000251</v>
      </c>
      <c r="C254" s="4" t="s">
        <v>254</v>
      </c>
      <c r="D254" s="4" t="s">
        <v>375</v>
      </c>
      <c r="E254" s="19" t="s">
        <v>803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983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LOOKUP($Z254,[1]Skill!$A:$A,[1]Skill!$Z:$Z)*$AA254/100)+
IF(ISBLANK($AB254),0, LOOKUP($AB254,[1]Skill!$A:$A,[1]Skill!$Z:$Z)*$AC254/100)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4" t="str">
        <f t="shared" si="14"/>
        <v>0;0;0;0;0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4" t="str">
        <f t="shared" si="15"/>
        <v>0;0;0;0;0;0;0</v>
      </c>
      <c r="AS254" s="50" t="s">
        <v>775</v>
      </c>
      <c r="AT254" s="54"/>
      <c r="AU254" s="4" t="s">
        <v>1174</v>
      </c>
      <c r="AV254" s="4"/>
      <c r="AW254" s="4">
        <v>251</v>
      </c>
      <c r="AX254" s="4"/>
      <c r="AY254" s="59" t="s">
        <v>921</v>
      </c>
      <c r="AZ254" s="18">
        <v>0</v>
      </c>
      <c r="BA254" s="19">
        <v>0</v>
      </c>
      <c r="BB254" s="25">
        <v>0.49836069999999999</v>
      </c>
    </row>
    <row r="255" spans="1:54" x14ac:dyDescent="0.15">
      <c r="A255">
        <v>51000252</v>
      </c>
      <c r="C255" s="4" t="s">
        <v>255</v>
      </c>
      <c r="D255" s="4" t="s">
        <v>376</v>
      </c>
      <c r="E255" s="19" t="s">
        <v>826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5.5500000000000007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LOOKUP($Z255,[1]Skill!$A:$A,[1]Skill!$Z:$Z)*$AA255/100)+
IF(ISBLANK($AB255),0, LOOKUP($AB255,[1]Skill!$A:$A,[1]Skill!$Z:$Z)*$AC255/100)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4" t="str">
        <f t="shared" si="14"/>
        <v>0;0;0;0;0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4" t="str">
        <f t="shared" si="15"/>
        <v>0;0;0;0;0;0;0</v>
      </c>
      <c r="AS255" s="50" t="s">
        <v>775</v>
      </c>
      <c r="AT255" s="54"/>
      <c r="AU255" s="4" t="s">
        <v>1175</v>
      </c>
      <c r="AV255" s="4"/>
      <c r="AW255" s="4">
        <v>252</v>
      </c>
      <c r="AX255" s="4"/>
      <c r="AY255" s="59" t="s">
        <v>924</v>
      </c>
      <c r="AZ255" s="18">
        <v>0</v>
      </c>
      <c r="BA255" s="19">
        <v>0</v>
      </c>
      <c r="BB255" s="25">
        <v>0.82786890000000002</v>
      </c>
    </row>
    <row r="256" spans="1:54" x14ac:dyDescent="0.15">
      <c r="A256">
        <v>51000253</v>
      </c>
      <c r="C256" s="4" t="s">
        <v>256</v>
      </c>
      <c r="D256" s="4" t="s">
        <v>377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LOOKUP($Z256,[1]Skill!$A:$A,[1]Skill!$Z:$Z)*$AA256/100)+
IF(ISBLANK($AB256),0, LOOKUP($AB256,[1]Skill!$A:$A,[1]Skill!$Z:$Z)*$AC256/100)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4" t="str">
        <f t="shared" si="14"/>
        <v>0;0;0;0;0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4" t="str">
        <f t="shared" si="15"/>
        <v>0;0;0;0;0;0;0</v>
      </c>
      <c r="AS256" s="50" t="s">
        <v>775</v>
      </c>
      <c r="AT256" s="54"/>
      <c r="AU256" s="4" t="s">
        <v>1160</v>
      </c>
      <c r="AV256" s="4"/>
      <c r="AW256" s="4">
        <v>253</v>
      </c>
      <c r="AX256" s="4"/>
      <c r="AY256" s="59" t="s">
        <v>926</v>
      </c>
      <c r="AZ256" s="18">
        <v>0</v>
      </c>
      <c r="BA256" s="19">
        <v>0</v>
      </c>
      <c r="BB256" s="25">
        <v>0.63278690000000004</v>
      </c>
    </row>
    <row r="257" spans="1:54" x14ac:dyDescent="0.15">
      <c r="A257">
        <v>51000254</v>
      </c>
      <c r="C257" s="4" t="s">
        <v>257</v>
      </c>
      <c r="D257" s="4" t="s">
        <v>625</v>
      </c>
      <c r="E257" s="19" t="s">
        <v>854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-2.8000000000000007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LOOKUP($Z257,[1]Skill!$A:$A,[1]Skill!$Z:$Z)*$AA257/100)+
IF(ISBLANK($AB257),0, LOOKUP($AB257,[1]Skill!$A:$A,[1]Skill!$Z:$Z)*$AC257/100)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4" t="str">
        <f t="shared" si="14"/>
        <v>0;0;0;0;0</v>
      </c>
      <c r="AK257" s="18">
        <v>0</v>
      </c>
      <c r="AL257" s="18">
        <v>0</v>
      </c>
      <c r="AM257" s="18">
        <v>0</v>
      </c>
      <c r="AN257" s="18">
        <v>0.5</v>
      </c>
      <c r="AO257" s="18">
        <v>0</v>
      </c>
      <c r="AP257" s="18">
        <v>0</v>
      </c>
      <c r="AQ257" s="18">
        <v>0</v>
      </c>
      <c r="AR257" s="4" t="str">
        <f t="shared" si="15"/>
        <v>0;0;0;0.5;0;0;0</v>
      </c>
      <c r="AS257" s="50" t="s">
        <v>775</v>
      </c>
      <c r="AT257" s="54"/>
      <c r="AU257" s="4" t="s">
        <v>1176</v>
      </c>
      <c r="AV257" s="4"/>
      <c r="AW257" s="4">
        <v>254</v>
      </c>
      <c r="AX257" s="4"/>
      <c r="AY257" s="59" t="s">
        <v>927</v>
      </c>
      <c r="AZ257" s="18">
        <v>0</v>
      </c>
      <c r="BA257" s="19">
        <v>0</v>
      </c>
      <c r="BB257" s="25">
        <v>0.49344260000000001</v>
      </c>
    </row>
    <row r="258" spans="1:54" x14ac:dyDescent="0.15">
      <c r="A258">
        <v>51000255</v>
      </c>
      <c r="C258" s="4" t="s">
        <v>258</v>
      </c>
      <c r="D258" s="4" t="s">
        <v>851</v>
      </c>
      <c r="E258" s="19" t="s">
        <v>883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245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LOOKUP($Z258,[1]Skill!$A:$A,[1]Skill!$Z:$Z)*$AA258/100)+
IF(ISBLANK($AB258),0, LOOKUP($AB258,[1]Skill!$A:$A,[1]Skill!$Z:$Z)*$AC258/100)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4" t="str">
        <f t="shared" si="14"/>
        <v>0;0;0;0;0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4" t="str">
        <f t="shared" si="15"/>
        <v>0;0;0;0;0;0;0</v>
      </c>
      <c r="AS258" s="50" t="s">
        <v>775</v>
      </c>
      <c r="AT258" s="54"/>
      <c r="AU258" s="4" t="s">
        <v>1112</v>
      </c>
      <c r="AV258" s="4"/>
      <c r="AW258" s="4">
        <v>255</v>
      </c>
      <c r="AX258" s="4"/>
      <c r="AY258" s="59" t="s">
        <v>936</v>
      </c>
      <c r="AZ258" s="18">
        <v>0</v>
      </c>
      <c r="BA258" s="19">
        <v>0</v>
      </c>
      <c r="BB258" s="25">
        <v>0.2147541</v>
      </c>
    </row>
    <row r="259" spans="1:54" x14ac:dyDescent="0.15">
      <c r="A259">
        <v>51000256</v>
      </c>
      <c r="C259" s="7" t="s">
        <v>397</v>
      </c>
      <c r="D259" s="4" t="s">
        <v>626</v>
      </c>
      <c r="E259" s="19" t="s">
        <v>839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LOOKUP($Z259,[1]Skill!$A:$A,[1]Skill!$Z:$Z)*$AA259/100)+
IF(ISBLANK($AB259),0, LOOKUP($AB259,[1]Skill!$A:$A,[1]Skill!$Z:$Z)*$AC259/100)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4" t="str">
        <f t="shared" si="14"/>
        <v>0;0;0;0;0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4" t="str">
        <f t="shared" si="15"/>
        <v>0;0;0;0;0;0;0</v>
      </c>
      <c r="AS259" s="50" t="s">
        <v>775</v>
      </c>
      <c r="AT259" s="54"/>
      <c r="AU259" s="4" t="s">
        <v>1177</v>
      </c>
      <c r="AV259" s="4"/>
      <c r="AW259" s="4">
        <v>256</v>
      </c>
      <c r="AX259" s="4"/>
      <c r="AY259" s="59" t="s">
        <v>922</v>
      </c>
      <c r="AZ259" s="18">
        <v>0</v>
      </c>
      <c r="BA259" s="19">
        <v>0</v>
      </c>
      <c r="BB259" s="25">
        <v>0.25245899999999999</v>
      </c>
    </row>
    <row r="260" spans="1:54" x14ac:dyDescent="0.15">
      <c r="A260">
        <v>51000257</v>
      </c>
      <c r="C260" s="4" t="s">
        <v>259</v>
      </c>
      <c r="D260" s="4" t="s">
        <v>378</v>
      </c>
      <c r="E260" s="19" t="s">
        <v>845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04" si="17">SUM(K260:L260)+SUM(N260:T260)*5+4.4*SUM(AK260:AQ260)+2.5*SUM(AE260:AI260)+IF(ISNUMBER(AD260),AD260,0)+M260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LOOKUP($Z260,[1]Skill!$A:$A,[1]Skill!$Z:$Z)*$AA260/100)+
IF(ISBLANK($AB260),0, LOOKUP($AB260,[1]Skill!$A:$A,[1]Skill!$Z:$Z)*$AC260/100)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4" t="str">
        <f t="shared" ref="AJ260:AJ304" si="18">CONCATENATE(AE260,";",AF260,";",AG260,";",AH260,";",AI260)</f>
        <v>0;0;0;0;0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4" t="str">
        <f t="shared" ref="AR260:AR304" si="19">CONCATENATE(AK260,";",AL260,";",AM260,";",AN260,";",AO260,";",AP260,";",AQ260)</f>
        <v>0;0;0;0;0;0;0</v>
      </c>
      <c r="AS260" s="50" t="s">
        <v>775</v>
      </c>
      <c r="AT260" s="54"/>
      <c r="AU260" s="4" t="s">
        <v>1047</v>
      </c>
      <c r="AV260" s="4"/>
      <c r="AW260" s="4">
        <v>257</v>
      </c>
      <c r="AX260" s="4"/>
      <c r="AY260" s="59" t="s">
        <v>921</v>
      </c>
      <c r="AZ260" s="18">
        <v>0</v>
      </c>
      <c r="BA260" s="19">
        <v>0</v>
      </c>
      <c r="BB260" s="25">
        <v>0.28032790000000002</v>
      </c>
    </row>
    <row r="261" spans="1:54" x14ac:dyDescent="0.15">
      <c r="A261">
        <v>51000258</v>
      </c>
      <c r="C261" s="4" t="s">
        <v>260</v>
      </c>
      <c r="D261" s="4" t="s">
        <v>379</v>
      </c>
      <c r="E261" s="19" t="s">
        <v>808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LOOKUP($Z261,[1]Skill!$A:$A,[1]Skill!$Z:$Z)*$AA261/100)+
IF(ISBLANK($AB261),0, LOOKUP($AB261,[1]Skill!$A:$A,[1]Skill!$Z:$Z)*$AC261/100)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4" t="str">
        <f t="shared" si="18"/>
        <v>0;0;0;0;0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4" t="str">
        <f t="shared" si="19"/>
        <v>0;0;0;0;0;0;0</v>
      </c>
      <c r="AS261" s="50" t="s">
        <v>775</v>
      </c>
      <c r="AT261" s="54"/>
      <c r="AU261" s="4" t="s">
        <v>1178</v>
      </c>
      <c r="AV261" s="4"/>
      <c r="AW261" s="4">
        <v>258</v>
      </c>
      <c r="AX261" s="4"/>
      <c r="AY261" s="59" t="s">
        <v>921</v>
      </c>
      <c r="AZ261" s="18">
        <v>0</v>
      </c>
      <c r="BA261" s="19">
        <v>0</v>
      </c>
      <c r="BB261" s="25">
        <v>0.50327869999999997</v>
      </c>
    </row>
    <row r="262" spans="1:54" x14ac:dyDescent="0.15">
      <c r="A262">
        <v>51000259</v>
      </c>
      <c r="C262" s="4" t="s">
        <v>261</v>
      </c>
      <c r="D262" s="4" t="s">
        <v>380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LOOKUP($Z262,[1]Skill!$A:$A,[1]Skill!$Z:$Z)*$AA262/100)+
IF(ISBLANK($AB262),0, LOOKUP($AB262,[1]Skill!$A:$A,[1]Skill!$Z:$Z)*$AC262/100)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4" t="str">
        <f t="shared" si="18"/>
        <v>0;0;0;0;0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4" t="str">
        <f t="shared" si="19"/>
        <v>0;0;0;0;0;0;0</v>
      </c>
      <c r="AS262" s="50" t="s">
        <v>775</v>
      </c>
      <c r="AT262" s="54"/>
      <c r="AU262" s="4" t="s">
        <v>1179</v>
      </c>
      <c r="AV262" s="4"/>
      <c r="AW262" s="4">
        <v>259</v>
      </c>
      <c r="AX262" s="4"/>
      <c r="AY262" s="59" t="s">
        <v>936</v>
      </c>
      <c r="AZ262" s="18">
        <v>0</v>
      </c>
      <c r="BA262" s="19">
        <v>0</v>
      </c>
      <c r="BB262" s="25">
        <v>0.37704919999999997</v>
      </c>
    </row>
    <row r="263" spans="1:54" x14ac:dyDescent="0.15">
      <c r="A263">
        <v>51000260</v>
      </c>
      <c r="C263" s="4" t="s">
        <v>262</v>
      </c>
      <c r="D263" s="4" t="s">
        <v>381</v>
      </c>
      <c r="E263" s="19" t="s">
        <v>727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LOOKUP($Z263,[1]Skill!$A:$A,[1]Skill!$Z:$Z)*$AA263/100)+
IF(ISBLANK($AB263),0, LOOKUP($AB263,[1]Skill!$A:$A,[1]Skill!$Z:$Z)*$AC263/100)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4" t="str">
        <f t="shared" si="18"/>
        <v>0;0;0;0;0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4" t="str">
        <f t="shared" si="19"/>
        <v>0;0;0;0;0;0;0</v>
      </c>
      <c r="AS263" s="50" t="s">
        <v>775</v>
      </c>
      <c r="AT263" s="54"/>
      <c r="AU263" s="4" t="s">
        <v>1180</v>
      </c>
      <c r="AV263" s="4"/>
      <c r="AW263" s="4">
        <v>260</v>
      </c>
      <c r="AX263" s="4"/>
      <c r="AY263" s="59" t="s">
        <v>936</v>
      </c>
      <c r="AZ263" s="18">
        <v>0</v>
      </c>
      <c r="BA263" s="19">
        <v>0</v>
      </c>
      <c r="BB263" s="25">
        <v>0.1065574</v>
      </c>
    </row>
    <row r="264" spans="1:54" x14ac:dyDescent="0.15">
      <c r="A264">
        <v>51000261</v>
      </c>
      <c r="C264" s="7" t="s">
        <v>443</v>
      </c>
      <c r="D264" s="4" t="s">
        <v>382</v>
      </c>
      <c r="E264" s="19"/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LOOKUP($Z264,[1]Skill!$A:$A,[1]Skill!$Z:$Z)*$AA264/100)+
IF(ISBLANK($AB264),0, LOOKUP($AB264,[1]Skill!$A:$A,[1]Skill!$Z:$Z)*$AC264/100)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4" t="str">
        <f t="shared" si="18"/>
        <v>0;0;0;0;0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4" t="str">
        <f t="shared" si="19"/>
        <v>0;0;0;0;0;0;0</v>
      </c>
      <c r="AS264" s="50" t="s">
        <v>775</v>
      </c>
      <c r="AT264" s="54"/>
      <c r="AU264" s="4" t="s">
        <v>1181</v>
      </c>
      <c r="AV264" s="4"/>
      <c r="AW264" s="4">
        <v>261</v>
      </c>
      <c r="AX264" s="4"/>
      <c r="AY264" s="59" t="s">
        <v>932</v>
      </c>
      <c r="AZ264" s="18">
        <v>0</v>
      </c>
      <c r="BA264" s="19">
        <v>0</v>
      </c>
      <c r="BB264" s="25">
        <v>0.4360656</v>
      </c>
    </row>
    <row r="265" spans="1:54" x14ac:dyDescent="0.15">
      <c r="A265">
        <v>51000262</v>
      </c>
      <c r="C265" s="4" t="s">
        <v>263</v>
      </c>
      <c r="D265" s="4" t="s">
        <v>444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LOOKUP($Z265,[1]Skill!$A:$A,[1]Skill!$Z:$Z)*$AA265/100)+
IF(ISBLANK($AB265),0, LOOKUP($AB265,[1]Skill!$A:$A,[1]Skill!$Z:$Z)*$AC265/100)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4" t="str">
        <f t="shared" si="18"/>
        <v>0;0;0;0;0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4" t="str">
        <f t="shared" si="19"/>
        <v>0;0;0;0;0;0;0</v>
      </c>
      <c r="AS265" s="50" t="s">
        <v>775</v>
      </c>
      <c r="AT265" s="54"/>
      <c r="AU265" s="4" t="s">
        <v>996</v>
      </c>
      <c r="AV265" s="4"/>
      <c r="AW265" s="4">
        <v>262</v>
      </c>
      <c r="AX265" s="4"/>
      <c r="AY265" s="59" t="s">
        <v>936</v>
      </c>
      <c r="AZ265" s="18">
        <v>0</v>
      </c>
      <c r="BA265" s="19">
        <v>0</v>
      </c>
      <c r="BB265" s="25">
        <v>0.57704920000000004</v>
      </c>
    </row>
    <row r="266" spans="1:54" x14ac:dyDescent="0.15">
      <c r="A266">
        <v>51000263</v>
      </c>
      <c r="C266" s="7" t="s">
        <v>445</v>
      </c>
      <c r="D266" s="4" t="s">
        <v>446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24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LOOKUP($Z266,[1]Skill!$A:$A,[1]Skill!$Z:$Z)*$AA266/100)+
IF(ISBLANK($AB266),0, LOOKUP($AB266,[1]Skill!$A:$A,[1]Skill!$Z:$Z)*$AC266/100)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4" t="str">
        <f t="shared" si="18"/>
        <v>0;0;0;0;0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4" t="str">
        <f t="shared" si="19"/>
        <v>0;0;0;0;0;0;0</v>
      </c>
      <c r="AS266" s="50" t="s">
        <v>775</v>
      </c>
      <c r="AT266" s="54"/>
      <c r="AU266" s="4" t="s">
        <v>1182</v>
      </c>
      <c r="AV266" s="4"/>
      <c r="AW266" s="4">
        <v>263</v>
      </c>
      <c r="AX266" s="4"/>
      <c r="AY266" s="59" t="s">
        <v>935</v>
      </c>
      <c r="AZ266" s="18">
        <v>0</v>
      </c>
      <c r="BA266" s="19">
        <v>0</v>
      </c>
      <c r="BB266" s="25">
        <v>0.64590159999999996</v>
      </c>
    </row>
    <row r="267" spans="1:54" x14ac:dyDescent="0.15">
      <c r="A267">
        <v>51000264</v>
      </c>
      <c r="C267" s="7" t="s">
        <v>447</v>
      </c>
      <c r="D267" s="4" t="s">
        <v>383</v>
      </c>
      <c r="E267" s="19" t="s">
        <v>860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3.8200000000000003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LOOKUP($Z267,[1]Skill!$A:$A,[1]Skill!$Z:$Z)*$AA267/100)+
IF(ISBLANK($AB267),0, LOOKUP($AB267,[1]Skill!$A:$A,[1]Skill!$Z:$Z)*$AC267/100)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4" t="str">
        <f t="shared" si="18"/>
        <v>0;0;0;0;0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0.3</v>
      </c>
      <c r="AQ267" s="18">
        <v>0</v>
      </c>
      <c r="AR267" s="4" t="str">
        <f t="shared" si="19"/>
        <v>0;0;0;0;0;0.3;0</v>
      </c>
      <c r="AS267" s="50" t="s">
        <v>775</v>
      </c>
      <c r="AT267" s="54"/>
      <c r="AU267" s="4" t="s">
        <v>1042</v>
      </c>
      <c r="AV267" s="4" t="s">
        <v>1158</v>
      </c>
      <c r="AW267" s="4">
        <v>264</v>
      </c>
      <c r="AX267" s="4"/>
      <c r="AY267" s="59" t="s">
        <v>925</v>
      </c>
      <c r="AZ267" s="18">
        <v>0</v>
      </c>
      <c r="BA267" s="19">
        <v>0</v>
      </c>
      <c r="BB267" s="25">
        <v>0.8</v>
      </c>
    </row>
    <row r="268" spans="1:54" x14ac:dyDescent="0.15">
      <c r="A268">
        <v>51000265</v>
      </c>
      <c r="C268" s="4" t="s">
        <v>264</v>
      </c>
      <c r="D268" s="4" t="s">
        <v>384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1.75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LOOKUP($Z268,[1]Skill!$A:$A,[1]Skill!$Z:$Z)*$AA268/100)+
IF(ISBLANK($AB268),0, LOOKUP($AB268,[1]Skill!$A:$A,[1]Skill!$Z:$Z)*$AC268/100)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18">
        <v>0</v>
      </c>
      <c r="AJ268" s="4" t="str">
        <f t="shared" si="18"/>
        <v>0.3;0;0;0;0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4" t="str">
        <f t="shared" si="19"/>
        <v>0;0;0;0;0;0;0</v>
      </c>
      <c r="AS268" s="50" t="s">
        <v>775</v>
      </c>
      <c r="AT268" s="54"/>
      <c r="AU268" s="4" t="s">
        <v>1183</v>
      </c>
      <c r="AV268" s="4"/>
      <c r="AW268" s="4">
        <v>265</v>
      </c>
      <c r="AX268" s="4"/>
      <c r="AY268" s="59" t="s">
        <v>936</v>
      </c>
      <c r="AZ268" s="18">
        <v>0</v>
      </c>
      <c r="BA268" s="19">
        <v>0</v>
      </c>
      <c r="BB268" s="25">
        <v>0.5557377</v>
      </c>
    </row>
    <row r="269" spans="1:54" x14ac:dyDescent="0.15">
      <c r="A269">
        <v>51000266</v>
      </c>
      <c r="C269" s="7" t="s">
        <v>448</v>
      </c>
      <c r="D269" s="4" t="s">
        <v>449</v>
      </c>
      <c r="E269" s="19" t="s">
        <v>913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7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LOOKUP($Z269,[1]Skill!$A:$A,[1]Skill!$Z:$Z)*$AA269/100)+
IF(ISBLANK($AB269),0, LOOKUP($AB269,[1]Skill!$A:$A,[1]Skill!$Z:$Z)*$AC269/100)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4" t="str">
        <f t="shared" si="18"/>
        <v>0;0;0;0;0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4" t="str">
        <f t="shared" si="19"/>
        <v>0;0;0;0;0;0;0</v>
      </c>
      <c r="AS269" s="50" t="s">
        <v>775</v>
      </c>
      <c r="AT269" s="54"/>
      <c r="AU269" s="4" t="s">
        <v>1096</v>
      </c>
      <c r="AV269" s="4"/>
      <c r="AW269" s="4">
        <v>266</v>
      </c>
      <c r="AX269" s="4"/>
      <c r="AY269" s="59" t="s">
        <v>929</v>
      </c>
      <c r="AZ269" s="18">
        <v>0</v>
      </c>
      <c r="BA269" s="19">
        <v>0</v>
      </c>
      <c r="BB269" s="25">
        <v>0.4606557</v>
      </c>
    </row>
    <row r="270" spans="1:54" x14ac:dyDescent="0.15">
      <c r="A270">
        <v>51000267</v>
      </c>
      <c r="C270" s="4" t="s">
        <v>265</v>
      </c>
      <c r="D270" s="4" t="s">
        <v>450</v>
      </c>
      <c r="E270" s="19"/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LOOKUP($Z270,[1]Skill!$A:$A,[1]Skill!$Z:$Z)*$AA270/100)+
IF(ISBLANK($AB270),0, LOOKUP($AB270,[1]Skill!$A:$A,[1]Skill!$Z:$Z)*$AC270/100)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4" t="str">
        <f t="shared" si="18"/>
        <v>0;0;0;0;0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4" t="str">
        <f t="shared" si="19"/>
        <v>0;0;0;0;0;0;0</v>
      </c>
      <c r="AS270" s="50" t="s">
        <v>775</v>
      </c>
      <c r="AT270" s="54"/>
      <c r="AU270" s="4"/>
      <c r="AV270" s="4"/>
      <c r="AW270" s="4">
        <v>267</v>
      </c>
      <c r="AX270" s="4"/>
      <c r="AY270" s="59" t="s">
        <v>924</v>
      </c>
      <c r="AZ270" s="18">
        <v>0</v>
      </c>
      <c r="BA270" s="19">
        <v>0</v>
      </c>
      <c r="BB270" s="25">
        <v>0.58688530000000005</v>
      </c>
    </row>
    <row r="271" spans="1:54" x14ac:dyDescent="0.15">
      <c r="A271">
        <v>51000268</v>
      </c>
      <c r="C271" s="7" t="s">
        <v>398</v>
      </c>
      <c r="D271" s="4" t="s">
        <v>385</v>
      </c>
      <c r="E271" s="19" t="s">
        <v>891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LOOKUP($Z271,[1]Skill!$A:$A,[1]Skill!$Z:$Z)*$AA271/100)+
IF(ISBLANK($AB271),0, LOOKUP($AB271,[1]Skill!$A:$A,[1]Skill!$Z:$Z)*$AC271/100)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4" t="str">
        <f t="shared" si="18"/>
        <v>0;0;0;0;0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4" t="str">
        <f t="shared" si="19"/>
        <v>0;0;0;0;0;0;0</v>
      </c>
      <c r="AS271" s="50" t="s">
        <v>775</v>
      </c>
      <c r="AT271" s="54"/>
      <c r="AU271" s="4" t="s">
        <v>1184</v>
      </c>
      <c r="AV271" s="4"/>
      <c r="AW271" s="4">
        <v>268</v>
      </c>
      <c r="AX271" s="4"/>
      <c r="AY271" s="59" t="s">
        <v>926</v>
      </c>
      <c r="AZ271" s="18">
        <v>0</v>
      </c>
      <c r="BA271" s="19">
        <v>0</v>
      </c>
      <c r="BB271" s="25">
        <v>0.81147539999999996</v>
      </c>
    </row>
    <row r="272" spans="1:54" x14ac:dyDescent="0.15">
      <c r="A272">
        <v>51000269</v>
      </c>
      <c r="C272" s="4" t="s">
        <v>266</v>
      </c>
      <c r="D272" s="4" t="s">
        <v>627</v>
      </c>
      <c r="E272" s="19" t="s">
        <v>861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LOOKUP($Z272,[1]Skill!$A:$A,[1]Skill!$Z:$Z)*$AA272/100)+
IF(ISBLANK($AB272),0, LOOKUP($AB272,[1]Skill!$A:$A,[1]Skill!$Z:$Z)*$AC272/100)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4" t="str">
        <f t="shared" si="18"/>
        <v>0;0;0;0;0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4" t="str">
        <f t="shared" si="19"/>
        <v>0;0;0;0;0;0;0</v>
      </c>
      <c r="AS272" s="50" t="s">
        <v>775</v>
      </c>
      <c r="AT272" s="54"/>
      <c r="AU272" s="4" t="s">
        <v>1185</v>
      </c>
      <c r="AV272" s="4"/>
      <c r="AW272" s="4">
        <v>269</v>
      </c>
      <c r="AX272" s="4"/>
      <c r="AY272" s="59" t="s">
        <v>926</v>
      </c>
      <c r="AZ272" s="18">
        <v>0</v>
      </c>
      <c r="BA272" s="19">
        <v>0</v>
      </c>
      <c r="BB272" s="25">
        <v>0.77213109999999996</v>
      </c>
    </row>
    <row r="273" spans="1:54" x14ac:dyDescent="0.15">
      <c r="A273">
        <v>51000270</v>
      </c>
      <c r="C273" s="4" t="s">
        <v>267</v>
      </c>
      <c r="D273" s="4" t="s">
        <v>386</v>
      </c>
      <c r="E273" s="19" t="s">
        <v>862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726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LOOKUP($Z273,[1]Skill!$A:$A,[1]Skill!$Z:$Z)*$AA273/100)+
IF(ISBLANK($AB273),0, LOOKUP($AB273,[1]Skill!$A:$A,[1]Skill!$Z:$Z)*$AC273/100)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4" t="str">
        <f t="shared" si="18"/>
        <v>0;0;0;0;0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4" t="str">
        <f t="shared" si="19"/>
        <v>0;0;0;0;0;0;0</v>
      </c>
      <c r="AS273" s="50" t="s">
        <v>775</v>
      </c>
      <c r="AT273" s="54"/>
      <c r="AU273" s="4" t="s">
        <v>1186</v>
      </c>
      <c r="AV273" s="4"/>
      <c r="AW273" s="4">
        <v>270</v>
      </c>
      <c r="AX273" s="4"/>
      <c r="AY273" s="59" t="s">
        <v>926</v>
      </c>
      <c r="AZ273" s="18">
        <v>0</v>
      </c>
      <c r="BA273" s="19">
        <v>0</v>
      </c>
      <c r="BB273" s="25">
        <v>0.83442620000000001</v>
      </c>
    </row>
    <row r="274" spans="1:54" x14ac:dyDescent="0.15">
      <c r="A274">
        <v>51000271</v>
      </c>
      <c r="C274" s="4" t="s">
        <v>268</v>
      </c>
      <c r="D274" s="4" t="s">
        <v>387</v>
      </c>
      <c r="E274" s="19" t="s">
        <v>886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LOOKUP($Z274,[1]Skill!$A:$A,[1]Skill!$Z:$Z)*$AA274/100)+
IF(ISBLANK($AB274),0, LOOKUP($AB274,[1]Skill!$A:$A,[1]Skill!$Z:$Z)*$AC274/100)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4" t="str">
        <f t="shared" si="18"/>
        <v>0;0;0;0;0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4" t="str">
        <f t="shared" si="19"/>
        <v>0;0;0;0;0;0;0</v>
      </c>
      <c r="AS274" s="50" t="s">
        <v>775</v>
      </c>
      <c r="AT274" s="54"/>
      <c r="AU274" s="4" t="s">
        <v>994</v>
      </c>
      <c r="AV274" s="4"/>
      <c r="AW274" s="4">
        <v>271</v>
      </c>
      <c r="AX274" s="4"/>
      <c r="AY274" s="59" t="s">
        <v>921</v>
      </c>
      <c r="AZ274" s="18">
        <v>0</v>
      </c>
      <c r="BA274" s="19">
        <v>0</v>
      </c>
      <c r="BB274" s="25">
        <v>0.12950819999999999</v>
      </c>
    </row>
    <row r="275" spans="1:54" x14ac:dyDescent="0.15">
      <c r="A275">
        <v>51000272</v>
      </c>
      <c r="C275" s="4" t="s">
        <v>269</v>
      </c>
      <c r="D275" s="4" t="s">
        <v>451</v>
      </c>
      <c r="E275" s="19" t="s">
        <v>799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270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LOOKUP($Z275,[1]Skill!$A:$A,[1]Skill!$Z:$Z)*$AA275/100)+
IF(ISBLANK($AB275),0, LOOKUP($AB275,[1]Skill!$A:$A,[1]Skill!$Z:$Z)*$AC275/100)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4" t="str">
        <f t="shared" si="18"/>
        <v>0;0;0;0;0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4" t="str">
        <f t="shared" si="19"/>
        <v>0;0;0;0;0;0;0</v>
      </c>
      <c r="AS275" s="50" t="s">
        <v>775</v>
      </c>
      <c r="AT275" s="54"/>
      <c r="AU275" s="4" t="s">
        <v>998</v>
      </c>
      <c r="AV275" s="4"/>
      <c r="AW275" s="4">
        <v>272</v>
      </c>
      <c r="AX275" s="4"/>
      <c r="AY275" s="59" t="s">
        <v>921</v>
      </c>
      <c r="AZ275" s="18">
        <v>0</v>
      </c>
      <c r="BA275" s="19">
        <v>0</v>
      </c>
      <c r="BB275" s="25">
        <v>0.40655740000000001</v>
      </c>
    </row>
    <row r="276" spans="1:54" x14ac:dyDescent="0.15">
      <c r="A276">
        <v>51000273</v>
      </c>
      <c r="C276" s="7" t="s">
        <v>452</v>
      </c>
      <c r="D276" s="4" t="s">
        <v>453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3.8000000000000007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LOOKUP($Z276,[1]Skill!$A:$A,[1]Skill!$Z:$Z)*$AA276/100)+
IF(ISBLANK($AB276),0, LOOKUP($AB276,[1]Skill!$A:$A,[1]Skill!$Z:$Z)*$AC276/100)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4" t="str">
        <f t="shared" si="18"/>
        <v>0;0;0;0;0</v>
      </c>
      <c r="AK276" s="18">
        <v>0</v>
      </c>
      <c r="AL276" s="18">
        <v>0</v>
      </c>
      <c r="AM276" s="18">
        <v>0</v>
      </c>
      <c r="AN276" s="18">
        <v>-0.5</v>
      </c>
      <c r="AO276" s="18">
        <v>0</v>
      </c>
      <c r="AP276" s="18">
        <v>0</v>
      </c>
      <c r="AQ276" s="18">
        <v>0</v>
      </c>
      <c r="AR276" s="4" t="str">
        <f t="shared" si="19"/>
        <v>0;0;0;-0.5;0;0;0</v>
      </c>
      <c r="AS276" s="50" t="s">
        <v>775</v>
      </c>
      <c r="AT276" s="54"/>
      <c r="AU276" s="4" t="s">
        <v>1125</v>
      </c>
      <c r="AV276" s="4"/>
      <c r="AW276" s="4">
        <v>273</v>
      </c>
      <c r="AX276" s="4"/>
      <c r="AY276" s="59" t="s">
        <v>922</v>
      </c>
      <c r="AZ276" s="18">
        <v>0</v>
      </c>
      <c r="BA276" s="19">
        <v>0</v>
      </c>
      <c r="BB276" s="25">
        <v>0.67049179999999997</v>
      </c>
    </row>
    <row r="277" spans="1:54" x14ac:dyDescent="0.15">
      <c r="A277">
        <v>51000274</v>
      </c>
      <c r="C277" s="7" t="s">
        <v>454</v>
      </c>
      <c r="D277" s="4" t="s">
        <v>455</v>
      </c>
      <c r="E277" s="19" t="s">
        <v>303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LOOKUP($Z277,[1]Skill!$A:$A,[1]Skill!$Z:$Z)*$AA277/100)+
IF(ISBLANK($AB277),0, LOOKUP($AB277,[1]Skill!$A:$A,[1]Skill!$Z:$Z)*$AC277/100)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4" t="str">
        <f t="shared" si="18"/>
        <v>0;0;0;0;0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4" t="str">
        <f t="shared" si="19"/>
        <v>0;0;0;0;0;0;0</v>
      </c>
      <c r="AS277" s="50" t="s">
        <v>775</v>
      </c>
      <c r="AT277" s="54"/>
      <c r="AU277" s="4" t="s">
        <v>1187</v>
      </c>
      <c r="AV277" s="4"/>
      <c r="AW277" s="4">
        <v>274</v>
      </c>
      <c r="AX277" s="4"/>
      <c r="AY277" s="59" t="s">
        <v>929</v>
      </c>
      <c r="AZ277" s="18">
        <v>0</v>
      </c>
      <c r="BA277" s="19">
        <v>0</v>
      </c>
      <c r="BB277" s="25">
        <v>0.48196719999999998</v>
      </c>
    </row>
    <row r="278" spans="1:54" x14ac:dyDescent="0.15">
      <c r="A278">
        <v>51000275</v>
      </c>
      <c r="C278" s="7" t="s">
        <v>456</v>
      </c>
      <c r="D278" s="4" t="s">
        <v>457</v>
      </c>
      <c r="E278" s="19"/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LOOKUP($Z278,[1]Skill!$A:$A,[1]Skill!$Z:$Z)*$AA278/100)+
IF(ISBLANK($AB278),0, LOOKUP($AB278,[1]Skill!$A:$A,[1]Skill!$Z:$Z)*$AC278/100)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4" t="str">
        <f t="shared" si="18"/>
        <v>0;0;0;0;0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4" t="str">
        <f t="shared" si="19"/>
        <v>0;0;0;0;0;0;0</v>
      </c>
      <c r="AS278" s="50" t="s">
        <v>775</v>
      </c>
      <c r="AT278" s="54"/>
      <c r="AU278" s="4"/>
      <c r="AV278" s="4"/>
      <c r="AW278" s="4">
        <v>275</v>
      </c>
      <c r="AX278" s="4"/>
      <c r="AY278" s="59" t="s">
        <v>922</v>
      </c>
      <c r="AZ278" s="18">
        <v>0</v>
      </c>
      <c r="BA278" s="19">
        <v>0</v>
      </c>
      <c r="BB278" s="25">
        <v>0.52295080000000005</v>
      </c>
    </row>
    <row r="279" spans="1:54" x14ac:dyDescent="0.15">
      <c r="A279">
        <v>51000276</v>
      </c>
      <c r="C279" s="4" t="s">
        <v>271</v>
      </c>
      <c r="D279" s="4" t="s">
        <v>458</v>
      </c>
      <c r="E279" s="19" t="s">
        <v>901</v>
      </c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LOOKUP($Z279,[1]Skill!$A:$A,[1]Skill!$Z:$Z)*$AA279/100)+
IF(ISBLANK($AB279),0, LOOKUP($AB279,[1]Skill!$A:$A,[1]Skill!$Z:$Z)*$AC279/100)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4" t="str">
        <f t="shared" si="18"/>
        <v>0;0;0;0;0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4" t="str">
        <f t="shared" si="19"/>
        <v>0;0;0;0;0;0;0</v>
      </c>
      <c r="AS279" s="50" t="s">
        <v>775</v>
      </c>
      <c r="AT279" s="54"/>
      <c r="AU279" s="4" t="s">
        <v>1179</v>
      </c>
      <c r="AV279" s="4"/>
      <c r="AW279" s="4">
        <v>276</v>
      </c>
      <c r="AX279" s="4"/>
      <c r="AY279" s="59" t="s">
        <v>936</v>
      </c>
      <c r="AZ279" s="18">
        <v>0</v>
      </c>
      <c r="BA279" s="19">
        <v>0</v>
      </c>
      <c r="BB279" s="25">
        <v>0.10983610000000001</v>
      </c>
    </row>
    <row r="280" spans="1:54" x14ac:dyDescent="0.15">
      <c r="A280">
        <v>51000277</v>
      </c>
      <c r="C280" s="4" t="s">
        <v>272</v>
      </c>
      <c r="D280" s="4" t="s">
        <v>459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LOOKUP($Z280,[1]Skill!$A:$A,[1]Skill!$Z:$Z)*$AA280/100)+
IF(ISBLANK($AB280),0, LOOKUP($AB280,[1]Skill!$A:$A,[1]Skill!$Z:$Z)*$AC280/100)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4" t="str">
        <f t="shared" si="18"/>
        <v>0;0;0;0;0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4" t="str">
        <f t="shared" si="19"/>
        <v>0;0;0;0;0;0;0</v>
      </c>
      <c r="AS280" s="50" t="s">
        <v>775</v>
      </c>
      <c r="AT280" s="54"/>
      <c r="AU280" s="4" t="s">
        <v>1036</v>
      </c>
      <c r="AV280" s="4"/>
      <c r="AW280" s="4">
        <v>277</v>
      </c>
      <c r="AX280" s="4"/>
      <c r="AY280" s="59" t="s">
        <v>925</v>
      </c>
      <c r="AZ280" s="18">
        <v>0</v>
      </c>
      <c r="BA280" s="19">
        <v>0</v>
      </c>
      <c r="BB280" s="25">
        <v>0.50655740000000005</v>
      </c>
    </row>
    <row r="281" spans="1:54" x14ac:dyDescent="0.15">
      <c r="A281">
        <v>51000278</v>
      </c>
      <c r="C281" s="4" t="s">
        <v>273</v>
      </c>
      <c r="D281" s="4" t="s">
        <v>388</v>
      </c>
      <c r="E281" s="19" t="s">
        <v>839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LOOKUP($Z281,[1]Skill!$A:$A,[1]Skill!$Z:$Z)*$AA281/100)+
IF(ISBLANK($AB281),0, LOOKUP($AB281,[1]Skill!$A:$A,[1]Skill!$Z:$Z)*$AC281/100)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4" t="str">
        <f t="shared" si="18"/>
        <v>0;0;0;0;0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4" t="str">
        <f t="shared" si="19"/>
        <v>0;0;0;0;0;0;0</v>
      </c>
      <c r="AS281" s="50" t="s">
        <v>775</v>
      </c>
      <c r="AT281" s="54"/>
      <c r="AU281" s="4" t="s">
        <v>1188</v>
      </c>
      <c r="AV281" s="4"/>
      <c r="AW281" s="4">
        <v>278</v>
      </c>
      <c r="AX281" s="4"/>
      <c r="AY281" s="59" t="s">
        <v>926</v>
      </c>
      <c r="AZ281" s="18">
        <v>0</v>
      </c>
      <c r="BA281" s="19">
        <v>0</v>
      </c>
      <c r="BB281" s="25">
        <v>5.5737700000000001E-2</v>
      </c>
    </row>
    <row r="282" spans="1:54" x14ac:dyDescent="0.15">
      <c r="A282">
        <v>51000279</v>
      </c>
      <c r="C282" s="4" t="s">
        <v>274</v>
      </c>
      <c r="D282" s="4" t="s">
        <v>389</v>
      </c>
      <c r="E282" s="19" t="s">
        <v>839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LOOKUP($Z282,[1]Skill!$A:$A,[1]Skill!$Z:$Z)*$AA282/100)+
IF(ISBLANK($AB282),0, LOOKUP($AB282,[1]Skill!$A:$A,[1]Skill!$Z:$Z)*$AC282/100)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4" t="str">
        <f t="shared" si="18"/>
        <v>0;0;0;0;0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4" t="str">
        <f t="shared" si="19"/>
        <v>0;0;0;0;0;0;0</v>
      </c>
      <c r="AS282" s="50" t="s">
        <v>775</v>
      </c>
      <c r="AT282" s="54"/>
      <c r="AU282" s="4" t="s">
        <v>1188</v>
      </c>
      <c r="AV282" s="4"/>
      <c r="AW282" s="4">
        <v>279</v>
      </c>
      <c r="AX282" s="4"/>
      <c r="AY282" s="59" t="s">
        <v>926</v>
      </c>
      <c r="AZ282" s="18">
        <v>0</v>
      </c>
      <c r="BA282" s="19">
        <v>0</v>
      </c>
      <c r="BB282" s="25">
        <v>0.14590159999999999</v>
      </c>
    </row>
    <row r="283" spans="1:54" x14ac:dyDescent="0.15">
      <c r="A283">
        <v>51000280</v>
      </c>
      <c r="C283" s="4" t="s">
        <v>275</v>
      </c>
      <c r="D283" s="4" t="s">
        <v>390</v>
      </c>
      <c r="E283" s="19" t="s">
        <v>839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LOOKUP($Z283,[1]Skill!$A:$A,[1]Skill!$Z:$Z)*$AA283/100)+
IF(ISBLANK($AB283),0, LOOKUP($AB283,[1]Skill!$A:$A,[1]Skill!$Z:$Z)*$AC283/100)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4" t="str">
        <f t="shared" si="18"/>
        <v>0;0;0;0;0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4" t="str">
        <f t="shared" si="19"/>
        <v>0;0;0;0;0;0;0</v>
      </c>
      <c r="AS283" s="50" t="s">
        <v>775</v>
      </c>
      <c r="AT283" s="54"/>
      <c r="AU283" s="4" t="s">
        <v>1188</v>
      </c>
      <c r="AV283" s="4"/>
      <c r="AW283" s="4">
        <v>280</v>
      </c>
      <c r="AX283" s="4"/>
      <c r="AY283" s="59" t="s">
        <v>926</v>
      </c>
      <c r="AZ283" s="18">
        <v>0</v>
      </c>
      <c r="BA283" s="19">
        <v>0</v>
      </c>
      <c r="BB283" s="25">
        <v>0.1245902</v>
      </c>
    </row>
    <row r="284" spans="1:54" x14ac:dyDescent="0.15">
      <c r="A284">
        <v>51000281</v>
      </c>
      <c r="C284" s="4" t="s">
        <v>276</v>
      </c>
      <c r="D284" s="4" t="s">
        <v>628</v>
      </c>
      <c r="E284" s="19" t="s">
        <v>894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9.07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LOOKUP($Z284,[1]Skill!$A:$A,[1]Skill!$Z:$Z)*$AA284/100)+
IF(ISBLANK($AB284),0, LOOKUP($AB284,[1]Skill!$A:$A,[1]Skill!$Z:$Z)*$AC284/100)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18">
        <v>0</v>
      </c>
      <c r="AJ284" s="4" t="str">
        <f t="shared" si="18"/>
        <v>0.3;0;0;0;0</v>
      </c>
      <c r="AK284" s="18">
        <v>0</v>
      </c>
      <c r="AL284" s="18">
        <v>0</v>
      </c>
      <c r="AM284" s="18">
        <v>0</v>
      </c>
      <c r="AN284" s="18">
        <v>0.3</v>
      </c>
      <c r="AO284" s="18">
        <v>0</v>
      </c>
      <c r="AP284" s="18">
        <v>0</v>
      </c>
      <c r="AQ284" s="18">
        <v>0</v>
      </c>
      <c r="AR284" s="4" t="str">
        <f t="shared" si="19"/>
        <v>0;0;0;0.3;0;0;0</v>
      </c>
      <c r="AS284" s="50" t="s">
        <v>775</v>
      </c>
      <c r="AT284" s="54"/>
      <c r="AU284" s="4" t="s">
        <v>1189</v>
      </c>
      <c r="AV284" s="4"/>
      <c r="AW284" s="4">
        <v>281</v>
      </c>
      <c r="AX284" s="4"/>
      <c r="AY284" s="59" t="s">
        <v>926</v>
      </c>
      <c r="AZ284" s="18">
        <v>0</v>
      </c>
      <c r="BA284" s="19">
        <v>0</v>
      </c>
      <c r="BB284" s="25">
        <v>0.90163930000000003</v>
      </c>
    </row>
    <row r="285" spans="1:54" x14ac:dyDescent="0.15">
      <c r="A285">
        <v>51000282</v>
      </c>
      <c r="C285" s="4" t="s">
        <v>277</v>
      </c>
      <c r="D285" s="4" t="s">
        <v>631</v>
      </c>
      <c r="E285" s="19" t="s">
        <v>906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9.32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LOOKUP($Z285,[1]Skill!$A:$A,[1]Skill!$Z:$Z)*$AA285/100)+
IF(ISBLANK($AB285),0, LOOKUP($AB285,[1]Skill!$A:$A,[1]Skill!$Z:$Z)*$AC285/100)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4" t="str">
        <f t="shared" si="18"/>
        <v>0;0;0;0;0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0.3</v>
      </c>
      <c r="AR285" s="4" t="str">
        <f t="shared" si="19"/>
        <v>0;0;0;0;0;0;0.3</v>
      </c>
      <c r="AS285" s="50" t="s">
        <v>775</v>
      </c>
      <c r="AT285" s="54">
        <v>11000007</v>
      </c>
      <c r="AU285" s="4" t="s">
        <v>1190</v>
      </c>
      <c r="AV285" s="4"/>
      <c r="AW285" s="4">
        <v>282</v>
      </c>
      <c r="AX285" s="4"/>
      <c r="AY285" s="59" t="s">
        <v>937</v>
      </c>
      <c r="AZ285" s="18">
        <v>0</v>
      </c>
      <c r="BA285" s="19">
        <v>0</v>
      </c>
      <c r="BB285" s="25">
        <v>0.91311469999999995</v>
      </c>
    </row>
    <row r="286" spans="1:54" x14ac:dyDescent="0.15">
      <c r="A286">
        <v>51000283</v>
      </c>
      <c r="C286" s="4" t="s">
        <v>278</v>
      </c>
      <c r="D286" s="4" t="s">
        <v>632</v>
      </c>
      <c r="E286" s="19" t="s">
        <v>765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LOOKUP($Z286,[1]Skill!$A:$A,[1]Skill!$Z:$Z)*$AA286/100)+
IF(ISBLANK($AB286),0, LOOKUP($AB286,[1]Skill!$A:$A,[1]Skill!$Z:$Z)*$AC286/100)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4" t="str">
        <f t="shared" si="18"/>
        <v>0;0;0;0;0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4" t="str">
        <f t="shared" si="19"/>
        <v>0;0;0;0;0;0;0</v>
      </c>
      <c r="AS286" s="50" t="s">
        <v>775</v>
      </c>
      <c r="AT286" s="54"/>
      <c r="AU286" s="4" t="s">
        <v>996</v>
      </c>
      <c r="AV286" s="4"/>
      <c r="AW286" s="4">
        <v>283</v>
      </c>
      <c r="AX286" s="4"/>
      <c r="AY286" s="59" t="s">
        <v>921</v>
      </c>
      <c r="AZ286" s="18">
        <v>0</v>
      </c>
      <c r="BA286" s="19">
        <v>0</v>
      </c>
      <c r="BB286" s="25">
        <v>0.2262295</v>
      </c>
    </row>
    <row r="287" spans="1:54" x14ac:dyDescent="0.15">
      <c r="A287">
        <v>51000284</v>
      </c>
      <c r="C287" s="7" t="s">
        <v>460</v>
      </c>
      <c r="D287" s="4" t="s">
        <v>461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-0.79999999999999982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LOOKUP($Z287,[1]Skill!$A:$A,[1]Skill!$Z:$Z)*$AA287/100)+
IF(ISBLANK($AB287),0, LOOKUP($AB287,[1]Skill!$A:$A,[1]Skill!$Z:$Z)*$AC287/100)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4" t="str">
        <f t="shared" si="18"/>
        <v>0;0;0;0;0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4" t="str">
        <f t="shared" si="19"/>
        <v>0;0;0;0;0;0;0</v>
      </c>
      <c r="AS287" s="50" t="s">
        <v>775</v>
      </c>
      <c r="AT287" s="54"/>
      <c r="AU287" s="4" t="s">
        <v>1121</v>
      </c>
      <c r="AV287" s="4"/>
      <c r="AW287" s="4">
        <v>284</v>
      </c>
      <c r="AX287" s="4"/>
      <c r="AY287" s="59" t="s">
        <v>925</v>
      </c>
      <c r="AZ287" s="18">
        <v>0</v>
      </c>
      <c r="BA287" s="19">
        <v>0</v>
      </c>
      <c r="BB287" s="25">
        <v>0.74754100000000001</v>
      </c>
    </row>
    <row r="288" spans="1:54" x14ac:dyDescent="0.15">
      <c r="A288">
        <v>51000285</v>
      </c>
      <c r="C288" s="8" t="s">
        <v>670</v>
      </c>
      <c r="D288" s="8" t="s">
        <v>671</v>
      </c>
      <c r="E288" s="19" t="s">
        <v>885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LOOKUP($Z288,[1]Skill!$A:$A,[1]Skill!$Z:$Z)*$AA288/100)+
IF(ISBLANK($AB288),0, LOOKUP($AB288,[1]Skill!$A:$A,[1]Skill!$Z:$Z)*$AC288/100)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4" t="str">
        <f t="shared" si="18"/>
        <v>0;0;0;0;0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4" t="str">
        <f t="shared" si="19"/>
        <v>0;0;0;0;0;0;0</v>
      </c>
      <c r="AS288" s="50" t="s">
        <v>775</v>
      </c>
      <c r="AT288" s="54"/>
      <c r="AU288" s="8" t="s">
        <v>1082</v>
      </c>
      <c r="AV288" s="8"/>
      <c r="AW288" s="8">
        <v>285</v>
      </c>
      <c r="AX288" s="8"/>
      <c r="AY288" s="59" t="s">
        <v>921</v>
      </c>
      <c r="AZ288" s="18">
        <v>0</v>
      </c>
      <c r="BA288" s="19">
        <v>0</v>
      </c>
      <c r="BB288" s="25">
        <v>0.49672129999999998</v>
      </c>
    </row>
    <row r="289" spans="1:54" x14ac:dyDescent="0.15">
      <c r="A289">
        <v>51000286</v>
      </c>
      <c r="C289" s="7" t="s">
        <v>850</v>
      </c>
      <c r="D289" s="53" t="s">
        <v>849</v>
      </c>
      <c r="E289" s="19" t="s">
        <v>848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-2.2999999999999998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LOOKUP($Z289,[1]Skill!$A:$A,[1]Skill!$Z:$Z)*$AA289/100)+
IF(ISBLANK($AB289),0, LOOKUP($AB289,[1]Skill!$A:$A,[1]Skill!$Z:$Z)*$AC289/100)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4" t="str">
        <f t="shared" si="18"/>
        <v>0;0;0;0;0</v>
      </c>
      <c r="AK289" s="18">
        <v>0</v>
      </c>
      <c r="AL289" s="18">
        <v>0</v>
      </c>
      <c r="AM289" s="18">
        <v>0</v>
      </c>
      <c r="AN289" s="18">
        <v>0</v>
      </c>
      <c r="AO289" s="18">
        <v>0.5</v>
      </c>
      <c r="AP289" s="18">
        <v>0</v>
      </c>
      <c r="AQ289" s="18">
        <v>0</v>
      </c>
      <c r="AR289" s="4" t="str">
        <f t="shared" si="19"/>
        <v>0;0;0;0;0.5;0;0</v>
      </c>
      <c r="AS289" s="50" t="s">
        <v>775</v>
      </c>
      <c r="AT289" s="54"/>
      <c r="AU289" s="8" t="s">
        <v>1191</v>
      </c>
      <c r="AV289" s="4"/>
      <c r="AW289" s="4">
        <v>286</v>
      </c>
      <c r="AX289" s="4"/>
      <c r="AY289" s="59" t="s">
        <v>927</v>
      </c>
      <c r="AZ289" s="18">
        <v>0</v>
      </c>
      <c r="BA289" s="19">
        <v>0</v>
      </c>
      <c r="BB289" s="25">
        <v>8.6885240000000002E-2</v>
      </c>
    </row>
    <row r="290" spans="1:54" x14ac:dyDescent="0.15">
      <c r="A290">
        <v>51000287</v>
      </c>
      <c r="C290" s="8" t="s">
        <v>664</v>
      </c>
      <c r="D290" s="8" t="s">
        <v>667</v>
      </c>
      <c r="E290" s="19" t="s">
        <v>879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LOOKUP($Z290,[1]Skill!$A:$A,[1]Skill!$Z:$Z)*$AA290/100)+
IF(ISBLANK($AB290),0, LOOKUP($AB290,[1]Skill!$A:$A,[1]Skill!$Z:$Z)*$AC290/100)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4" t="str">
        <f t="shared" si="18"/>
        <v>0;0;0;0;0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4" t="str">
        <f t="shared" si="19"/>
        <v>0;0;0;0;0;0;0</v>
      </c>
      <c r="AS290" s="50" t="s">
        <v>775</v>
      </c>
      <c r="AT290" s="54"/>
      <c r="AU290" s="8" t="s">
        <v>1192</v>
      </c>
      <c r="AV290" s="8"/>
      <c r="AW290" s="8">
        <v>287</v>
      </c>
      <c r="AX290" s="8"/>
      <c r="AY290" s="59" t="s">
        <v>932</v>
      </c>
      <c r="AZ290" s="18">
        <v>0</v>
      </c>
      <c r="BA290" s="19">
        <v>0</v>
      </c>
      <c r="BB290" s="25">
        <v>0.51967220000000003</v>
      </c>
    </row>
    <row r="291" spans="1:54" x14ac:dyDescent="0.15">
      <c r="A291">
        <v>51000288</v>
      </c>
      <c r="C291" s="7" t="s">
        <v>462</v>
      </c>
      <c r="D291" s="4" t="s">
        <v>463</v>
      </c>
      <c r="E291" s="19"/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 s="4">
        <v>-45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20</v>
      </c>
      <c r="AB291" s="18">
        <v>55100005</v>
      </c>
      <c r="AC291" s="18">
        <v>100</v>
      </c>
      <c r="AD291" s="18">
        <f>IF(ISBLANK($Z291),0, LOOKUP($Z291,[1]Skill!$A:$A,[1]Skill!$Z:$Z)*$AA291/100)+
IF(ISBLANK($AB291),0, LOOKUP($AB291,[1]Skill!$A:$A,[1]Skill!$Z:$Z)*$AC291/100)</f>
        <v>36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4" t="str">
        <f t="shared" si="18"/>
        <v>0;0;0;0;0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4" t="str">
        <f t="shared" si="19"/>
        <v>0;0;0;0;0;0;0</v>
      </c>
      <c r="AS291" s="50" t="s">
        <v>775</v>
      </c>
      <c r="AT291" s="54"/>
      <c r="AU291" s="4" t="s">
        <v>1193</v>
      </c>
      <c r="AV291" s="4"/>
      <c r="AW291" s="4">
        <v>288</v>
      </c>
      <c r="AX291" s="4"/>
      <c r="AY291" s="59" t="s">
        <v>932</v>
      </c>
      <c r="AZ291" s="18">
        <v>0</v>
      </c>
      <c r="BA291" s="19">
        <v>0</v>
      </c>
      <c r="BB291" s="25">
        <v>0.72786890000000004</v>
      </c>
    </row>
    <row r="292" spans="1:54" x14ac:dyDescent="0.15">
      <c r="A292">
        <v>51000289</v>
      </c>
      <c r="C292" s="4" t="s">
        <v>842</v>
      </c>
      <c r="D292" s="4" t="s">
        <v>840</v>
      </c>
      <c r="E292" s="19" t="s">
        <v>878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956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LOOKUP($Z292,[1]Skill!$A:$A,[1]Skill!$Z:$Z)*$AA292/100)+
IF(ISBLANK($AB292),0, LOOKUP($AB292,[1]Skill!$A:$A,[1]Skill!$Z:$Z)*$AC292/100)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4" t="str">
        <f t="shared" si="18"/>
        <v>0;0;0;0;0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4" t="str">
        <f t="shared" si="19"/>
        <v>0;0;0;0;0;0;0</v>
      </c>
      <c r="AS292" s="50" t="s">
        <v>775</v>
      </c>
      <c r="AT292" s="54"/>
      <c r="AU292" s="4" t="s">
        <v>1141</v>
      </c>
      <c r="AV292" s="4"/>
      <c r="AW292" s="4">
        <v>289</v>
      </c>
      <c r="AX292" s="4"/>
      <c r="AY292" s="59" t="s">
        <v>924</v>
      </c>
      <c r="AZ292" s="18">
        <v>0</v>
      </c>
      <c r="BA292" s="19">
        <v>0</v>
      </c>
      <c r="BB292" s="25">
        <v>0.7</v>
      </c>
    </row>
    <row r="293" spans="1:54" x14ac:dyDescent="0.15">
      <c r="A293">
        <v>51000290</v>
      </c>
      <c r="C293" s="7" t="s">
        <v>843</v>
      </c>
      <c r="D293" s="4" t="s">
        <v>841</v>
      </c>
      <c r="E293" s="19" t="s">
        <v>878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844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LOOKUP($Z293,[1]Skill!$A:$A,[1]Skill!$Z:$Z)*$AA293/100)+
IF(ISBLANK($AB293),0, LOOKUP($AB293,[1]Skill!$A:$A,[1]Skill!$Z:$Z)*$AC293/100)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4" t="str">
        <f t="shared" si="18"/>
        <v>0;0;0;0;0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4" t="str">
        <f t="shared" si="19"/>
        <v>0;0;0;0;0;0;0</v>
      </c>
      <c r="AS293" s="50" t="s">
        <v>775</v>
      </c>
      <c r="AT293" s="54"/>
      <c r="AU293" s="4" t="s">
        <v>1207</v>
      </c>
      <c r="AV293" s="4"/>
      <c r="AW293" s="4">
        <v>290</v>
      </c>
      <c r="AX293" s="4"/>
      <c r="AY293" s="59" t="s">
        <v>924</v>
      </c>
      <c r="AZ293" s="21">
        <v>0</v>
      </c>
      <c r="BA293" s="19">
        <v>0</v>
      </c>
      <c r="BB293" s="25">
        <v>8.1967209999999999E-2</v>
      </c>
    </row>
    <row r="294" spans="1:54" x14ac:dyDescent="0.15">
      <c r="A294">
        <v>51000291</v>
      </c>
      <c r="C294" s="4" t="s">
        <v>284</v>
      </c>
      <c r="D294" s="4" t="s">
        <v>630</v>
      </c>
      <c r="E294" s="19" t="s">
        <v>814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983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LOOKUP($Z294,[1]Skill!$A:$A,[1]Skill!$Z:$Z)*$AA294/100)+
IF(ISBLANK($AB294),0, LOOKUP($AB294,[1]Skill!$A:$A,[1]Skill!$Z:$Z)*$AC294/100)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4" t="str">
        <f t="shared" si="18"/>
        <v>0;0;0;0;0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4" t="str">
        <f t="shared" si="19"/>
        <v>0;0;0;0;0;0;0</v>
      </c>
      <c r="AS294" s="50" t="s">
        <v>775</v>
      </c>
      <c r="AT294" s="54">
        <v>11000007</v>
      </c>
      <c r="AU294" s="8" t="s">
        <v>998</v>
      </c>
      <c r="AV294" s="4"/>
      <c r="AW294" s="4">
        <v>291</v>
      </c>
      <c r="AX294" s="4"/>
      <c r="AY294" s="59" t="s">
        <v>921</v>
      </c>
      <c r="AZ294" s="21">
        <v>0</v>
      </c>
      <c r="BA294" s="19">
        <v>0</v>
      </c>
      <c r="BB294" s="25">
        <v>0.33442620000000001</v>
      </c>
    </row>
    <row r="295" spans="1:54" x14ac:dyDescent="0.15">
      <c r="A295">
        <v>51000292</v>
      </c>
      <c r="C295" s="4" t="s">
        <v>279</v>
      </c>
      <c r="D295" s="4" t="s">
        <v>629</v>
      </c>
      <c r="E295" s="19"/>
      <c r="F295" s="4">
        <v>2</v>
      </c>
      <c r="G295" s="4">
        <v>3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668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LOOKUP($Z295,[1]Skill!$A:$A,[1]Skill!$Z:$Z)*$AA295/100)+
IF(ISBLANK($AB295),0, LOOKUP($AB295,[1]Skill!$A:$A,[1]Skill!$Z:$Z)*$AC295/100)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4" t="str">
        <f t="shared" si="18"/>
        <v>0;0;0;0;0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4" t="str">
        <f t="shared" si="19"/>
        <v>0;0;0;0;0;0;0</v>
      </c>
      <c r="AS295" s="50" t="s">
        <v>775</v>
      </c>
      <c r="AT295" s="54"/>
      <c r="AU295" s="4" t="s">
        <v>1155</v>
      </c>
      <c r="AV295" s="4"/>
      <c r="AW295" s="4">
        <v>292</v>
      </c>
      <c r="AX295" s="4"/>
      <c r="AY295" s="59" t="s">
        <v>935</v>
      </c>
      <c r="AZ295" s="21">
        <v>0</v>
      </c>
      <c r="BA295" s="19">
        <v>0</v>
      </c>
      <c r="BB295" s="25">
        <v>0.34426230000000002</v>
      </c>
    </row>
    <row r="296" spans="1:54" x14ac:dyDescent="0.15">
      <c r="A296">
        <v>51000293</v>
      </c>
      <c r="C296" s="8" t="s">
        <v>655</v>
      </c>
      <c r="D296" s="8" t="s">
        <v>656</v>
      </c>
      <c r="E296" s="19" t="s">
        <v>802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LOOKUP($Z296,[1]Skill!$A:$A,[1]Skill!$Z:$Z)*$AA296/100)+
IF(ISBLANK($AB296),0, LOOKUP($AB296,[1]Skill!$A:$A,[1]Skill!$Z:$Z)*$AC296/100)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4" t="str">
        <f t="shared" si="18"/>
        <v>0;0;0;0;0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4" t="str">
        <f t="shared" si="19"/>
        <v>0;0;0;0;0;0;0</v>
      </c>
      <c r="AS296" s="50" t="s">
        <v>775</v>
      </c>
      <c r="AT296" s="54"/>
      <c r="AU296" s="8" t="s">
        <v>1194</v>
      </c>
      <c r="AV296" s="8"/>
      <c r="AW296" s="8">
        <v>293</v>
      </c>
      <c r="AX296" s="8"/>
      <c r="AY296" s="59" t="s">
        <v>924</v>
      </c>
      <c r="AZ296" s="21">
        <v>0</v>
      </c>
      <c r="BA296" s="19">
        <v>0</v>
      </c>
      <c r="BB296" s="25">
        <v>0.1065574</v>
      </c>
    </row>
    <row r="297" spans="1:54" x14ac:dyDescent="0.15">
      <c r="A297">
        <v>51000294</v>
      </c>
      <c r="C297" s="4" t="s">
        <v>280</v>
      </c>
      <c r="D297" s="4" t="s">
        <v>391</v>
      </c>
      <c r="E297" s="19" t="s">
        <v>806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LOOKUP($Z297,[1]Skill!$A:$A,[1]Skill!$Z:$Z)*$AA297/100)+
IF(ISBLANK($AB297),0, LOOKUP($AB297,[1]Skill!$A:$A,[1]Skill!$Z:$Z)*$AC297/100)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4" t="str">
        <f t="shared" si="18"/>
        <v>0;0;0;0;0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4" t="str">
        <f t="shared" si="19"/>
        <v>0;0;0;0;0;0;0</v>
      </c>
      <c r="AS297" s="50" t="s">
        <v>775</v>
      </c>
      <c r="AT297" s="54"/>
      <c r="AU297" s="4" t="s">
        <v>1195</v>
      </c>
      <c r="AV297" s="4"/>
      <c r="AW297" s="4">
        <v>294</v>
      </c>
      <c r="AX297" s="4"/>
      <c r="AY297" s="59" t="s">
        <v>925</v>
      </c>
      <c r="AZ297" s="21">
        <v>0</v>
      </c>
      <c r="BA297" s="19">
        <v>0</v>
      </c>
      <c r="BB297" s="25">
        <v>0.50983610000000001</v>
      </c>
    </row>
    <row r="298" spans="1:54" x14ac:dyDescent="0.15">
      <c r="A298">
        <v>51000295</v>
      </c>
      <c r="C298" s="4" t="s">
        <v>281</v>
      </c>
      <c r="D298" s="4" t="s">
        <v>392</v>
      </c>
      <c r="E298" s="19" t="s">
        <v>807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LOOKUP($Z298,[1]Skill!$A:$A,[1]Skill!$Z:$Z)*$AA298/100)+
IF(ISBLANK($AB298),0, LOOKUP($AB298,[1]Skill!$A:$A,[1]Skill!$Z:$Z)*$AC298/100)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4" t="str">
        <f t="shared" si="18"/>
        <v>0;0;0;0;0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4" t="str">
        <f t="shared" si="19"/>
        <v>0;0;0;0;0;0;0</v>
      </c>
      <c r="AS298" s="50" t="s">
        <v>775</v>
      </c>
      <c r="AT298" s="54"/>
      <c r="AU298" s="4"/>
      <c r="AV298" s="4"/>
      <c r="AW298" s="4">
        <v>295</v>
      </c>
      <c r="AX298" s="4"/>
      <c r="AY298" s="59" t="s">
        <v>924</v>
      </c>
      <c r="AZ298" s="21">
        <v>0</v>
      </c>
      <c r="BA298" s="19">
        <v>0</v>
      </c>
      <c r="BB298" s="52">
        <v>0.2377049</v>
      </c>
    </row>
    <row r="299" spans="1:54" x14ac:dyDescent="0.15">
      <c r="A299">
        <v>51000296</v>
      </c>
      <c r="C299" s="4" t="s">
        <v>282</v>
      </c>
      <c r="D299" s="4" t="s">
        <v>393</v>
      </c>
      <c r="E299" s="8"/>
      <c r="F299" s="4">
        <v>5</v>
      </c>
      <c r="G299" s="4">
        <v>8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3.3200000000000003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LOOKUP($Z299,[1]Skill!$A:$A,[1]Skill!$Z:$Z)*$AA299/100)+
IF(ISBLANK($AB299),0, LOOKUP($AB299,[1]Skill!$A:$A,[1]Skill!$Z:$Z)*$AC299/100)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4" t="str">
        <f t="shared" si="18"/>
        <v>0;0;0;0;0</v>
      </c>
      <c r="AK299" s="18">
        <v>0</v>
      </c>
      <c r="AL299" s="18">
        <v>0</v>
      </c>
      <c r="AM299" s="18">
        <v>0</v>
      </c>
      <c r="AN299" s="18">
        <v>0.3</v>
      </c>
      <c r="AO299" s="18">
        <v>0</v>
      </c>
      <c r="AP299" s="18">
        <v>0</v>
      </c>
      <c r="AQ299" s="18">
        <v>0</v>
      </c>
      <c r="AR299" s="4" t="str">
        <f t="shared" si="19"/>
        <v>0;0;0;0.3;0;0;0</v>
      </c>
      <c r="AS299" s="50" t="s">
        <v>775</v>
      </c>
      <c r="AT299" s="54"/>
      <c r="AU299" s="4" t="s">
        <v>1002</v>
      </c>
      <c r="AV299" s="4"/>
      <c r="AW299" s="4">
        <v>296</v>
      </c>
      <c r="AX299" s="4"/>
      <c r="AY299" s="59" t="s">
        <v>921</v>
      </c>
      <c r="AZ299" s="21">
        <v>0</v>
      </c>
      <c r="BA299" s="19">
        <v>0</v>
      </c>
      <c r="BB299" s="52">
        <v>0.80983609999999995</v>
      </c>
    </row>
    <row r="300" spans="1:54" x14ac:dyDescent="0.15">
      <c r="A300">
        <v>51000297</v>
      </c>
      <c r="C300" s="4" t="s">
        <v>283</v>
      </c>
      <c r="D300" s="4" t="s">
        <v>394</v>
      </c>
      <c r="E300" s="8"/>
      <c r="F300" s="4">
        <v>5</v>
      </c>
      <c r="G300" s="4">
        <v>8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3.3200000000000003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LOOKUP($Z300,[1]Skill!$A:$A,[1]Skill!$Z:$Z)*$AA300/100)+
IF(ISBLANK($AB300),0, LOOKUP($AB300,[1]Skill!$A:$A,[1]Skill!$Z:$Z)*$AC300/100)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4" t="str">
        <f t="shared" si="18"/>
        <v>0;0;0;0;0</v>
      </c>
      <c r="AK300" s="18">
        <v>0</v>
      </c>
      <c r="AL300" s="18">
        <v>0.3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4" t="str">
        <f t="shared" si="19"/>
        <v>0;0.3;0;0;0;0;0</v>
      </c>
      <c r="AS300" s="50" t="s">
        <v>775</v>
      </c>
      <c r="AT300" s="54"/>
      <c r="AU300" s="4" t="s">
        <v>1002</v>
      </c>
      <c r="AV300" s="4"/>
      <c r="AW300" s="4">
        <v>297</v>
      </c>
      <c r="AX300" s="4"/>
      <c r="AY300" s="59" t="s">
        <v>921</v>
      </c>
      <c r="AZ300" s="21">
        <v>0</v>
      </c>
      <c r="BA300" s="19">
        <v>0</v>
      </c>
      <c r="BB300" s="52">
        <v>0.81967210000000001</v>
      </c>
    </row>
    <row r="301" spans="1:54" x14ac:dyDescent="0.15">
      <c r="A301">
        <v>51000298</v>
      </c>
      <c r="C301" s="7" t="s">
        <v>464</v>
      </c>
      <c r="D301" s="7" t="s">
        <v>633</v>
      </c>
      <c r="E301" s="8" t="s">
        <v>817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-0.32000000000000028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LOOKUP($Z301,[1]Skill!$A:$A,[1]Skill!$Z:$Z)*$AA301/100)+
IF(ISBLANK($AB301),0, LOOKUP($AB301,[1]Skill!$A:$A,[1]Skill!$Z:$Z)*$AC301/100)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4" t="str">
        <f t="shared" si="18"/>
        <v>0;0;0;0;0</v>
      </c>
      <c r="AK301" s="18">
        <v>0</v>
      </c>
      <c r="AL301" s="18">
        <v>0</v>
      </c>
      <c r="AM301" s="18">
        <v>0</v>
      </c>
      <c r="AN301" s="18">
        <v>-0.3</v>
      </c>
      <c r="AO301" s="18">
        <v>0</v>
      </c>
      <c r="AP301" s="18">
        <v>0</v>
      </c>
      <c r="AQ301" s="18">
        <v>0</v>
      </c>
      <c r="AR301" s="4" t="str">
        <f t="shared" si="19"/>
        <v>0;0;0;-0.3;0;0;0</v>
      </c>
      <c r="AS301" s="50" t="s">
        <v>775</v>
      </c>
      <c r="AT301" s="54">
        <v>11000002</v>
      </c>
      <c r="AU301" s="4" t="s">
        <v>1196</v>
      </c>
      <c r="AV301" s="4"/>
      <c r="AW301" s="4">
        <v>298</v>
      </c>
      <c r="AX301" s="4"/>
      <c r="AY301" s="59" t="s">
        <v>930</v>
      </c>
      <c r="AZ301" s="21">
        <v>0</v>
      </c>
      <c r="BA301" s="19">
        <v>0</v>
      </c>
      <c r="BB301" s="52">
        <v>0.75409839999999995</v>
      </c>
    </row>
    <row r="302" spans="1:54" x14ac:dyDescent="0.15">
      <c r="A302">
        <v>51000299</v>
      </c>
      <c r="C302" s="7" t="s">
        <v>875</v>
      </c>
      <c r="D302" s="7" t="s">
        <v>876</v>
      </c>
      <c r="E302" s="8" t="s">
        <v>877</v>
      </c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LOOKUP($Z302,[1]Skill!$A:$A,[1]Skill!$Z:$Z)*$AA302/100)+
IF(ISBLANK($AB302),0, LOOKUP($AB302,[1]Skill!$A:$A,[1]Skill!$Z:$Z)*$AC302/100)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4" t="str">
        <f t="shared" si="18"/>
        <v>0;0;0;0;0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4" t="str">
        <f t="shared" si="19"/>
        <v>0;0;0;0;0;0;0</v>
      </c>
      <c r="AS302" s="50" t="s">
        <v>775</v>
      </c>
      <c r="AT302" s="54">
        <v>11000008</v>
      </c>
      <c r="AU302" s="4" t="s">
        <v>1028</v>
      </c>
      <c r="AV302" s="4"/>
      <c r="AW302" s="4">
        <v>299</v>
      </c>
      <c r="AX302" s="4"/>
      <c r="AY302" s="59" t="s">
        <v>921</v>
      </c>
      <c r="AZ302" s="21">
        <v>0</v>
      </c>
      <c r="BA302" s="19">
        <v>0</v>
      </c>
      <c r="BB302" s="52">
        <v>0.75409839999999995</v>
      </c>
    </row>
    <row r="303" spans="1:54" x14ac:dyDescent="0.15">
      <c r="A303">
        <v>51000300</v>
      </c>
      <c r="C303" s="7" t="s">
        <v>902</v>
      </c>
      <c r="D303" s="7" t="s">
        <v>903</v>
      </c>
      <c r="E303" s="8" t="s">
        <v>904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LOOKUP($Z303,[1]Skill!$A:$A,[1]Skill!$Z:$Z)*$AA303/100)+
IF(ISBLANK($AB303),0, LOOKUP($AB303,[1]Skill!$A:$A,[1]Skill!$Z:$Z)*$AC303/100)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4" t="str">
        <f t="shared" si="18"/>
        <v>0;0;0;0;0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4" t="str">
        <f t="shared" si="19"/>
        <v>0;0;0;0;0;0;0</v>
      </c>
      <c r="AS303" s="50" t="s">
        <v>775</v>
      </c>
      <c r="AT303" s="54"/>
      <c r="AU303" s="4" t="s">
        <v>1206</v>
      </c>
      <c r="AV303" s="4"/>
      <c r="AW303" s="4">
        <v>300</v>
      </c>
      <c r="AX303" s="4"/>
      <c r="AY303" s="59" t="s">
        <v>925</v>
      </c>
      <c r="AZ303" s="21">
        <v>0</v>
      </c>
      <c r="BA303" s="19">
        <v>0</v>
      </c>
      <c r="BB303" s="52">
        <v>0.75409839999999995</v>
      </c>
    </row>
    <row r="304" spans="1:54" x14ac:dyDescent="0.15">
      <c r="A304">
        <v>51000301</v>
      </c>
      <c r="C304" s="60" t="s">
        <v>940</v>
      </c>
      <c r="D304" s="7" t="s">
        <v>939</v>
      </c>
      <c r="E304" s="8" t="s">
        <v>904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938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LOOKUP($Z304,[1]Skill!$A:$A,[1]Skill!$Z:$Z)*$AA304/100)+
IF(ISBLANK($AB304),0, LOOKUP($AB304,[1]Skill!$A:$A,[1]Skill!$Z:$Z)*$AC304/100)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4" t="str">
        <f t="shared" si="18"/>
        <v>0;0;0;0;0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4" t="str">
        <f t="shared" si="19"/>
        <v>0;0;0;0;0;0;0</v>
      </c>
      <c r="AS304" s="50" t="s">
        <v>775</v>
      </c>
      <c r="AT304" s="54"/>
      <c r="AU304" s="4"/>
      <c r="AV304" s="4"/>
      <c r="AW304" s="4">
        <v>301</v>
      </c>
      <c r="AX304" s="4"/>
      <c r="AY304" s="59" t="s">
        <v>922</v>
      </c>
      <c r="AZ304" s="21">
        <v>0</v>
      </c>
      <c r="BA304" s="19">
        <v>0</v>
      </c>
      <c r="BB304" s="52">
        <v>0.75409839999999995</v>
      </c>
    </row>
    <row r="305" spans="1:54" x14ac:dyDescent="0.15">
      <c r="A305">
        <v>51000302</v>
      </c>
      <c r="C305" s="60" t="s">
        <v>942</v>
      </c>
      <c r="D305" s="7" t="s">
        <v>944</v>
      </c>
      <c r="E305" s="8"/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ref="U305:U306" si="21">SUM(K305:L305)+SUM(N305:T305)*5+4.4*SUM(AK305:AQ305)+2.5*SUM(AE305:AI305)+IF(ISNUMBER(AD305),AD305,0)+M305</f>
        <v>10</v>
      </c>
      <c r="V305" s="4">
        <v>10</v>
      </c>
      <c r="W305" s="4">
        <v>15</v>
      </c>
      <c r="X305" s="4">
        <v>0</v>
      </c>
      <c r="Y305" s="4" t="s">
        <v>943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LOOKUP($Z305,[1]Skill!$A:$A,[1]Skill!$Z:$Z)*$AA305/100)+
IF(ISBLANK($AB305),0, LOOKUP($AB305,[1]Skill!$A:$A,[1]Skill!$Z:$Z)*$AC305/100)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4" t="str">
        <f t="shared" ref="AJ305:AJ306" si="22">CONCATENATE(AE305,";",AF305,";",AG305,";",AH305,";",AI305)</f>
        <v>0;0;0;0;0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4" t="str">
        <f t="shared" ref="AR305:AR306" si="23">CONCATENATE(AK305,";",AL305,";",AM305,";",AN305,";",AO305,";",AP305,";",AQ305)</f>
        <v>0;0;0;0;0;0;0</v>
      </c>
      <c r="AS305" s="50" t="s">
        <v>775</v>
      </c>
      <c r="AT305" s="54">
        <v>11000001</v>
      </c>
      <c r="AU305" s="4"/>
      <c r="AV305" s="4"/>
      <c r="AW305" s="4">
        <v>302</v>
      </c>
      <c r="AX305" s="4"/>
      <c r="AY305" s="59" t="s">
        <v>924</v>
      </c>
      <c r="AZ305" s="21">
        <v>0</v>
      </c>
      <c r="BA305" s="19">
        <v>0</v>
      </c>
      <c r="BB305" s="52">
        <v>0.75409839999999995</v>
      </c>
    </row>
    <row r="306" spans="1:54" x14ac:dyDescent="0.15">
      <c r="A306">
        <v>51000303</v>
      </c>
      <c r="C306" s="8" t="s">
        <v>945</v>
      </c>
      <c r="D306" s="8" t="s">
        <v>946</v>
      </c>
      <c r="E306" s="8" t="s">
        <v>305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 t="shared" si="21"/>
        <v>4</v>
      </c>
      <c r="V306" s="8">
        <v>60</v>
      </c>
      <c r="W306" s="8">
        <v>5</v>
      </c>
      <c r="X306" s="8">
        <v>0</v>
      </c>
      <c r="Y306" s="8" t="s">
        <v>947</v>
      </c>
      <c r="Z306" s="18"/>
      <c r="AA306" s="18"/>
      <c r="AB306" s="18"/>
      <c r="AC306" s="18"/>
      <c r="AD306" s="18">
        <f>IF(ISBLANK($Z306),0, LOOKUP($Z306,[1]Skill!$A:$A,[1]Skill!$Z:$Z)*$AA306/100)+
IF(ISBLANK($AB306),0, LOOKUP($AB306,[1]Skill!$A:$A,[1]Skill!$Z:$Z)*$AC306/100)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8" t="str">
        <f t="shared" si="22"/>
        <v>0;0;0;0;0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8" t="str">
        <f t="shared" si="23"/>
        <v>0;0;0;0;0;0;0</v>
      </c>
      <c r="AS306" s="51" t="s">
        <v>775</v>
      </c>
      <c r="AT306" s="55">
        <v>11000004</v>
      </c>
      <c r="AU306" s="8"/>
      <c r="AV306" s="8"/>
      <c r="AW306" s="8">
        <v>303</v>
      </c>
      <c r="AX306" s="8"/>
      <c r="AY306" s="59" t="s">
        <v>936</v>
      </c>
      <c r="AZ306" s="21">
        <v>0</v>
      </c>
      <c r="BA306" s="19">
        <v>0</v>
      </c>
      <c r="BB306" s="52">
        <v>0.75409839999999995</v>
      </c>
    </row>
    <row r="307" spans="1:54" x14ac:dyDescent="0.15">
      <c r="A307">
        <v>51000304</v>
      </c>
      <c r="C307" s="8" t="s">
        <v>948</v>
      </c>
      <c r="D307" s="8" t="s">
        <v>950</v>
      </c>
      <c r="E307" s="8" t="s">
        <v>959</v>
      </c>
      <c r="F307" s="8">
        <v>3</v>
      </c>
      <c r="G307" s="8">
        <v>10</v>
      </c>
      <c r="H307" s="8">
        <v>6</v>
      </c>
      <c r="I307" s="21">
        <f t="shared" ref="I307" si="24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 t="shared" ref="U307" si="25">SUM(K307:L307)+SUM(N307:T307)*5+4.4*SUM(AK307:AQ307)+2.5*SUM(AE307:AI307)+IF(ISNUMBER(AD307),AD307,0)+M307</f>
        <v>3</v>
      </c>
      <c r="V307" s="8">
        <v>10</v>
      </c>
      <c r="W307" s="8">
        <v>15</v>
      </c>
      <c r="X307" s="8">
        <v>0</v>
      </c>
      <c r="Y307" s="8" t="s">
        <v>949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LOOKUP($Z307,[1]Skill!$A:$A,[1]Skill!$Z:$Z)*$AA307/100)+
IF(ISBLANK($AB307),0, LOOKUP($AB307,[1]Skill!$A:$A,[1]Skill!$Z:$Z)*$AC307/100)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8" t="str">
        <f t="shared" ref="AJ307" si="26">CONCATENATE(AE307,";",AF307,";",AG307,";",AH307,";",AI307)</f>
        <v>0;0;0;0;0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8" t="str">
        <f t="shared" ref="AR307" si="27">CONCATENATE(AK307,";",AL307,";",AM307,";",AN307,";",AO307,";",AP307,";",AQ307)</f>
        <v>0;0;0;0;0;0;0</v>
      </c>
      <c r="AS307" s="51" t="s">
        <v>775</v>
      </c>
      <c r="AT307" s="55">
        <v>11000003</v>
      </c>
      <c r="AU307" s="8"/>
      <c r="AV307" s="8"/>
      <c r="AW307" s="8">
        <v>304</v>
      </c>
      <c r="AX307" s="8"/>
      <c r="AY307" s="59" t="s">
        <v>925</v>
      </c>
      <c r="AZ307" s="21">
        <v>0</v>
      </c>
      <c r="BA307" s="19">
        <v>0</v>
      </c>
      <c r="BB307" s="52">
        <v>0.75409839999999995</v>
      </c>
    </row>
    <row r="308" spans="1:54" x14ac:dyDescent="0.15">
      <c r="A308">
        <v>51000305</v>
      </c>
      <c r="C308" s="8" t="s">
        <v>951</v>
      </c>
      <c r="D308" s="8" t="s">
        <v>952</v>
      </c>
      <c r="E308" s="8"/>
      <c r="F308" s="8">
        <v>2</v>
      </c>
      <c r="G308" s="8">
        <v>7</v>
      </c>
      <c r="H308" s="8">
        <v>6</v>
      </c>
      <c r="I308" s="21">
        <f t="shared" ref="I308" si="28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 t="shared" ref="U308" si="29">SUM(K308:L308)+SUM(N308:T308)*5+4.4*SUM(AK308:AQ308)+2.5*SUM(AE308:AI308)+IF(ISNUMBER(AD308),AD308,0)+M308</f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LOOKUP($Z308,[1]Skill!$A:$A,[1]Skill!$Z:$Z)*$AA308/100)+
IF(ISBLANK($AB308),0, LOOKUP($AB308,[1]Skill!$A:$A,[1]Skill!$Z:$Z)*$AC308/100)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8" t="str">
        <f t="shared" ref="AJ308" si="30">CONCATENATE(AE308,";",AF308,";",AG308,";",AH308,";",AI308)</f>
        <v>0;0;0;0;0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8" t="str">
        <f t="shared" ref="AR308" si="31">CONCATENATE(AK308,";",AL308,";",AM308,";",AN308,";",AO308,";",AP308,";",AQ308)</f>
        <v>0;0;0;0;0;0;0</v>
      </c>
      <c r="AS308" s="51" t="s">
        <v>775</v>
      </c>
      <c r="AT308" s="55">
        <v>11000003</v>
      </c>
      <c r="AU308" s="8"/>
      <c r="AV308" s="8"/>
      <c r="AW308" s="8">
        <v>305</v>
      </c>
      <c r="AX308" s="8"/>
      <c r="AY308" s="59" t="s">
        <v>927</v>
      </c>
      <c r="AZ308" s="21">
        <v>0</v>
      </c>
      <c r="BA308" s="19">
        <v>0</v>
      </c>
      <c r="BB308" s="52">
        <v>0.75409839999999995</v>
      </c>
    </row>
    <row r="309" spans="1:54" x14ac:dyDescent="0.15">
      <c r="A309">
        <v>51000306</v>
      </c>
      <c r="C309" s="8" t="s">
        <v>953</v>
      </c>
      <c r="D309" s="8" t="s">
        <v>954</v>
      </c>
      <c r="E309" s="8" t="s">
        <v>960</v>
      </c>
      <c r="F309" s="8">
        <v>2</v>
      </c>
      <c r="G309" s="8">
        <v>8</v>
      </c>
      <c r="H309" s="8">
        <v>0</v>
      </c>
      <c r="I309" s="21">
        <f t="shared" ref="I309" si="32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 t="shared" ref="U309" si="33">SUM(K309:L309)+SUM(N309:T309)*5+4.4*SUM(AK309:AQ309)+2.5*SUM(AE309:AI309)+IF(ISNUMBER(AD309),AD309,0)+M309</f>
        <v>1</v>
      </c>
      <c r="V309" s="8">
        <v>10</v>
      </c>
      <c r="W309" s="8">
        <v>15</v>
      </c>
      <c r="X309" s="8">
        <v>0</v>
      </c>
      <c r="Y309" s="8" t="s">
        <v>956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LOOKUP($Z309,[1]Skill!$A:$A,[1]Skill!$Z:$Z)*$AA309/100)+
IF(ISBLANK($AB309),0, LOOKUP($AB309,[1]Skill!$A:$A,[1]Skill!$Z:$Z)*$AC309/100)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8" t="str">
        <f t="shared" ref="AJ309" si="34">CONCATENATE(AE309,";",AF309,";",AG309,";",AH309,";",AI309)</f>
        <v>0;0;0;0;0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8" t="str">
        <f t="shared" ref="AR309" si="35">CONCATENATE(AK309,";",AL309,";",AM309,";",AN309,";",AO309,";",AP309,";",AQ309)</f>
        <v>0;0;0;0;0;0;0</v>
      </c>
      <c r="AS309" s="51" t="s">
        <v>775</v>
      </c>
      <c r="AT309" s="55">
        <v>11000003</v>
      </c>
      <c r="AU309" s="8"/>
      <c r="AV309" s="8"/>
      <c r="AW309" s="8">
        <v>306</v>
      </c>
      <c r="AX309" s="8"/>
      <c r="AY309" s="59" t="s">
        <v>921</v>
      </c>
      <c r="AZ309" s="21">
        <v>0</v>
      </c>
      <c r="BA309" s="8">
        <v>1</v>
      </c>
      <c r="BB309" s="52">
        <v>0.75409839999999995</v>
      </c>
    </row>
    <row r="310" spans="1:54" x14ac:dyDescent="0.15">
      <c r="A310">
        <v>51000307</v>
      </c>
      <c r="C310" s="8" t="s">
        <v>961</v>
      </c>
      <c r="D310" s="8" t="s">
        <v>962</v>
      </c>
      <c r="E310" s="8" t="s">
        <v>963</v>
      </c>
      <c r="F310" s="8">
        <v>2</v>
      </c>
      <c r="G310" s="8">
        <v>8</v>
      </c>
      <c r="H310" s="8">
        <v>0</v>
      </c>
      <c r="I310" s="21">
        <f t="shared" ref="I310" si="36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 t="shared" ref="U310" si="37">SUM(K310:L310)+SUM(N310:T310)*5+4.4*SUM(AK310:AQ310)+2.5*SUM(AE310:AI310)+IF(ISNUMBER(AD310),AD310,0)+M310</f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LOOKUP($Z310,[1]Skill!$A:$A,[1]Skill!$Z:$Z)*$AA310/100)+
IF(ISBLANK($AB310),0, LOOKUP($AB310,[1]Skill!$A:$A,[1]Skill!$Z:$Z)*$AC310/100)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8" t="str">
        <f t="shared" ref="AJ310" si="38">CONCATENATE(AE310,";",AF310,";",AG310,";",AH310,";",AI310)</f>
        <v>0;0;0;0;0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8" t="str">
        <f t="shared" ref="AR310" si="39">CONCATENATE(AK310,";",AL310,";",AM310,";",AN310,";",AO310,";",AP310,";",AQ310)</f>
        <v>0;0;0;0;0;0;0</v>
      </c>
      <c r="AS310" s="51" t="s">
        <v>775</v>
      </c>
      <c r="AT310" s="55">
        <v>11000001</v>
      </c>
      <c r="AU310" s="8"/>
      <c r="AV310" s="8"/>
      <c r="AW310" s="8">
        <v>307</v>
      </c>
      <c r="AX310" s="8"/>
      <c r="AY310" s="59" t="s">
        <v>921</v>
      </c>
      <c r="AZ310" s="21">
        <v>0</v>
      </c>
      <c r="BA310" s="8">
        <v>1</v>
      </c>
      <c r="BB310" s="52">
        <v>0.75409839999999995</v>
      </c>
    </row>
    <row r="311" spans="1:54" x14ac:dyDescent="0.15">
      <c r="A311">
        <v>51000308</v>
      </c>
      <c r="C311" s="8" t="s">
        <v>964</v>
      </c>
      <c r="D311" s="8" t="s">
        <v>965</v>
      </c>
      <c r="E311" s="8"/>
      <c r="F311" s="8">
        <v>3</v>
      </c>
      <c r="G311" s="8">
        <v>9</v>
      </c>
      <c r="H311" s="8">
        <v>0</v>
      </c>
      <c r="I311" s="21">
        <f t="shared" ref="I311" si="40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 t="shared" ref="U311" si="41">SUM(K311:L311)+SUM(N311:T311)*5+4.4*SUM(AK311:AQ311)+2.5*SUM(AE311:AI311)+IF(ISNUMBER(AD311),AD311,0)+M311</f>
        <v>-1</v>
      </c>
      <c r="V311" s="8">
        <v>10</v>
      </c>
      <c r="W311" s="8">
        <v>15</v>
      </c>
      <c r="X311" s="8">
        <v>0</v>
      </c>
      <c r="Y311" s="8" t="s">
        <v>966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LOOKUP($Z311,[1]Skill!$A:$A,[1]Skill!$Z:$Z)*$AA311/100)+
IF(ISBLANK($AB311),0, LOOKUP($AB311,[1]Skill!$A:$A,[1]Skill!$Z:$Z)*$AC311/100)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8" t="str">
        <f t="shared" ref="AJ311" si="42">CONCATENATE(AE311,";",AF311,";",AG311,";",AH311,";",AI311)</f>
        <v>0;0;0;0;0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8" t="str">
        <f t="shared" ref="AR311" si="43">CONCATENATE(AK311,";",AL311,";",AM311,";",AN311,";",AO311,";",AP311,";",AQ311)</f>
        <v>0;0;0;0;0;0;0</v>
      </c>
      <c r="AS311" s="51" t="s">
        <v>775</v>
      </c>
      <c r="AT311" s="55">
        <v>11000001</v>
      </c>
      <c r="AU311" s="8"/>
      <c r="AV311" s="8"/>
      <c r="AW311" s="8">
        <v>308</v>
      </c>
      <c r="AX311" s="8"/>
      <c r="AY311" s="59" t="s">
        <v>924</v>
      </c>
      <c r="AZ311" s="21">
        <v>0</v>
      </c>
      <c r="BA311" s="8">
        <v>1</v>
      </c>
      <c r="BB311" s="52">
        <v>0.75409839999999995</v>
      </c>
    </row>
    <row r="312" spans="1:54" x14ac:dyDescent="0.15">
      <c r="A312">
        <v>51000309</v>
      </c>
      <c r="C312" s="8" t="s">
        <v>967</v>
      </c>
      <c r="D312" s="8" t="s">
        <v>968</v>
      </c>
      <c r="E312" s="8" t="s">
        <v>699</v>
      </c>
      <c r="F312" s="8">
        <v>2</v>
      </c>
      <c r="G312" s="8">
        <v>8</v>
      </c>
      <c r="H312" s="8">
        <v>0</v>
      </c>
      <c r="I312" s="21">
        <f t="shared" ref="I312" si="44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 t="shared" ref="U312" si="45">SUM(K312:L312)+SUM(N312:T312)*5+4.4*SUM(AK312:AQ312)+2.5*SUM(AE312:AI312)+IF(ISNUMBER(AD312),AD312,0)+M312</f>
        <v>2</v>
      </c>
      <c r="V312" s="8">
        <v>10</v>
      </c>
      <c r="W312" s="8">
        <v>15</v>
      </c>
      <c r="X312" s="8">
        <v>0</v>
      </c>
      <c r="Y312" s="8" t="s">
        <v>668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LOOKUP($Z312,[1]Skill!$A:$A,[1]Skill!$Z:$Z)*$AA312/100)+
IF(ISBLANK($AB312),0, LOOKUP($AB312,[1]Skill!$A:$A,[1]Skill!$Z:$Z)*$AC312/100)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8" t="str">
        <f t="shared" ref="AJ312" si="46">CONCATENATE(AE312,";",AF312,";",AG312,";",AH312,";",AI312)</f>
        <v>0;0;0;0;0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8" t="str">
        <f t="shared" ref="AR312" si="47">CONCATENATE(AK312,";",AL312,";",AM312,";",AN312,";",AO312,";",AP312,";",AQ312)</f>
        <v>0;0;0;0;0;0;0</v>
      </c>
      <c r="AS312" s="51" t="s">
        <v>775</v>
      </c>
      <c r="AT312" s="55">
        <v>11000002</v>
      </c>
      <c r="AU312" s="8"/>
      <c r="AV312" s="8"/>
      <c r="AW312" s="8">
        <v>309</v>
      </c>
      <c r="AX312" s="8"/>
      <c r="AY312" s="59" t="s">
        <v>921</v>
      </c>
      <c r="AZ312" s="21">
        <v>0</v>
      </c>
      <c r="BA312" s="8">
        <v>1</v>
      </c>
      <c r="BB312" s="52">
        <v>0.75409839999999995</v>
      </c>
    </row>
    <row r="313" spans="1:54" x14ac:dyDescent="0.15">
      <c r="A313">
        <v>51000310</v>
      </c>
      <c r="C313" s="8" t="s">
        <v>970</v>
      </c>
      <c r="D313" s="8" t="s">
        <v>969</v>
      </c>
      <c r="E313" s="8" t="s">
        <v>699</v>
      </c>
      <c r="F313" s="8">
        <v>2</v>
      </c>
      <c r="G313" s="8">
        <v>8</v>
      </c>
      <c r="H313" s="8">
        <v>0</v>
      </c>
      <c r="I313" s="21">
        <f t="shared" ref="I313" si="48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 t="shared" ref="U313" si="49">SUM(K313:L313)+SUM(N313:T313)*5+4.4*SUM(AK313:AQ313)+2.5*SUM(AE313:AI313)+IF(ISNUMBER(AD313),AD313,0)+M313</f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LOOKUP($Z313,[1]Skill!$A:$A,[1]Skill!$Z:$Z)*$AA313/100)+
IF(ISBLANK($AB313),0, LOOKUP($AB313,[1]Skill!$A:$A,[1]Skill!$Z:$Z)*$AC313/100)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8" t="str">
        <f t="shared" ref="AJ313" si="50">CONCATENATE(AE313,";",AF313,";",AG313,";",AH313,";",AI313)</f>
        <v>0;0;0;0;0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8" t="str">
        <f t="shared" ref="AR313" si="51">CONCATENATE(AK313,";",AL313,";",AM313,";",AN313,";",AO313,";",AP313,";",AQ313)</f>
        <v>0;0;0;0;0;0;0</v>
      </c>
      <c r="AS313" s="51" t="s">
        <v>775</v>
      </c>
      <c r="AT313" s="55">
        <v>11000002</v>
      </c>
      <c r="AU313" s="8"/>
      <c r="AV313" s="8"/>
      <c r="AW313" s="8">
        <v>310</v>
      </c>
      <c r="AX313" s="8"/>
      <c r="AY313" s="59" t="s">
        <v>921</v>
      </c>
      <c r="AZ313" s="21">
        <v>0</v>
      </c>
      <c r="BA313" s="8">
        <v>1</v>
      </c>
      <c r="BB313" s="52">
        <v>0.75409839999999995</v>
      </c>
    </row>
    <row r="314" spans="1:54" x14ac:dyDescent="0.15">
      <c r="A314">
        <v>51000311</v>
      </c>
      <c r="C314" s="8" t="s">
        <v>971</v>
      </c>
      <c r="D314" s="8" t="s">
        <v>972</v>
      </c>
      <c r="E314" s="8" t="s">
        <v>699</v>
      </c>
      <c r="F314" s="8">
        <v>4</v>
      </c>
      <c r="G314" s="8">
        <v>11</v>
      </c>
      <c r="H314" s="8">
        <v>0</v>
      </c>
      <c r="I314" s="21">
        <f t="shared" ref="I314" si="52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 t="shared" ref="U314" si="53">SUM(K314:L314)+SUM(N314:T314)*5+4.4*SUM(AK314:AQ314)+2.5*SUM(AE314:AI314)+IF(ISNUMBER(AD314),AD314,0)+M314</f>
        <v>8</v>
      </c>
      <c r="V314" s="8">
        <v>10</v>
      </c>
      <c r="W314" s="8">
        <v>15</v>
      </c>
      <c r="X314" s="8">
        <v>0</v>
      </c>
      <c r="Y314" s="4" t="s">
        <v>973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LOOKUP($Z314,[1]Skill!$A:$A,[1]Skill!$Z:$Z)*$AA314/100)+
IF(ISBLANK($AB314),0, LOOKUP($AB314,[1]Skill!$A:$A,[1]Skill!$Z:$Z)*$AC314/100)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8" t="str">
        <f t="shared" ref="AJ314" si="54">CONCATENATE(AE314,";",AF314,";",AG314,";",AH314,";",AI314)</f>
        <v>0;0;0;0;0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8" t="str">
        <f t="shared" ref="AR314" si="55">CONCATENATE(AK314,";",AL314,";",AM314,";",AN314,";",AO314,";",AP314,";",AQ314)</f>
        <v>0;0;0;0;0;0;0</v>
      </c>
      <c r="AS314" s="51" t="s">
        <v>775</v>
      </c>
      <c r="AT314" s="55">
        <v>11000004</v>
      </c>
      <c r="AU314" s="8"/>
      <c r="AV314" s="8"/>
      <c r="AW314" s="8">
        <v>311</v>
      </c>
      <c r="AX314" s="8"/>
      <c r="AY314" s="59" t="s">
        <v>922</v>
      </c>
      <c r="AZ314" s="21">
        <v>0</v>
      </c>
      <c r="BA314" s="8">
        <v>1</v>
      </c>
      <c r="BB314" s="52">
        <v>0.75409839999999995</v>
      </c>
    </row>
    <row r="315" spans="1:54" x14ac:dyDescent="0.15">
      <c r="A315">
        <v>51000312</v>
      </c>
      <c r="C315" s="8" t="s">
        <v>975</v>
      </c>
      <c r="D315" s="8" t="s">
        <v>976</v>
      </c>
      <c r="E315" s="8" t="s">
        <v>977</v>
      </c>
      <c r="F315" s="8">
        <v>7</v>
      </c>
      <c r="G315" s="8">
        <v>11</v>
      </c>
      <c r="H315" s="8">
        <v>2</v>
      </c>
      <c r="I315" s="21">
        <f t="shared" ref="I315:I316" si="56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 t="shared" ref="U315:U316" si="57">SUM(K315:L315)+SUM(N315:T315)*5+4.4*SUM(AK315:AQ315)+2.5*SUM(AE315:AI315)+IF(ISNUMBER(AD315),AD315,0)+M315</f>
        <v>10</v>
      </c>
      <c r="V315" s="8">
        <v>10</v>
      </c>
      <c r="W315" s="8">
        <v>15</v>
      </c>
      <c r="X315" s="8">
        <v>0</v>
      </c>
      <c r="Y315" s="4" t="s">
        <v>938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LOOKUP($Z315,[1]Skill!$A:$A,[1]Skill!$Z:$Z)*$AA315/100)+
IF(ISBLANK($AB315),0, LOOKUP($AB315,[1]Skill!$A:$A,[1]Skill!$Z:$Z)*$AC315/100)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8" t="str">
        <f t="shared" ref="AJ315:AJ316" si="58">CONCATENATE(AE315,";",AF315,";",AG315,";",AH315,";",AI315)</f>
        <v>0;0;0;0;0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8" t="str">
        <f t="shared" ref="AR315:AR316" si="59">CONCATENATE(AK315,";",AL315,";",AM315,";",AN315,";",AO315,";",AP315,";",AQ315)</f>
        <v>0;0;0;0;0;0;0</v>
      </c>
      <c r="AS315" s="51" t="s">
        <v>775</v>
      </c>
      <c r="AT315" s="55">
        <v>11000004</v>
      </c>
      <c r="AU315" s="8"/>
      <c r="AV315" s="8"/>
      <c r="AW315" s="8">
        <v>312</v>
      </c>
      <c r="AX315" s="8"/>
      <c r="AY315" s="59" t="s">
        <v>974</v>
      </c>
      <c r="AZ315" s="21">
        <v>0</v>
      </c>
      <c r="BA315" s="8">
        <v>1</v>
      </c>
      <c r="BB315" s="52">
        <v>0.75409839999999995</v>
      </c>
    </row>
    <row r="316" spans="1:54" x14ac:dyDescent="0.15">
      <c r="A316">
        <v>51000313</v>
      </c>
      <c r="C316" s="8" t="s">
        <v>978</v>
      </c>
      <c r="D316" s="8" t="s">
        <v>979</v>
      </c>
      <c r="E316" s="8" t="s">
        <v>904</v>
      </c>
      <c r="F316" s="8">
        <v>4</v>
      </c>
      <c r="G316" s="8">
        <v>8</v>
      </c>
      <c r="H316" s="8">
        <v>1</v>
      </c>
      <c r="I316" s="21">
        <f t="shared" si="56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 t="shared" si="5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LOOKUP($Z316,[1]Skill!$A:$A,[1]Skill!$Z:$Z)*$AA316/100)+
IF(ISBLANK($AB316),0, LOOKUP($AB316,[1]Skill!$A:$A,[1]Skill!$Z:$Z)*$AC316/100)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8" t="str">
        <f t="shared" si="58"/>
        <v>0;0;0;0;0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8" t="str">
        <f t="shared" si="59"/>
        <v>0;0;0;0;0;0;0</v>
      </c>
      <c r="AS316" s="51" t="s">
        <v>775</v>
      </c>
      <c r="AT316" s="55">
        <v>11000005</v>
      </c>
      <c r="AU316" s="8"/>
      <c r="AV316" s="8"/>
      <c r="AW316" s="8">
        <v>313</v>
      </c>
      <c r="AX316" s="8"/>
      <c r="AY316" s="59" t="s">
        <v>921</v>
      </c>
      <c r="AZ316" s="21">
        <v>0</v>
      </c>
      <c r="BA316" s="8">
        <v>1</v>
      </c>
      <c r="BB316" s="52">
        <v>0.75409839999999995</v>
      </c>
    </row>
    <row r="317" spans="1:54" x14ac:dyDescent="0.15">
      <c r="A317">
        <v>51000314</v>
      </c>
      <c r="C317" s="8" t="s">
        <v>980</v>
      </c>
      <c r="D317" s="8" t="s">
        <v>981</v>
      </c>
      <c r="E317" s="8" t="s">
        <v>982</v>
      </c>
      <c r="F317" s="8">
        <v>2</v>
      </c>
      <c r="G317" s="8">
        <v>8</v>
      </c>
      <c r="H317" s="8">
        <v>0</v>
      </c>
      <c r="I317" s="21">
        <f t="shared" ref="I317:I318" si="6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 t="shared" ref="U317:U318" si="61">SUM(K317:L317)+SUM(N317:T317)*5+4.4*SUM(AK317:AQ317)+2.5*SUM(AE317:AI317)+IF(ISNUMBER(AD317),AD317,0)+M317</f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LOOKUP($Z317,[1]Skill!$A:$A,[1]Skill!$Z:$Z)*$AA317/100)+
IF(ISBLANK($AB317),0, LOOKUP($AB317,[1]Skill!$A:$A,[1]Skill!$Z:$Z)*$AC317/100)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8" t="str">
        <f t="shared" ref="AJ317:AJ318" si="62">CONCATENATE(AE317,";",AF317,";",AG317,";",AH317,";",AI317)</f>
        <v>0;0;0;0;0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8" t="str">
        <f t="shared" ref="AR317:AR318" si="63">CONCATENATE(AK317,";",AL317,";",AM317,";",AN317,";",AO317,";",AP317,";",AQ317)</f>
        <v>0;0;0;0;0;0;0</v>
      </c>
      <c r="AS317" s="51" t="s">
        <v>775</v>
      </c>
      <c r="AT317" s="55"/>
      <c r="AU317" s="8"/>
      <c r="AV317" s="8"/>
      <c r="AW317" s="8">
        <v>314</v>
      </c>
      <c r="AX317" s="8"/>
      <c r="AY317" s="59" t="s">
        <v>921</v>
      </c>
      <c r="AZ317" s="21">
        <v>0</v>
      </c>
      <c r="BA317" s="8">
        <v>1</v>
      </c>
      <c r="BB317" s="52">
        <v>0.75409839999999995</v>
      </c>
    </row>
    <row r="318" spans="1:54" x14ac:dyDescent="0.15">
      <c r="A318">
        <v>51000315</v>
      </c>
      <c r="C318" s="8" t="s">
        <v>987</v>
      </c>
      <c r="D318" s="8" t="s">
        <v>988</v>
      </c>
      <c r="E318" s="8" t="s">
        <v>802</v>
      </c>
      <c r="F318" s="8">
        <v>4</v>
      </c>
      <c r="G318" s="8">
        <v>13</v>
      </c>
      <c r="H318" s="8">
        <v>1</v>
      </c>
      <c r="I318" s="21">
        <f t="shared" si="60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 t="shared" si="61"/>
        <v>7.32</v>
      </c>
      <c r="V318" s="8">
        <v>25</v>
      </c>
      <c r="W318" s="8">
        <v>20</v>
      </c>
      <c r="X318" s="8">
        <v>0</v>
      </c>
      <c r="Y318" s="4" t="s">
        <v>989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LOOKUP($Z318,[1]Skill!$A:$A,[1]Skill!$Z:$Z)*$AA318/100)+
IF(ISBLANK($AB318),0, LOOKUP($AB318,[1]Skill!$A:$A,[1]Skill!$Z:$Z)*$AC318/100)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8" t="str">
        <f t="shared" si="62"/>
        <v>0;0;0;0;0</v>
      </c>
      <c r="AK318" s="18">
        <v>0</v>
      </c>
      <c r="AL318" s="18">
        <v>0</v>
      </c>
      <c r="AM318" s="18">
        <v>0</v>
      </c>
      <c r="AN318" s="18">
        <v>0.3</v>
      </c>
      <c r="AO318" s="18">
        <v>0</v>
      </c>
      <c r="AP318" s="18">
        <v>0</v>
      </c>
      <c r="AQ318" s="18">
        <v>0</v>
      </c>
      <c r="AR318" s="8" t="str">
        <f t="shared" si="63"/>
        <v>0;0;0;0.3;0;0;0</v>
      </c>
      <c r="AS318" s="51" t="s">
        <v>775</v>
      </c>
      <c r="AT318" s="55">
        <v>11000010</v>
      </c>
      <c r="AU318" s="8"/>
      <c r="AV318" s="8"/>
      <c r="AW318" s="8">
        <v>315</v>
      </c>
      <c r="AX318" s="8"/>
      <c r="AY318" s="59" t="s">
        <v>929</v>
      </c>
      <c r="AZ318" s="21">
        <v>0</v>
      </c>
      <c r="BA318" s="8">
        <v>1</v>
      </c>
      <c r="BB318" s="52">
        <v>0.75409839999999995</v>
      </c>
    </row>
  </sheetData>
  <phoneticPr fontId="18" type="noConversion"/>
  <conditionalFormatting sqref="I4:I318">
    <cfRule type="cellIs" dxfId="123" priority="16" operator="greaterThanOrEqual">
      <formula>5</formula>
    </cfRule>
    <cfRule type="cellIs" dxfId="122" priority="27" operator="equal">
      <formula>1</formula>
    </cfRule>
    <cfRule type="cellIs" dxfId="121" priority="28" operator="equal">
      <formula>2</formula>
    </cfRule>
    <cfRule type="cellIs" dxfId="120" priority="29" operator="equal">
      <formula>3</formula>
    </cfRule>
    <cfRule type="cellIs" dxfId="119" priority="30" operator="equal">
      <formula>4</formula>
    </cfRule>
  </conditionalFormatting>
  <conditionalFormatting sqref="U4:U318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5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D4" sqref="AD4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5" width="4.625" customWidth="1"/>
    <col min="36" max="36" width="10.125" customWidth="1"/>
    <col min="37" max="43" width="3.75" customWidth="1"/>
    <col min="44" max="44" width="14.75" customWidth="1"/>
    <col min="45" max="45" width="5.875" customWidth="1"/>
    <col min="46" max="48" width="9" customWidth="1"/>
    <col min="49" max="49" width="7.375" customWidth="1"/>
    <col min="50" max="50" width="5.75" customWidth="1"/>
    <col min="51" max="51" width="11.12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1202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708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1203</v>
      </c>
      <c r="C2" s="2" t="s">
        <v>286</v>
      </c>
      <c r="D2" s="2" t="s">
        <v>286</v>
      </c>
      <c r="E2" s="28" t="s">
        <v>286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285</v>
      </c>
      <c r="K2" s="10" t="s">
        <v>285</v>
      </c>
      <c r="L2" s="10" t="s">
        <v>285</v>
      </c>
      <c r="M2" s="2" t="s">
        <v>285</v>
      </c>
      <c r="N2" s="2" t="s">
        <v>285</v>
      </c>
      <c r="O2" s="2" t="s">
        <v>703</v>
      </c>
      <c r="P2" s="2" t="s">
        <v>285</v>
      </c>
      <c r="Q2" s="2" t="s">
        <v>285</v>
      </c>
      <c r="R2" s="2" t="s">
        <v>285</v>
      </c>
      <c r="S2" s="2" t="s">
        <v>285</v>
      </c>
      <c r="T2" s="2" t="s">
        <v>285</v>
      </c>
      <c r="U2" s="35" t="s">
        <v>674</v>
      </c>
      <c r="V2" s="2" t="s">
        <v>285</v>
      </c>
      <c r="W2" s="2" t="s">
        <v>285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1204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707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791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51013000</v>
      </c>
      <c r="C4" s="8" t="s">
        <v>236</v>
      </c>
      <c r="D4" s="8" t="s">
        <v>422</v>
      </c>
      <c r="E4" s="8"/>
      <c r="F4" s="8">
        <v>4</v>
      </c>
      <c r="G4" s="8">
        <v>3</v>
      </c>
      <c r="H4" s="8">
        <v>5</v>
      </c>
      <c r="I4" s="4">
        <f t="shared" ref="I4:I13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3" si="1">SUM(K4:L4)+SUM(N4:T4)*5+4.4*SUM(AK4:AQ4)+2.5*SUM(AE4:AI4)+IF(ISNUMBER(AD4),AD4,0)+M4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LOOKUP($Z4,[1]Skill!$A:$A,[1]Skill!$Y:$Y)*$AA4/100)+
IF(ISBLANK($AB4),0, LOOKUP($AB4,[1]Skill!$A:$A,[1]Skill!$Y:$Y)*$AC4/100)</f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8" t="str">
        <f t="shared" ref="AJ4:AJ12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8" t="str">
        <f>CONCATENATE(AK4,";",AL4,";",AM4,";",AN4,";",AO4,";",AP4,";",AQ4)</f>
        <v>0;0;0;0;0;0;0</v>
      </c>
      <c r="AS4" s="50" t="s">
        <v>776</v>
      </c>
      <c r="AT4" s="50"/>
      <c r="AU4" s="50"/>
      <c r="AV4" s="50"/>
      <c r="AW4" s="8">
        <v>223</v>
      </c>
      <c r="AX4" s="18"/>
      <c r="AY4" s="59" t="s">
        <v>921</v>
      </c>
      <c r="AZ4" s="18">
        <v>1</v>
      </c>
      <c r="BA4" s="29">
        <v>0</v>
      </c>
      <c r="BB4" s="29">
        <v>0</v>
      </c>
    </row>
    <row r="5" spans="1:54" x14ac:dyDescent="0.15">
      <c r="A5">
        <v>51013001</v>
      </c>
      <c r="C5" s="8" t="s">
        <v>864</v>
      </c>
      <c r="D5" s="8" t="s">
        <v>865</v>
      </c>
      <c r="E5" s="8"/>
      <c r="F5" s="8">
        <v>1</v>
      </c>
      <c r="G5" s="8">
        <v>13</v>
      </c>
      <c r="H5" s="8">
        <v>3</v>
      </c>
      <c r="I5" s="4">
        <f>IF(AND(U5&gt;=13,U5&lt;=16),5,IF(AND(U5&gt;=9,U5&lt;=12),4,IF(AND(U5&gt;=5,U5&lt;=8),3,IF(AND(U5&gt;=1,U5&lt;=4),2,IF(AND(U5&gt;=-3,U5&lt;=0),1,IF(AND(U5&gt;=-5,U5&lt;=-4),0,6))))))</f>
        <v>6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-8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LOOKUP($Z5,[1]Skill!$A:$A,[1]Skill!$Y:$Y)*$AA5/100)+
IF(ISBLANK($AB5),0, LOOKUP($AB5,[1]Skill!$A:$A,[1]Skill!$Y:$Y)*$AC5/100)</f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8" t="str">
        <f t="shared" ref="AJ5" si="3">CONCATENATE(AE5,";",AF5,";",AG5,";",AH5,";",AI5)</f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8" t="str">
        <f>CONCATENATE(AK5,";",AL5,";",AM5,";",AN5,";",AO5,";",AP5,";",AQ5)</f>
        <v>0;0;0;0;0;0;0</v>
      </c>
      <c r="AS5" s="50" t="s">
        <v>775</v>
      </c>
      <c r="AT5" s="50"/>
      <c r="AU5" s="50"/>
      <c r="AV5" s="50"/>
      <c r="AW5" s="8">
        <v>13001</v>
      </c>
      <c r="AX5" s="18"/>
      <c r="AY5" s="59" t="s">
        <v>921</v>
      </c>
      <c r="AZ5" s="18">
        <v>1</v>
      </c>
      <c r="BA5" s="29">
        <v>0</v>
      </c>
      <c r="BB5" s="29">
        <v>0</v>
      </c>
    </row>
    <row r="6" spans="1:54" x14ac:dyDescent="0.15">
      <c r="A6">
        <v>51013002</v>
      </c>
      <c r="C6" s="4" t="s">
        <v>658</v>
      </c>
      <c r="D6" s="4" t="s">
        <v>657</v>
      </c>
      <c r="E6" s="19"/>
      <c r="F6" s="4">
        <v>1</v>
      </c>
      <c r="G6" s="4">
        <v>11</v>
      </c>
      <c r="H6" s="4">
        <v>0</v>
      </c>
      <c r="I6" s="4">
        <f>IF(AND(U6&gt;=13,U6&lt;=16),5,IF(AND(U6&gt;=9,U6&lt;=12),4,IF(AND(U6&gt;=5,U6&lt;=8),3,IF(AND(U6&gt;=1,U6&lt;=4),2,IF(AND(U6&gt;=-3,U6&lt;=0),1,IF(AND(U6&gt;=-5,U6&lt;=-4),0,6))))))</f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LOOKUP($Z6,[1]Skill!$A:$A,[1]Skill!$Y:$Y)*$AA6/100)+
IF(ISBLANK($AB6),0, LOOKUP($AB6,[1]Skill!$A:$A,[1]Skill!$Y:$Y)*$AC6/100)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9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8" t="str">
        <f t="shared" ref="AR6:AR13" si="4">CONCATENATE(AK6,";",AL6,";",AM6,";",AN6,";",AO6,";",AP6,";",AQ6)</f>
        <v>0;0;0;0;0;0;0</v>
      </c>
      <c r="AS6" s="50" t="s">
        <v>776</v>
      </c>
      <c r="AT6" s="50"/>
      <c r="AU6" s="50"/>
      <c r="AV6" s="50"/>
      <c r="AW6" s="4">
        <v>13002</v>
      </c>
      <c r="AX6" s="18"/>
      <c r="AY6" s="59" t="s">
        <v>921</v>
      </c>
      <c r="AZ6" s="21">
        <v>1</v>
      </c>
      <c r="BA6" s="32">
        <v>0</v>
      </c>
      <c r="BB6" s="29">
        <v>0</v>
      </c>
    </row>
    <row r="7" spans="1:54" x14ac:dyDescent="0.15">
      <c r="A7">
        <v>51013003</v>
      </c>
      <c r="C7" s="4" t="s">
        <v>822</v>
      </c>
      <c r="D7" s="4" t="s">
        <v>823</v>
      </c>
      <c r="E7" s="19"/>
      <c r="F7" s="4">
        <v>1</v>
      </c>
      <c r="G7" s="4">
        <v>10</v>
      </c>
      <c r="H7" s="4">
        <v>0</v>
      </c>
      <c r="I7" s="4">
        <f t="shared" ref="I7" si="5">IF(AND(U7&gt;=13,U7&lt;=16),5,IF(AND(U7&gt;=9,U7&lt;=12),4,IF(AND(U7&gt;=5,U7&lt;=8),3,IF(AND(U7&gt;=1,U7&lt;=4),2,IF(AND(U7&gt;=-3,U7&lt;=0),1,IF(AND(U7&gt;=-5,U7&lt;=-4),0,6))))))</f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955</v>
      </c>
      <c r="Z7" s="47"/>
      <c r="AA7" s="47"/>
      <c r="AB7" s="47"/>
      <c r="AC7" s="47"/>
      <c r="AD7" s="18">
        <f>IF(ISBLANK($Z7),0, LOOKUP($Z7,[1]Skill!$A:$A,[1]Skill!$Y:$Y)*$AA7/100)+
IF(ISBLANK($AB7),0, LOOKUP($AB7,[1]Skill!$A:$A,[1]Skill!$Y:$Y)*$AC7/100)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9" t="str">
        <f t="shared" ref="AJ7" si="6">CONCATENATE(AE7,";",AF7,";",AG7,";",AH7,";",AI7)</f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8" t="str">
        <f t="shared" ref="AR7" si="7">CONCATENATE(AK7,";",AL7,";",AM7,";",AN7,";",AO7,";",AP7,";",AQ7)</f>
        <v>0;0;0;0;0;0;0</v>
      </c>
      <c r="AS7" s="50" t="s">
        <v>776</v>
      </c>
      <c r="AT7" s="50"/>
      <c r="AU7" s="50"/>
      <c r="AV7" s="50"/>
      <c r="AW7" s="4">
        <v>13003</v>
      </c>
      <c r="AX7" s="18"/>
      <c r="AY7" s="59" t="s">
        <v>921</v>
      </c>
      <c r="AZ7" s="21">
        <v>1</v>
      </c>
      <c r="BA7" s="32">
        <v>0</v>
      </c>
      <c r="BB7" s="29">
        <v>0</v>
      </c>
    </row>
    <row r="8" spans="1:54" x14ac:dyDescent="0.15">
      <c r="A8">
        <v>51013004</v>
      </c>
      <c r="C8" s="4" t="s">
        <v>825</v>
      </c>
      <c r="D8" s="4" t="s">
        <v>823</v>
      </c>
      <c r="E8" s="19"/>
      <c r="F8" s="4">
        <v>1</v>
      </c>
      <c r="G8" s="4">
        <v>16</v>
      </c>
      <c r="H8" s="4">
        <v>0</v>
      </c>
      <c r="I8" s="4">
        <f t="shared" ref="I8" si="8">IF(AND(U8&gt;=13,U8&lt;=16),5,IF(AND(U8&gt;=9,U8&lt;=12),4,IF(AND(U8&gt;=5,U8&lt;=8),3,IF(AND(U8&gt;=1,U8&lt;=4),2,IF(AND(U8&gt;=-3,U8&lt;=0),1,IF(AND(U8&gt;=-5,U8&lt;=-4),0,6))))))</f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LOOKUP($Z8,[1]Skill!$A:$A,[1]Skill!$Y:$Y)*$AA8/100)+
IF(ISBLANK($AB8),0, LOOKUP($AB8,[1]Skill!$A:$A,[1]Skill!$Y:$Y)*$AC8/100)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9" t="str">
        <f t="shared" ref="AJ8" si="9">CONCATENATE(AE8,";",AF8,";",AG8,";",AH8,";",AI8)</f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8" t="str">
        <f t="shared" ref="AR8" si="10">CONCATENATE(AK8,";",AL8,";",AM8,";",AN8,";",AO8,";",AP8,";",AQ8)</f>
        <v>0;0;0;0;0;0;0</v>
      </c>
      <c r="AS8" s="50" t="s">
        <v>775</v>
      </c>
      <c r="AT8" s="50"/>
      <c r="AU8" s="50"/>
      <c r="AV8" s="50"/>
      <c r="AW8" s="4">
        <v>13004</v>
      </c>
      <c r="AX8" s="18"/>
      <c r="AY8" s="59" t="s">
        <v>921</v>
      </c>
      <c r="AZ8" s="21">
        <v>1</v>
      </c>
      <c r="BA8" s="32">
        <v>0</v>
      </c>
      <c r="BB8" s="29">
        <v>0</v>
      </c>
    </row>
    <row r="9" spans="1:54" x14ac:dyDescent="0.15">
      <c r="A9">
        <v>51013005</v>
      </c>
      <c r="C9" s="4" t="s">
        <v>958</v>
      </c>
      <c r="D9" s="4" t="s">
        <v>957</v>
      </c>
      <c r="E9" s="19"/>
      <c r="F9" s="4">
        <v>1</v>
      </c>
      <c r="G9" s="4">
        <v>8</v>
      </c>
      <c r="H9" s="4">
        <v>0</v>
      </c>
      <c r="I9" s="4">
        <f t="shared" ref="I9:I10" si="11">IF(AND(U9&gt;=13,U9&lt;=16),5,IF(AND(U9&gt;=9,U9&lt;=12),4,IF(AND(U9&gt;=5,U9&lt;=8),3,IF(AND(U9&gt;=1,U9&lt;=4),2,IF(AND(U9&gt;=-3,U9&lt;=0),1,IF(AND(U9&gt;=-5,U9&lt;=-4),0,6))))))</f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ref="U9:U10" si="12">SUM(K9:L9)+SUM(N9:T9)*5+4.4*SUM(AK9:AQ9)+2.5*SUM(AE9:AI9)+IF(ISNUMBER(AD9),AD9,0)+M9</f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LOOKUP($Z9,[1]Skill!$A:$A,[1]Skill!$Y:$Y)*$AA9/100)+
IF(ISBLANK($AB9),0, LOOKUP($AB9,[1]Skill!$A:$A,[1]Skill!$Y:$Y)*$AC9/100)</f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9" t="str">
        <f t="shared" ref="AJ9:AJ10" si="13">CONCATENATE(AE9,";",AF9,";",AG9,";",AH9,";",AI9)</f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8" t="str">
        <f t="shared" ref="AR9:AR10" si="14">CONCATENATE(AK9,";",AL9,";",AM9,";",AN9,";",AO9,";",AP9,";",AQ9)</f>
        <v>0;0;0;0;0;0;0</v>
      </c>
      <c r="AS9" s="50" t="s">
        <v>775</v>
      </c>
      <c r="AT9" s="50"/>
      <c r="AU9" s="50"/>
      <c r="AV9" s="50"/>
      <c r="AW9" s="4">
        <v>13005</v>
      </c>
      <c r="AX9" s="18"/>
      <c r="AY9" s="59" t="s">
        <v>921</v>
      </c>
      <c r="AZ9" s="21">
        <v>1</v>
      </c>
      <c r="BA9" s="32">
        <v>0</v>
      </c>
      <c r="BB9" s="29">
        <v>0</v>
      </c>
    </row>
    <row r="10" spans="1:54" x14ac:dyDescent="0.15">
      <c r="A10">
        <v>51013006</v>
      </c>
      <c r="C10" s="4" t="s">
        <v>986</v>
      </c>
      <c r="D10" s="4" t="s">
        <v>823</v>
      </c>
      <c r="E10" s="19"/>
      <c r="F10" s="4">
        <v>1</v>
      </c>
      <c r="G10" s="4">
        <v>8</v>
      </c>
      <c r="H10" s="4">
        <v>0</v>
      </c>
      <c r="I10" s="4">
        <f t="shared" si="11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2"/>
        <v>-3</v>
      </c>
      <c r="V10" s="8">
        <v>10</v>
      </c>
      <c r="W10" s="8">
        <v>10</v>
      </c>
      <c r="X10" s="8">
        <v>0</v>
      </c>
      <c r="Y10" s="8" t="s">
        <v>985</v>
      </c>
      <c r="Z10" s="47"/>
      <c r="AA10" s="47"/>
      <c r="AB10" s="47"/>
      <c r="AC10" s="47"/>
      <c r="AD10" s="18">
        <f>IF(ISBLANK($Z10),0, LOOKUP($Z10,[1]Skill!$A:$A,[1]Skill!$Y:$Y)*$AA10/100)+
IF(ISBLANK($AB10),0, LOOKUP($AB10,[1]Skill!$A:$A,[1]Skill!$Y:$Y)*$AC10/100)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9" t="str">
        <f t="shared" si="13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8" t="str">
        <f t="shared" si="14"/>
        <v>0;0;0;0;0;0;0</v>
      </c>
      <c r="AS10" s="50" t="s">
        <v>775</v>
      </c>
      <c r="AT10" s="50"/>
      <c r="AU10" s="50"/>
      <c r="AV10" s="50"/>
      <c r="AW10" s="4">
        <v>13006</v>
      </c>
      <c r="AX10" s="18"/>
      <c r="AY10" s="59" t="s">
        <v>984</v>
      </c>
      <c r="AZ10" s="21">
        <v>1</v>
      </c>
      <c r="BA10" s="32">
        <v>0</v>
      </c>
      <c r="BB10" s="29">
        <v>0</v>
      </c>
    </row>
    <row r="11" spans="1:54" x14ac:dyDescent="0.15">
      <c r="A11">
        <v>51018001</v>
      </c>
      <c r="C11" s="8" t="s">
        <v>1201</v>
      </c>
      <c r="D11" s="8" t="s">
        <v>693</v>
      </c>
      <c r="E11" s="19"/>
      <c r="F11" s="8">
        <v>2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-60</v>
      </c>
      <c r="L11" s="4">
        <v>120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60</v>
      </c>
      <c r="V11" s="8">
        <v>25</v>
      </c>
      <c r="W11" s="8">
        <v>0</v>
      </c>
      <c r="X11" s="8">
        <v>0</v>
      </c>
      <c r="Y11" s="8" t="s">
        <v>771</v>
      </c>
      <c r="Z11" s="47"/>
      <c r="AA11" s="47"/>
      <c r="AB11" s="47"/>
      <c r="AC11" s="47"/>
      <c r="AD11" s="18">
        <f>IF(ISBLANK($Z11),0, LOOKUP($Z11,[1]Skill!$A:$A,[1]Skill!$Y:$Y)*$AA11/100)+
IF(ISBLANK($AB11),0, LOOKUP($AB11,[1]Skill!$A:$A,[1]Skill!$Y:$Y)*$AC11/100)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8" t="str">
        <f t="shared" si="4"/>
        <v>0;0;0;0;0;0;0</v>
      </c>
      <c r="AS11" s="50" t="s">
        <v>777</v>
      </c>
      <c r="AT11" s="50"/>
      <c r="AU11" s="50"/>
      <c r="AV11" s="50"/>
      <c r="AW11" s="8">
        <v>18001</v>
      </c>
      <c r="AX11" s="18"/>
      <c r="AY11" s="59" t="s">
        <v>921</v>
      </c>
      <c r="AZ11" s="21">
        <v>1</v>
      </c>
      <c r="BA11" s="32">
        <v>0</v>
      </c>
      <c r="BB11" s="29">
        <v>0</v>
      </c>
    </row>
    <row r="12" spans="1:54" x14ac:dyDescent="0.15">
      <c r="A12">
        <v>51018002</v>
      </c>
      <c r="B12" t="s">
        <v>1205</v>
      </c>
      <c r="C12" s="8" t="s">
        <v>768</v>
      </c>
      <c r="D12" s="8" t="s">
        <v>769</v>
      </c>
      <c r="E12" s="19"/>
      <c r="F12" s="8">
        <v>4</v>
      </c>
      <c r="G12" s="8">
        <v>35</v>
      </c>
      <c r="H12" s="8">
        <v>0</v>
      </c>
      <c r="I12" s="4">
        <f t="shared" si="0"/>
        <v>6</v>
      </c>
      <c r="J12" s="8">
        <v>0</v>
      </c>
      <c r="K12" s="4">
        <v>-40</v>
      </c>
      <c r="L12" s="4">
        <v>200</v>
      </c>
      <c r="M12" s="4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160</v>
      </c>
      <c r="V12" s="8">
        <v>35</v>
      </c>
      <c r="W12" s="8">
        <v>0</v>
      </c>
      <c r="X12" s="8">
        <v>0</v>
      </c>
      <c r="Y12" s="8" t="s">
        <v>778</v>
      </c>
      <c r="Z12" s="47"/>
      <c r="AA12" s="47"/>
      <c r="AB12" s="47"/>
      <c r="AC12" s="47"/>
      <c r="AD12" s="18">
        <f>IF(ISBLANK($Z12),0, LOOKUP($Z12,[1]Skill!$A:$A,[1]Skill!$Y:$Y)*$AA12/100)+
IF(ISBLANK($AB12),0, LOOKUP($AB12,[1]Skill!$A:$A,[1]Skill!$Y:$Y)*$AC12/100)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9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8" t="str">
        <f t="shared" si="4"/>
        <v>0;0;0;0;0;0;0</v>
      </c>
      <c r="AS12" s="50" t="s">
        <v>777</v>
      </c>
      <c r="AT12" s="50"/>
      <c r="AU12" s="50"/>
      <c r="AV12" s="50"/>
      <c r="AW12" s="8">
        <v>18002</v>
      </c>
      <c r="AX12" s="18"/>
      <c r="AY12" s="59" t="s">
        <v>921</v>
      </c>
      <c r="AZ12" s="21">
        <v>1</v>
      </c>
      <c r="BA12" s="32">
        <v>0</v>
      </c>
      <c r="BB12" s="29">
        <v>0</v>
      </c>
    </row>
    <row r="13" spans="1:54" x14ac:dyDescent="0.15">
      <c r="A13">
        <v>51018003</v>
      </c>
      <c r="C13" s="8" t="s">
        <v>1198</v>
      </c>
      <c r="D13" s="8" t="s">
        <v>770</v>
      </c>
      <c r="E13" s="19"/>
      <c r="F13" s="8">
        <v>3</v>
      </c>
      <c r="G13" s="8">
        <v>34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120</v>
      </c>
      <c r="M13" s="4">
        <v>0</v>
      </c>
      <c r="N13" s="8">
        <v>0</v>
      </c>
      <c r="O13" s="8">
        <v>0</v>
      </c>
      <c r="P13" s="8">
        <v>2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85</v>
      </c>
      <c r="V13" s="8">
        <v>40</v>
      </c>
      <c r="W13" s="8">
        <v>0</v>
      </c>
      <c r="X13" s="8">
        <v>0</v>
      </c>
      <c r="Y13" s="8" t="s">
        <v>771</v>
      </c>
      <c r="Z13" s="47"/>
      <c r="AA13" s="47"/>
      <c r="AB13" s="47"/>
      <c r="AC13" s="47"/>
      <c r="AD13" s="18">
        <f>IF(ISBLANK($Z13),0, LOOKUP($Z13,[1]Skill!$A:$A,[1]Skill!$Y:$Y)*$AA13/100)+
IF(ISBLANK($AB13),0, LOOKUP($AB13,[1]Skill!$A:$A,[1]Skill!$Y:$Y)*$AC13/100)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 t="str">
        <f t="shared" ref="AJ13" si="15">CONCATENATE(AE13,";",AF13,";",AG13,";",AH13,";",AI13)</f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8" t="str">
        <f t="shared" si="4"/>
        <v>0;0;0;0;0;0;0</v>
      </c>
      <c r="AS13" s="50" t="s">
        <v>777</v>
      </c>
      <c r="AT13" s="50"/>
      <c r="AU13" s="50"/>
      <c r="AV13" s="50"/>
      <c r="AW13" s="8">
        <v>18003</v>
      </c>
      <c r="AX13" s="18"/>
      <c r="AY13" s="59" t="s">
        <v>921</v>
      </c>
      <c r="AZ13" s="21">
        <v>1</v>
      </c>
      <c r="BA13" s="32">
        <v>0</v>
      </c>
      <c r="BB13" s="29">
        <v>0</v>
      </c>
    </row>
    <row r="14" spans="1:54" x14ac:dyDescent="0.15">
      <c r="A14">
        <v>51019001</v>
      </c>
      <c r="C14" s="8" t="s">
        <v>873</v>
      </c>
      <c r="D14" s="8" t="s">
        <v>1199</v>
      </c>
      <c r="E14" s="19"/>
      <c r="F14" s="31">
        <v>2</v>
      </c>
      <c r="G14" s="31">
        <v>8</v>
      </c>
      <c r="H14" s="31">
        <v>0</v>
      </c>
      <c r="I14" s="4">
        <f>IF(AND(U14&gt;=13,U14&lt;=16),5,IF(AND(U14&gt;=9,U14&lt;=12),4,IF(AND(U14&gt;=5,U14&lt;=8),3,IF(AND(U14&gt;=1,U14&lt;=4),2,IF(AND(U14&gt;=-3,U14&lt;=0),1,IF(AND(U14&gt;=-5,U14&lt;=-4),0,6))))))</f>
        <v>6</v>
      </c>
      <c r="J14" s="31">
        <v>2</v>
      </c>
      <c r="K14" s="31">
        <v>10</v>
      </c>
      <c r="L14" s="31">
        <v>-80</v>
      </c>
      <c r="M14" s="31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>SUM(K14:L14)+SUM(N14:T14)*5+4.4*SUM(AK14:AQ14)+2.5*SUM(AE14:AI14)+IF(ISNUMBER(AD14),AD14,0)+M14</f>
        <v>-70</v>
      </c>
      <c r="V14" s="8">
        <v>10</v>
      </c>
      <c r="W14" s="8">
        <v>20</v>
      </c>
      <c r="X14" s="8">
        <v>0</v>
      </c>
      <c r="Y14" s="8" t="s">
        <v>6</v>
      </c>
      <c r="Z14" s="47"/>
      <c r="AA14" s="47"/>
      <c r="AB14" s="47"/>
      <c r="AC14" s="47"/>
      <c r="AD14" s="18">
        <f>IF(ISBLANK($Z14),0, LOOKUP($Z14,[1]Skill!$A:$A,[1]Skill!$Y:$Y)*$AA14/100)+
IF(ISBLANK($AB14),0, LOOKUP($AB14,[1]Skill!$A:$A,[1]Skill!$Y:$Y)*$AC14/100)</f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9" t="str">
        <f>CONCATENATE(AE14,";",AF14,";",AG14,";",AH14,";",AI14)</f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8" t="str">
        <f>CONCATENATE(AK14,";",AL14,";",AM14,";",AN14,";",AO14,";",AP14,";",AQ14)</f>
        <v>0;0;0;0;0;0;0</v>
      </c>
      <c r="AS14" s="50" t="s">
        <v>776</v>
      </c>
      <c r="AT14" s="50"/>
      <c r="AU14" s="50"/>
      <c r="AV14" s="50"/>
      <c r="AW14" s="31">
        <v>280</v>
      </c>
      <c r="AX14" s="18"/>
      <c r="AY14" s="59" t="s">
        <v>921</v>
      </c>
      <c r="AZ14" s="21">
        <v>1</v>
      </c>
      <c r="BA14" s="32">
        <v>0</v>
      </c>
      <c r="BB14" s="33">
        <v>0</v>
      </c>
    </row>
    <row r="15" spans="1:54" x14ac:dyDescent="0.15">
      <c r="A15">
        <v>51019002</v>
      </c>
      <c r="C15" s="8" t="s">
        <v>874</v>
      </c>
      <c r="D15" s="8" t="s">
        <v>1200</v>
      </c>
      <c r="E15" s="19"/>
      <c r="F15" s="31">
        <v>2</v>
      </c>
      <c r="G15" s="31">
        <v>8</v>
      </c>
      <c r="H15" s="31">
        <v>0</v>
      </c>
      <c r="I15" s="4">
        <f t="shared" ref="I15" si="16">IF(AND(U15&gt;=13,U15&lt;=16),5,IF(AND(U15&gt;=9,U15&lt;=12),4,IF(AND(U15&gt;=5,U15&lt;=8),3,IF(AND(U15&gt;=1,U15&lt;=4),2,IF(AND(U15&gt;=-3,U15&lt;=0),1,IF(AND(U15&gt;=-5,U15&lt;=-4),0,6))))))</f>
        <v>6</v>
      </c>
      <c r="J15" s="31">
        <v>2</v>
      </c>
      <c r="K15" s="31">
        <v>-80</v>
      </c>
      <c r="L15" s="31">
        <v>10</v>
      </c>
      <c r="M15" s="31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ref="U15" si="17">SUM(K15:L15)+SUM(N15:T15)*5+4.4*SUM(AK15:AQ15)+2.5*SUM(AE15:AI15)+IF(ISNUMBER(AD15),AD15,0)+M15</f>
        <v>-70</v>
      </c>
      <c r="V15" s="8">
        <v>10</v>
      </c>
      <c r="W15" s="8">
        <v>20</v>
      </c>
      <c r="X15" s="8">
        <v>0</v>
      </c>
      <c r="Y15" s="8" t="s">
        <v>6</v>
      </c>
      <c r="Z15" s="47"/>
      <c r="AA15" s="47"/>
      <c r="AB15" s="47"/>
      <c r="AC15" s="47"/>
      <c r="AD15" s="18">
        <f>IF(ISBLANK($Z15),0, LOOKUP($Z15,[1]Skill!$A:$A,[1]Skill!$Y:$Y)*$AA15/100)+
IF(ISBLANK($AB15),0, LOOKUP($AB15,[1]Skill!$A:$A,[1]Skill!$Y:$Y)*$AC15/100)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9" t="str">
        <f t="shared" ref="AJ15" si="18">CONCATENATE(AE15,";",AF15,";",AG15,";",AH15,";",AI15)</f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8" t="str">
        <f t="shared" ref="AR15" si="19">CONCATENATE(AK15,";",AL15,";",AM15,";",AN15,";",AO15,";",AP15,";",AQ15)</f>
        <v>0;0;0;0;0;0;0</v>
      </c>
      <c r="AS15" s="50" t="s">
        <v>776</v>
      </c>
      <c r="AT15" s="50"/>
      <c r="AU15" s="50"/>
      <c r="AV15" s="50"/>
      <c r="AW15" s="31">
        <v>278</v>
      </c>
      <c r="AX15" s="18"/>
      <c r="AY15" s="59" t="s">
        <v>921</v>
      </c>
      <c r="AZ15" s="21">
        <v>1</v>
      </c>
      <c r="BA15" s="32">
        <v>0</v>
      </c>
      <c r="BB15" s="33">
        <v>0</v>
      </c>
    </row>
  </sheetData>
  <phoneticPr fontId="18" type="noConversion"/>
  <conditionalFormatting sqref="K4:L15">
    <cfRule type="cellIs" dxfId="62" priority="37" operator="between">
      <formula>-30</formula>
      <formula>30</formula>
    </cfRule>
  </conditionalFormatting>
  <conditionalFormatting sqref="I4:I15">
    <cfRule type="cellIs" dxfId="61" priority="15" operator="greaterThanOrEqual">
      <formula>5</formula>
    </cfRule>
    <cfRule type="cellIs" dxfId="60" priority="16" operator="equal">
      <formula>1</formula>
    </cfRule>
    <cfRule type="cellIs" dxfId="59" priority="17" operator="equal">
      <formula>2</formula>
    </cfRule>
    <cfRule type="cellIs" dxfId="58" priority="18" operator="equal">
      <formula>3</formula>
    </cfRule>
    <cfRule type="cellIs" dxfId="57" priority="19" operator="equal">
      <formula>4</formula>
    </cfRule>
  </conditionalFormatting>
  <conditionalFormatting sqref="U4:U1510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R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859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856</v>
      </c>
      <c r="B7" s="22">
        <v>1</v>
      </c>
    </row>
    <row r="8" spans="1:2" x14ac:dyDescent="0.15">
      <c r="A8" s="24" t="s">
        <v>857</v>
      </c>
      <c r="B8" s="22">
        <v>1</v>
      </c>
    </row>
    <row r="9" spans="1:2" x14ac:dyDescent="0.15">
      <c r="A9" s="24" t="s">
        <v>858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2013-01-13T06:22:51Z</dcterms:created>
  <dcterms:modified xsi:type="dcterms:W3CDTF">2017-12-25T01:02:00Z</dcterms:modified>
</cp:coreProperties>
</file>