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1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7" i="1" l="1"/>
  <c r="H147" i="1" s="1"/>
  <c r="Q148" i="1"/>
  <c r="H148" i="1" s="1"/>
  <c r="Q146" i="1" l="1"/>
  <c r="H146" i="1" s="1"/>
  <c r="H4" i="6"/>
  <c r="H5" i="6"/>
  <c r="H6" i="6"/>
  <c r="H7" i="6"/>
  <c r="H8" i="6"/>
  <c r="H9" i="6"/>
  <c r="H4" i="3"/>
  <c r="H5" i="3"/>
  <c r="H6" i="3"/>
  <c r="H7" i="3"/>
  <c r="H8" i="3"/>
  <c r="H9" i="3"/>
  <c r="H10" i="3"/>
  <c r="H11" i="3"/>
  <c r="H12" i="3"/>
  <c r="H13" i="3"/>
  <c r="H14" i="3"/>
  <c r="H15" i="3"/>
  <c r="Q145" i="1"/>
  <c r="H145" i="1" s="1"/>
  <c r="Q144" i="1"/>
  <c r="H144" i="1" s="1"/>
  <c r="Q15" i="3" l="1"/>
  <c r="Q14" i="3" l="1"/>
  <c r="Q13" i="3" l="1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Q53" i="1" l="1"/>
  <c r="Q72" i="1" l="1"/>
  <c r="Q66" i="1" l="1"/>
  <c r="Q10" i="3" l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<sst xmlns="http://schemas.openxmlformats.org/spreadsheetml/2006/main" count="1477" uniqueCount="980">
  <si>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</si>
  <si>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</si>
  <si>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</si>
  <si>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</si>
  <si>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</si>
  <si>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</si>
  <si>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</si>
  <si>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</si>
  <si>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</si>
  <si>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</si>
  <si>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</si>
  <si>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</si>
  <si>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</si>
  <si>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</si>
  <si>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</si>
  <si>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</si>
  <si>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</si>
  <si>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</si>
  <si>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</si>
  <si>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</si>
  <si>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</si>
  <si>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</si>
  <si>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</si>
  <si>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</si>
  <si>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</si>
  <si>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</si>
  <si>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</si>
  <si>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</si>
  <si>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</si>
  <si>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</si>
  <si>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</si>
  <si>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</si>
  <si>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</si>
  <si>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</si>
  <si>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</si>
  <si>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</si>
  <si>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</si>
  <si>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</si>
  <si>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</si>
  <si>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</si>
  <si>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</si>
  <si>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</si>
  <si>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</si>
  <si>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</si>
  <si>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</si>
  <si>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</si>
  <si>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</si>
  <si>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</si>
  <si>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</si>
  <si>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</si>
  <si>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</si>
  <si>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</si>
  <si>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</si>
  <si>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</si>
  <si>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</si>
  <si>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</si>
  <si>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</si>
  <si>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</si>
  <si>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</si>
  <si>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</si>
  <si>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</si>
  <si>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</si>
  <si>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</si>
  <si>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</si>
  <si>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</si>
  <si>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</si>
  <si>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</si>
  <si>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</si>
  <si>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</si>
  <si>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</si>
  <si>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</si>
  <si>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</si>
  <si>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</si>
  <si>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</si>
  <si>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</si>
  <si>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</si>
  <si>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</si>
  <si>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</si>
  <si>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</si>
  <si>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</si>
  <si>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</si>
  <si>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</si>
  <si>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</si>
  <si>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</si>
  <si>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</si>
  <si>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</si>
  <si>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</si>
  <si>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</si>
  <si>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</si>
  <si>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</si>
  <si>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</si>
  <si>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</si>
  <si>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</si>
  <si>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</si>
  <si>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</si>
  <si>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</si>
  <si>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</si>
  <si>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</si>
  <si>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</si>
  <si>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</si>
  <si>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</si>
  <si>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</si>
  <si>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</si>
  <si>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</si>
  <si>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</si>
  <si>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</si>
  <si>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</si>
  <si>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</si>
  <si>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</si>
  <si>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</si>
  <si>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</si>
  <si>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</si>
  <si>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</si>
  <si>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</si>
  <si>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</si>
  <si>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</si>
  <si>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</si>
  <si>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</si>
  <si>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</si>
  <si>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</si>
  <si>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</si>
  <si>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</si>
  <si>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</si>
  <si>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</si>
  <si>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</si>
  <si>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</si>
  <si>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</si>
  <si>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</si>
  <si>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</si>
  <si>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</si>
  <si>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</si>
  <si>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</si>
  <si>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</si>
  <si>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</si>
  <si>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</si>
  <si>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</si>
  <si>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</si>
  <si>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</si>
  <si>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</si>
  <si>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</si>
  <si>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</si>
  <si>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</si>
  <si>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</si>
  <si>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</si>
  <si>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</si>
  <si>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</si>
  <si>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</si>
  <si>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</si>
  <si>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</si>
  <si>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</si>
  <si>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</si>
  <si>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</si>
  <si>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</si>
  <si>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</si>
  <si>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</si>
  <si>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</si>
  <si>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</si>
  <si>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</si>
  <si>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</si>
  <si>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</si>
  <si>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</si>
  <si>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</si>
  <si>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</si>
  <si>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</si>
  <si>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</si>
  <si>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</si>
  <si>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</si>
  <si>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</si>
  <si>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</si>
  <si>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</si>
  <si>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</si>
  <si>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</si>
  <si>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</si>
  <si>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</si>
  <si>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</si>
  <si>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</si>
  <si>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</si>
  <si>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</si>
  <si>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</si>
  <si>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</si>
  <si>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</si>
  <si>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</si>
  <si>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</si>
  <si>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</si>
  <si>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</si>
  <si>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</si>
  <si>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</si>
  <si>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</si>
  <si>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</si>
  <si>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</si>
  <si>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</si>
  <si>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</si>
  <si>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</si>
  <si>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</si>
  <si>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</si>
  <si>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</si>
  <si>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</si>
  <si>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</si>
  <si>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</si>
  <si>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</si>
  <si>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</si>
  <si>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</si>
  <si>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</si>
  <si>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</si>
  <si>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</si>
  <si>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</si>
  <si>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</si>
  <si>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</si>
  <si>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</si>
  <si>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</si>
  <si>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</si>
  <si>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</si>
  <si>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</si>
  <si>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</si>
  <si>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</si>
  <si>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</si>
  <si>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</si>
  <si>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</si>
  <si>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</si>
  <si>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</si>
  <si>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</si>
  <si>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</si>
  <si>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</si>
  <si>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</si>
  <si>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</si>
  <si>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</si>
  <si>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</si>
  <si>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</si>
  <si>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</si>
  <si>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</si>
  <si>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</si>
  <si>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</si>
  <si>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</si>
  <si>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</si>
  <si>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</si>
  <si>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</si>
  <si>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</si>
  <si>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</si>
  <si>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</si>
  <si>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</si>
  <si>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</si>
  <si>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</si>
  <si>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</si>
  <si>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</si>
  <si>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</si>
  <si>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</si>
  <si>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</si>
  <si>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</si>
  <si>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</si>
  <si>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</si>
  <si>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</si>
  <si>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</si>
  <si>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</si>
  <si>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</si>
  <si>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</si>
  <si>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</si>
  <si>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</si>
  <si>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</si>
  <si>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</si>
  <si>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</si>
  <si>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</si>
  <si>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</si>
  <si>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</si>
  <si>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</si>
  <si>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</si>
  <si>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</si>
  <si>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</si>
  <si>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</si>
  <si>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</si>
  <si>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</si>
  <si>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</si>
  <si>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</si>
  <si>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</si>
  <si>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</si>
  <si>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</si>
  <si>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</si>
  <si>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</si>
  <si>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</si>
  <si>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</si>
  <si>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</si>
  <si>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</si>
  <si>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</si>
  <si>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</si>
  <si>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</si>
  <si>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</si>
  <si>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</si>
  <si>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</si>
  <si>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</si>
  <si>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</si>
  <si>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</si>
  <si>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</si>
  <si>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</si>
  <si>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</si>
  <si>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</si>
  <si>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</si>
  <si>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</si>
  <si>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</si>
  <si>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</si>
  <si>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</si>
  <si>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</si>
  <si>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</si>
  <si>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</si>
  <si>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</si>
  <si>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</si>
  <si>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</si>
  <si>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</si>
  <si>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</si>
  <si>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</si>
  <si>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</si>
  <si>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</si>
  <si>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</si>
  <si>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</si>
  <si>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</si>
  <si>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</si>
  <si>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</si>
  <si>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</si>
  <si>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</si>
  <si>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</si>
  <si>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</si>
  <si>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</si>
  <si>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</si>
  <si>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</si>
  <si>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</si>
  <si>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</si>
  <si>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</si>
  <si>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</si>
  <si>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</si>
  <si>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</si>
  <si>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</si>
  <si>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</si>
  <si>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</si>
  <si>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</si>
  <si>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</si>
  <si>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</si>
  <si>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</si>
  <si>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</si>
  <si>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</si>
  <si>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</si>
  <si>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</si>
  <si>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</si>
  <si>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</si>
  <si>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</si>
  <si>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</si>
  <si>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</si>
  <si>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</si>
  <si>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</si>
  <si>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</si>
  <si>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</si>
  <si>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</si>
  <si>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</si>
  <si>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</si>
  <si>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</si>
  <si>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</si>
  <si>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</si>
  <si>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</si>
  <si>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</si>
  <si>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</si>
  <si>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</si>
  <si>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</si>
  <si>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</si>
  <si>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</si>
  <si>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</si>
  <si>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</si>
  <si>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</si>
  <si>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</si>
  <si>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</si>
  <si>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</si>
  <si>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</si>
  <si>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</si>
  <si>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</si>
  <si>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</si>
  <si>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</si>
  <si>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</si>
  <si>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</si>
  <si>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</si>
  <si>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</si>
  <si>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</si>
  <si>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</si>
  <si>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</si>
  <si>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</si>
  <si>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</si>
  <si>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</si>
  <si>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</si>
  <si>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</si>
  <si>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</si>
  <si>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</si>
  <si>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</si>
  <si>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</si>
  <si>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</si>
  <si>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</si>
  <si>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</si>
  <si>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</si>
  <si>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</si>
  <si>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</si>
  <si>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</si>
  <si>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</si>
  <si>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</si>
  <si>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</si>
  <si>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</si>
  <si>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</si>
  <si>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</si>
  <si>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</si>
  <si>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</si>
  <si>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</si>
  <si>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</si>
  <si>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</si>
  <si>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</si>
  <si>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</si>
  <si>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</si>
  <si>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</si>
  <si>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</si>
  <si>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</si>
  <si>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</si>
  <si>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</si>
  <si>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</si>
  <si>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</si>
  <si>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</si>
  <si>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</si>
  <si>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</si>
  <si>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</si>
  <si>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</si>
  <si>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</si>
  <si>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</si>
  <si>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</si>
  <si>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</si>
  <si>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</si>
  <si>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</si>
  <si>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</si>
  <si>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</si>
  <si>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</si>
  <si>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</si>
  <si>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</si>
  <si>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</si>
  <si>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</si>
  <si>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</si>
  <si>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</si>
  <si>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</si>
  <si>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</si>
  <si>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</si>
  <si>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</si>
  <si>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</si>
  <si>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</si>
  <si>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</si>
  <si>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</si>
  <si>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</si>
  <si>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</si>
  <si>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</si>
  <si>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</si>
  <si>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</si>
  <si>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</si>
  <si>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</si>
  <si>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</si>
  <si>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</si>
  <si>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</si>
  <si>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</si>
  <si>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</si>
  <si>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</si>
  <si>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</si>
  <si>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</si>
  <si>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</si>
  <si>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</si>
  <si>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</si>
  <si>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</si>
  <si>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</si>
  <si>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</si>
  <si>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</si>
  <si>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</si>
  <si>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</si>
  <si>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</si>
  <si>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</si>
  <si>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</si>
  <si>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</si>
  <si>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</si>
  <si>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</si>
  <si>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</si>
  <si>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</si>
  <si>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</si>
  <si>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</si>
  <si>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</si>
  <si>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</si>
  <si>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</si>
  <si>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属性</t>
    <phoneticPr fontId="18" type="noConversion"/>
  </si>
  <si>
    <t>召唤师回复{3:0.0}点PP</t>
    <phoneticPr fontId="18" type="noConversion"/>
  </si>
  <si>
    <t>回复双方召唤师{3:0.0}点LP和PP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</si>
  <si>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</si>
  <si>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</si>
  <si>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</si>
  <si>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</si>
  <si>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</si>
  <si>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</si>
  <si>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</si>
  <si>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</si>
  <si>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</si>
  <si>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</si>
  <si>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</si>
  <si>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</si>
  <si>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</si>
  <si>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</si>
  <si>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</si>
  <si>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</si>
  <si>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</si>
  <si>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</si>
  <si>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</si>
  <si>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</si>
  <si>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</si>
  <si>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</si>
  <si>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</si>
  <si>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</si>
  <si>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</si>
  <si>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</si>
  <si>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</si>
  <si>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</si>
  <si>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</si>
  <si>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</si>
  <si>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</si>
  <si>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</si>
  <si>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</si>
  <si>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</si>
  <si>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</si>
  <si>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</si>
  <si>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</si>
  <si>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</si>
  <si>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</si>
  <si>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</si>
  <si>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</si>
  <si>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</si>
  <si>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</si>
  <si>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</si>
  <si>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</si>
  <si>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</si>
  <si>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</si>
  <si>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</si>
  <si>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</si>
  <si>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</si>
  <si>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</si>
  <si>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</si>
  <si>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</si>
  <si>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</si>
  <si>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</si>
  <si>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</si>
  <si>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</si>
  <si>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</si>
  <si>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</si>
  <si>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</si>
  <si>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</si>
  <si>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</si>
  <si>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</si>
  <si>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</si>
  <si>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</si>
  <si>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</si>
  <si>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</si>
  <si>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</si>
  <si>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</si>
  <si>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</si>
  <si>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</si>
  <si>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</si>
  <si>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</si>
  <si>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</si>
  <si>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</si>
  <si>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</si>
  <si>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</si>
  <si>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</si>
  <si>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</si>
  <si>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</si>
  <si>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</si>
  <si>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</si>
  <si>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</si>
  <si>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</si>
  <si>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</si>
  <si>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</si>
  <si>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</si>
  <si>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</si>
  <si>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</si>
  <si>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</si>
  <si>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</si>
  <si>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</si>
  <si>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</si>
  <si>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</si>
  <si>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</si>
  <si>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</si>
  <si>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</si>
  <si>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</si>
  <si>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</si>
  <si>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</si>
  <si>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</si>
  <si>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</si>
  <si>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</si>
  <si>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</si>
  <si>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</si>
  <si>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</si>
  <si>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</si>
  <si>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</si>
  <si>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</si>
  <si>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</si>
  <si>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</si>
  <si>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</si>
  <si>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</si>
  <si>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</si>
  <si>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</si>
  <si>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</si>
  <si>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</si>
  <si>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</si>
  <si>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</si>
  <si>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</si>
  <si>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</si>
  <si>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</si>
  <si>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</si>
  <si>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</si>
  <si>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</si>
  <si>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</si>
  <si>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</si>
  <si>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</si>
  <si>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</si>
  <si>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</si>
  <si>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</si>
  <si>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</si>
  <si>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</si>
  <si>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</si>
  <si>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</si>
  <si>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</si>
  <si>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</si>
  <si>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</si>
  <si>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</si>
  <si>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</si>
  <si>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</si>
  <si>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</si>
  <si>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</si>
  <si>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</si>
  <si>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</si>
  <si>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</si>
  <si>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</si>
  <si>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</si>
  <si>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</si>
  <si>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</si>
  <si>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</si>
  <si>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</si>
  <si>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</si>
  <si>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</si>
  <si>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</si>
  <si>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</si>
  <si>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</si>
  <si>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</si>
  <si>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</si>
  <si>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</si>
  <si>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</si>
  <si>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</si>
  <si>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</si>
  <si>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</si>
  <si>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</si>
  <si>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</si>
  <si>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</si>
  <si>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</si>
  <si>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</si>
  <si>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</si>
  <si>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</si>
  <si>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</si>
  <si>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</si>
  <si>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</si>
  <si>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</si>
  <si>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</si>
  <si>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</si>
  <si>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</si>
  <si>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</si>
  <si>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</si>
  <si>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</si>
  <si>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</si>
  <si>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</si>
  <si>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</si>
  <si>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</si>
  <si>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</si>
  <si>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</si>
  <si>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</si>
  <si>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</si>
  <si>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</si>
  <si>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</si>
  <si>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</si>
  <si>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</si>
  <si>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</si>
  <si>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</si>
  <si>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</si>
  <si>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</si>
  <si>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</si>
  <si>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</si>
  <si>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</si>
  <si>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</si>
  <si>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</si>
  <si>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</si>
  <si>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</si>
  <si>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</si>
  <si>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</si>
  <si>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</si>
  <si>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</si>
  <si>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</si>
  <si>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</si>
  <si>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</si>
  <si>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</si>
  <si>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</si>
  <si>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</si>
  <si>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</si>
  <si>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</si>
  <si>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</si>
  <si>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</si>
  <si>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</si>
  <si>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</si>
  <si>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</si>
  <si>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</si>
  <si>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</si>
  <si>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</si>
  <si>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</si>
  <si>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</si>
  <si>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</si>
  <si>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</si>
  <si>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</si>
  <si>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</si>
  <si>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</si>
  <si>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</si>
  <si>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</si>
  <si>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</si>
  <si>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</si>
  <si>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</si>
  <si>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</si>
  <si>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</si>
  <si>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</si>
  <si>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</si>
  <si>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</si>
  <si>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</si>
  <si>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</si>
  <si>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</si>
  <si>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</si>
  <si>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</si>
  <si>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</si>
  <si>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</si>
  <si>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</si>
  <si>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</si>
  <si>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</si>
  <si>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</si>
  <si>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</si>
  <si>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</si>
  <si>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</si>
  <si>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</si>
  <si>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</si>
  <si>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</si>
  <si>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</si>
  <si>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</si>
  <si>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</si>
  <si>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</si>
  <si>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</si>
  <si>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</si>
  <si>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</si>
  <si>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</si>
  <si>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</si>
  <si>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</si>
  <si>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</si>
  <si>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</si>
  <si>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</si>
  <si>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</si>
  <si>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</si>
  <si>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</si>
  <si>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</si>
  <si>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</si>
  <si>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</si>
  <si>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</si>
  <si>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</si>
  <si>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</si>
  <si>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</si>
  <si>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</si>
  <si>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</si>
  <si>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</si>
  <si>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</si>
  <si>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</si>
  <si>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</si>
  <si>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</si>
  <si>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</si>
  <si>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</si>
  <si>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</si>
  <si>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</si>
  <si>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</si>
  <si>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</si>
  <si>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</si>
  <si>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foreach(IMonster im in m.GetRangeMonster(p.IsLeft,spl.Target,spl.Shape,spl.Range,mouse))im.AddHp(spl.Cure);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</si>
  <si>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</si>
  <si>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</si>
  <si>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</si>
  <si>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</si>
  <si>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</si>
  <si>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</si>
  <si>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</si>
  <si>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</si>
  <si>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</si>
  <si>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</si>
  <si>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</si>
  <si>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</si>
  <si>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foreach(IMonster im in m.GetAllMonster(mouse))im.OnSpellDamage( spl.Damage,spl.Attr);</t>
  </si>
  <si>
    <t>foreach(IMonster im in m.GetRangeMonster(p.IsLeft,spl.Target,spl.Shape,spl.Range,mouse))if(MathTool.GetRandom(100)&lt;spl.Rate)im.Action.Transform(51000229);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</si>
  <si>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</si>
  <si>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</si>
  <si>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</si>
  <si>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</si>
  <si>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</si>
  <si>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</si>
  <si>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</si>
  <si>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</si>
  <si>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</si>
  <si>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</si>
  <si>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</si>
  <si>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</si>
  <si>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</si>
  <si>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t.Action.Return(0);if(MathTool.GetRandom(100)&lt;spl.Rate) p.AddMp(1);</t>
  </si>
  <si>
    <t>if(t.HpRate&gt;=100) t.OnSpellDamage( spl.Damage*2,spl.Attr);else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</si>
  <si>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</si>
  <si>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</si>
  <si>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</si>
  <si>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</si>
  <si>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</si>
  <si>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</si>
  <si>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</si>
  <si>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</si>
  <si>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</si>
  <si>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</si>
  <si>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</si>
  <si>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</si>
  <si>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</si>
  <si>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</si>
  <si>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</si>
  <si>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</si>
  <si>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</si>
  <si>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</si>
  <si>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</si>
  <si>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foreach(IMonster im in m.GetRangeMonster(p.IsLeft,spl.Target,spl.Shape,spl.Range,mouse)) im.Action.AddBuff(56000001,spl.Level,spl.Time);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</si>
  <si>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</si>
  <si>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</si>
  <si>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</si>
  <si>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</si>
  <si>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</si>
  <si>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</si>
  <si>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</si>
  <si>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</si>
  <si>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</si>
  <si>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</si>
  <si>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</si>
  <si>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</si>
  <si>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</si>
  <si>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</si>
  <si>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</si>
  <si>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</si>
  <si>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</si>
  <si>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</si>
  <si>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</si>
  <si>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</si>
  <si>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</si>
  <si>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</si>
  <si>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</si>
  <si>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</si>
  <si>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</si>
  <si>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</si>
  <si>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</si>
  <si>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</si>
  <si>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</si>
  <si>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</si>
  <si>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</si>
  <si>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</si>
  <si>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</si>
  <si>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</si>
  <si>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</si>
  <si>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</si>
  <si>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</si>
  <si>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</si>
  <si>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</si>
  <si>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</si>
  <si>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</si>
  <si>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</si>
  <si>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</si>
  <si>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</si>
  <si>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</si>
  <si>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</si>
  <si>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</si>
  <si>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</si>
  <si>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</si>
  <si>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</si>
  <si>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</si>
  <si>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</si>
  <si>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</si>
  <si>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</si>
  <si>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</si>
  <si>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</si>
  <si>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</si>
  <si>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</si>
  <si>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</si>
  <si>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</si>
  <si>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</si>
  <si>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</si>
  <si>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</si>
  <si>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</si>
  <si>
    <t>foreach(System.Drawing.Point p1 in m.GetRangePoint(spl.Shape,spl.Range,mouse)){p.Action.AddRandomMonster(1,spl.Level,p1);}</t>
    <phoneticPr fontId="18" type="noConversion"/>
  </si>
  <si>
    <t>在范围内召唤随机1星生物</t>
    <phoneticPr fontId="18" type="noConversion"/>
  </si>
  <si>
    <t>p.Action.AddRandomMonster(-1,spl.Level,m.GetRandomPoint());</t>
    <phoneticPr fontId="18" type="noConversion"/>
  </si>
  <si>
    <t>silverlight</t>
    <phoneticPr fontId="18" type="noConversion"/>
  </si>
  <si>
    <t>t.OnSpellDamage( spl.Damage,spl.Attr);t.Action.Silent();</t>
    <phoneticPr fontId="18" type="noConversion"/>
  </si>
  <si>
    <t>t.OnSpellDamage( spl.Damage,spl.Attr);if(MathTool.GetRandom(100)&lt;spl.Rate)t.Action.SuddenDeath();</t>
    <phoneticPr fontId="18" type="noConversion"/>
  </si>
  <si>
    <t>对敌方单体造成{0}点魔法伤害，{4:0.0}%几率直接将其杀死</t>
    <phoneticPr fontId="18" type="noConversion"/>
  </si>
  <si>
    <t>p.AddLp(spl.Help);p.Action.GetNextNCard(null,1);</t>
    <phoneticPr fontId="18" type="noConversion"/>
  </si>
  <si>
    <t>回复召唤师{3:0.0}点LP，并抽一张牌</t>
    <phoneticPr fontId="18" type="noConversion"/>
  </si>
  <si>
    <t>直接杀死目标,{4:0.0}%几率降低1点MP消耗</t>
    <phoneticPr fontId="18" type="noConversion"/>
  </si>
  <si>
    <t>范围，直伤，状态</t>
    <phoneticPr fontId="18" type="noConversion"/>
  </si>
  <si>
    <t>连击，直伤</t>
    <phoneticPr fontId="18" type="noConversion"/>
  </si>
  <si>
    <t>if(t.Owner.Combo) t.OnSpellDamage( spl.Damage*2,spl.Attr); else t.OnSpellDamage( spl.Damage,spl.Attr);</t>
    <phoneticPr fontId="18" type="noConversion"/>
  </si>
  <si>
    <t>p.Action.GetNextNCard(null,1);if(MathTool.GetRandom(100)&lt;spl.Rate) p.Action.AddCard(null,spl.Id, spl.Level);</t>
    <phoneticPr fontId="18" type="noConversion"/>
  </si>
  <si>
    <t>t.OnSpellDamage( spl.Damage,spl.Attr);if(MathTool.GetRandom(100)&lt;spl.Rate) p.Action.AddCard(null,spl.Id, spl.Level);</t>
    <phoneticPr fontId="18" type="noConversion"/>
  </si>
  <si>
    <t>对敌方单体造成{0}点魔法伤害，使用后{4:0.0}%返回手牌</t>
    <phoneticPr fontId="18" type="noConversion"/>
  </si>
  <si>
    <t>foreach(System.Drawing.Point p1 in m.GetRangePoint(spl.Shape,spl.Range,mouse)){p.Action.AddMonster(51013007,spl.Level,p1);}</t>
    <phoneticPr fontId="18" type="noConversion"/>
  </si>
  <si>
    <t>在范围内召唤若干灵士</t>
    <phoneticPr fontId="18" type="noConversion"/>
  </si>
  <si>
    <t>NFC</t>
    <phoneticPr fontId="18" type="noConversion"/>
  </si>
  <si>
    <t>p.Action.AddSpike(57000006);if(MathTool.GetRandom(100)&lt;spl.Rate) p.Action.GetNextNCard(null,1);</t>
    <phoneticPr fontId="18" type="noConversion"/>
  </si>
  <si>
    <t>使对方在回合内使用法术消耗+5，使用后{4:0.0}%几率返回手牌</t>
    <phoneticPr fontId="18" type="noConversion"/>
  </si>
  <si>
    <t>无敌斩</t>
    <phoneticPr fontId="18" type="noConversion"/>
  </si>
  <si>
    <t>int count=0;foreach(IMonster im in m.GetRangeMonster(p.IsLeft,spl.Target,spl.Shape,spl.Range,mouse))count++;foreach(IMonster im in m.GetRangeMonster(p.IsLeft,spl.Target,spl.Shape,spl.Range,mouse))im.OnSpellDamage(spl.Damage*10/count,spl.Attr);</t>
    <phoneticPr fontId="18" type="noConversion"/>
  </si>
  <si>
    <t>对1.5卡片距离内敌方单位累计造成{0}点魔法伤害</t>
    <phoneticPr fontId="18" type="noConversion"/>
  </si>
  <si>
    <t>yellowsplash</t>
    <phoneticPr fontId="18" type="noConversion"/>
  </si>
  <si>
    <t>Omnislash</t>
    <phoneticPr fontId="18" type="noConversion"/>
  </si>
  <si>
    <t>r.Action.AddSpike(57000007);if(MathTool.GetRandom(100)&lt;spl.Rate) p.Action.AddCard(null,spl.Id, spl.Level);</t>
    <phoneticPr fontId="18" type="noConversion"/>
  </si>
  <si>
    <t>割裂</t>
    <phoneticPr fontId="18" type="noConversion"/>
  </si>
  <si>
    <t>Carve</t>
    <phoneticPr fontId="18" type="noConversion"/>
  </si>
  <si>
    <t>直伤，状态</t>
    <phoneticPr fontId="18" type="noConversion"/>
  </si>
  <si>
    <t>t.OnSpellDamage(spl.Damage,spl.Attr);t.Action.AddBuff(56000013,spl.Level,spl.Time);</t>
    <phoneticPr fontId="18" type="noConversion"/>
  </si>
  <si>
    <t>对敌方单体造成{0}点魔法伤害，并流血{2:0.0}回合</t>
    <phoneticPr fontId="18" type="noConversion"/>
  </si>
  <si>
    <t>武器重铸</t>
    <phoneticPr fontId="18" type="noConversion"/>
  </si>
  <si>
    <t>Forge</t>
    <phoneticPr fontId="18" type="noConversion"/>
  </si>
  <si>
    <t>UFS</t>
    <phoneticPr fontId="18" type="noConversion"/>
  </si>
  <si>
    <t>使友方的武器牌回手，{4:0.0}%几率获得额外拷贝</t>
    <phoneticPr fontId="18" type="noConversion"/>
  </si>
  <si>
    <t>t.Action.WeaponReturn();if(MathTool.GetRandom(100)&lt;spl.Rate)t.Action.WeaponReturn();</t>
    <phoneticPr fontId="18" type="noConversion"/>
  </si>
  <si>
    <t>foreach(IMonster im in m.GetRangeMonster(p.IsLeft,spl.Target,spl.Shape,spl.Range,mouse))im.Action.AddAttrModify("Spell",spl.Id,"Atk",-spl.Atk);</t>
    <phoneticPr fontId="18" type="noConversion"/>
  </si>
  <si>
    <t>永久降低范围内敌方{5}点攻击</t>
    <phoneticPr fontId="18" type="noConversion"/>
  </si>
  <si>
    <t>t.OnSpellDamage( spl.Damage,spl.Attr);t.Action.AddBuff(56000007,spl.Level,spl.Time);</t>
    <phoneticPr fontId="18" type="noConversion"/>
  </si>
  <si>
    <t>使2.5卡片范围内敌方静止{2:0.0}回合</t>
    <phoneticPr fontId="18" type="noConversion"/>
  </si>
  <si>
    <t>t.OnSpellDamage( spl.Damage,spl.Attr);if(MathTool.GetRandom(100)&lt;spl.Rate)t.Action.AddBuff(56000010,spl.Level,spl.Time);</t>
    <phoneticPr fontId="18" type="noConversion"/>
  </si>
  <si>
    <t>t.OnSpellDamage( spl.Damage,spl.Attr);t.Action.AddBuff(56000004,spl.Level,spl.Time);</t>
    <phoneticPr fontId="18" type="noConversion"/>
  </si>
  <si>
    <t>对敌方单体造成{0}点魔法伤害，并削弱{2:0.0}回合</t>
    <phoneticPr fontId="18" type="noConversion"/>
  </si>
  <si>
    <t>范围，直伤</t>
    <phoneticPr fontId="18" type="noConversion"/>
  </si>
  <si>
    <t>状态，直伤</t>
    <phoneticPr fontId="18" type="noConversion"/>
  </si>
  <si>
    <t>火焰挥砍</t>
    <phoneticPr fontId="18" type="noConversion"/>
  </si>
  <si>
    <t>Flame Crash</t>
    <phoneticPr fontId="18" type="noConversion"/>
  </si>
  <si>
    <t>火刑</t>
    <phoneticPr fontId="18" type="noConversion"/>
  </si>
  <si>
    <t>Kindle</t>
    <phoneticPr fontId="18" type="noConversion"/>
  </si>
  <si>
    <t>对敌方单体造成{0}点魔法伤害，并灼烧{2:0.0}回合</t>
    <phoneticPr fontId="18" type="noConversion"/>
  </si>
  <si>
    <t>t.OnSpellDamage(spl.Damage,spl.Attr);t.Action.AddBuff(56000010,spl.Level,spl.Time);</t>
    <phoneticPr fontId="18" type="noConversion"/>
  </si>
  <si>
    <t>p.Action.GetNextNCard(null,1);if(MathTool.GetRandom(100)&lt;spl.Rate) p.Action.GetNextNCard(null,1);</t>
    <phoneticPr fontId="18" type="noConversion"/>
  </si>
  <si>
    <t>redflash</t>
    <phoneticPr fontId="18" type="noConversion"/>
  </si>
  <si>
    <t>int count=0;foreach(IMonster im in m.GetRangeMonster(p.IsLeft,spl.Target,spl.Shape,spl.Range,mouse)){if(im.HpRate&lt;100)count++;}p.Action.GetNextNCard(null,count);if(MathTool.GetRandom(100)&lt;spl.Rate) p.AddMp(1);</t>
    <phoneticPr fontId="18" type="noConversion"/>
  </si>
  <si>
    <t>抽取范围内我方受伤单位数的卡牌，并有{4:0.0}%几率消耗MP-1</t>
    <phoneticPr fontId="18" type="noConversion"/>
  </si>
  <si>
    <t>p.Tower.Action.AddPArmor(spl.Cure);t.OnSpellDamage( spl.Damage,spl.Attr);</t>
    <phoneticPr fontId="18" type="noConversion"/>
  </si>
  <si>
    <t>永久降低1.2卡片距离内敌方{3:0.0}点攻速，并使我方王塔获得目标数x{1}点物甲</t>
    <phoneticPr fontId="18" type="noConversion"/>
  </si>
  <si>
    <t>int count=0;foreach(IMonster im in m.GetRangeMonster(p.IsLeft,spl.Target,spl.Shape,spl.Range,mouse)){im.Action.AddAttrModify("Spell",spl.Id,"Spd",-spl.Help);count++;}if(count&gt;0)p.Tower.Action.AddPArmor(spl.Cure*count);</t>
    <phoneticPr fontId="18" type="noConversion"/>
  </si>
  <si>
    <t>bleedglow</t>
    <phoneticPr fontId="18" type="noConversion"/>
  </si>
  <si>
    <t>ai指导</t>
    <phoneticPr fontId="18" type="noConversion"/>
  </si>
  <si>
    <t>AIGuide</t>
    <phoneticPr fontId="18" type="noConversion"/>
  </si>
  <si>
    <t>int</t>
    <phoneticPr fontId="18" type="noConversion"/>
  </si>
  <si>
    <t>Fire Arrow</t>
    <phoneticPr fontId="18" type="noConversion"/>
  </si>
  <si>
    <t>Heal</t>
    <phoneticPr fontId="18" type="noConversion"/>
  </si>
  <si>
    <t>Aim Shoot</t>
    <phoneticPr fontId="18" type="noConversion"/>
  </si>
  <si>
    <t>Transform</t>
    <phoneticPr fontId="18" type="noConversion"/>
  </si>
  <si>
    <t>Totems</t>
  </si>
  <si>
    <t>Shield</t>
  </si>
  <si>
    <t>Delivery</t>
  </si>
  <si>
    <t>Explore</t>
    <phoneticPr fontId="18" type="noConversion"/>
  </si>
  <si>
    <t>Dorsal Thorns</t>
    <phoneticPr fontId="18" type="noConversion"/>
  </si>
  <si>
    <t>The Undead</t>
    <phoneticPr fontId="18" type="noConversion"/>
  </si>
  <si>
    <t>Iron Shield</t>
    <phoneticPr fontId="18" type="noConversion"/>
  </si>
  <si>
    <t>Train</t>
    <phoneticPr fontId="18" type="noConversion"/>
  </si>
  <si>
    <t>SpellCheckDelegate</t>
    <phoneticPr fontId="18" type="noConversion"/>
  </si>
  <si>
    <t>CanCast</t>
    <phoneticPr fontId="18" type="noConversion"/>
  </si>
  <si>
    <t>释放判定</t>
    <phoneticPr fontId="18" type="noConversion"/>
  </si>
  <si>
    <t>t.Hp&lt;=spl.Damage&amp;&amp;t.HpRate&lt;100</t>
    <phoneticPr fontId="18" type="noConversion"/>
  </si>
  <si>
    <t>t.Action.SuddenDeath();</t>
    <phoneticPr fontId="18" type="noConversion"/>
  </si>
  <si>
    <t>UFS</t>
    <phoneticPr fontId="18" type="noConversion"/>
  </si>
  <si>
    <t>t.IsGhost</t>
    <phoneticPr fontId="18" type="noConversion"/>
  </si>
  <si>
    <t>m.RemoveTomb(t);foreach(IMonster im in m.GetRangeMonster(p.IsLeft,spl.Target,spl.Shape,spl.Range,mouse))im.OnSpellDamage( spl.Damage,spl.Attr);</t>
    <phoneticPr fontId="18" type="noConversion"/>
  </si>
  <si>
    <t>m.RemoveTomb(t);foreach(IMonster im in m.GetRangeMonster(p.IsLeft,spl.Target,spl.Shape,spl.Range,mouse))im.AddHp(spl.Cure);</t>
    <phoneticPr fontId="18" type="noConversion"/>
  </si>
  <si>
    <t>m.RemoveTomb(t);p.Action.AddRandomCardRace(null,10,spl.Level);p.Action.AddRandomCardRace(null,10,spl.Level);</t>
    <phoneticPr fontId="18" type="noConversion"/>
  </si>
  <si>
    <t>m.RemoveTomb(t);p.Action.AddMonster(51013003,spl.Level,mouse);</t>
    <phoneticPr fontId="18" type="noConversion"/>
  </si>
  <si>
    <t>m.ReviveUnit(p,t,spl.Cure);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</si>
</sst>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  <xf numFmtId="0" fontId="23" fillId="0" borderId="11" xfId="0" applyFont="1" applyFill="1" applyBorder="1" applyAlignment="1">
      <alignment vertical="center" wrapText="1"/>
    </xf>
    <xf numFmtId="0" fontId="34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E148" totalsRowShown="0" headerRowDxfId="109" dataDxfId="108" tableBorderDxfId="107">
  <autoFilter ref="A3:AE148"/>
  <sortState ref="A4:AE113">
    <sortCondition ref="A3:A113"/>
  </sortState>
  <tableColumns count="31">
    <tableColumn id="1" name="Id" dataDxfId="106"/>
    <tableColumn id="2" name="Name" dataDxfId="105"/>
    <tableColumn id="20" name="Ename" dataDxfId="104"/>
    <tableColumn id="21" name="Remark" dataDxfId="103"/>
    <tableColumn id="3" name="Star" dataDxfId="102"/>
    <tableColumn id="4" name="Type" dataDxfId="101"/>
    <tableColumn id="5" name="Attr" dataDxfId="100"/>
    <tableColumn id="8" name="Quality" dataDxfId="99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8"/>
    <tableColumn id="9" name="Damage" dataDxfId="97"/>
    <tableColumn id="10" name="Cure" dataDxfId="96"/>
    <tableColumn id="11" name="Time" dataDxfId="95"/>
    <tableColumn id="13" name="Help" dataDxfId="94"/>
    <tableColumn id="16" name="Rate" dataDxfId="93"/>
    <tableColumn id="18" name="Atk" dataDxfId="92"/>
    <tableColumn id="12" name="Modify" dataDxfId="91"/>
    <tableColumn id="27" name="Sum" dataDxfId="90">
      <calculatedColumnFormula>T4-100+P4</calculatedColumnFormula>
    </tableColumn>
    <tableColumn id="6" name="Range" dataDxfId="89"/>
    <tableColumn id="15" name="Target" dataDxfId="88"/>
    <tableColumn id="25" name="Mark" dataDxfId="87"/>
    <tableColumn id="31" name="CanCast" dataDxfId="86"/>
    <tableColumn id="22" name="Effect" dataDxfId="85"/>
    <tableColumn id="24" name="GetDescript" dataDxfId="84"/>
    <tableColumn id="30" name="AIGuide" dataDxfId="83"/>
    <tableColumn id="17" name="UnitEffect" dataDxfId="82"/>
    <tableColumn id="28" name="AreaEffect" dataDxfId="81"/>
    <tableColumn id="26" name="JobId" dataDxfId="80"/>
    <tableColumn id="19" name="Icon" dataDxfId="79"/>
    <tableColumn id="14" name="IsSpecial" dataDxfId="78"/>
    <tableColumn id="29" name="IsHeroCard" dataDxfId="77"/>
    <tableColumn id="23" name="IsNew" dataDxfId="7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E15" totalsRowShown="0" headerRowDxfId="70" dataDxfId="69" tableBorderDxfId="68">
  <autoFilter ref="A3:AE15"/>
  <sortState ref="A4:Z138">
    <sortCondition ref="A3:A138"/>
  </sortState>
  <tableColumns count="31">
    <tableColumn id="1" name="Id" dataDxfId="67"/>
    <tableColumn id="2" name="Name" dataDxfId="66"/>
    <tableColumn id="20" name="Ename" dataDxfId="65"/>
    <tableColumn id="21" name="Remark" dataDxfId="64"/>
    <tableColumn id="3" name="Star" dataDxfId="63"/>
    <tableColumn id="4" name="Type" dataDxfId="62"/>
    <tableColumn id="5" name="Attr" dataDxfId="61"/>
    <tableColumn id="8" name="Quality" dataDxfId="60">
      <calculatedColumnFormula>IF(AND(Q4&gt;=13,Q4&lt;=16),5,IF(AND(Q4&gt;=9,Q4&lt;=12),4,IF(AND(Q4&gt;=5,Q4&lt;=8),3,IF(AND(Q4&gt;=1,Q4&lt;=4),2,IF(AND(Q4&gt;=-3,Q4&lt;=0),1,0)))))</calculatedColumnFormula>
    </tableColumn>
    <tableColumn id="7" name="Cost" dataDxfId="59"/>
    <tableColumn id="9" name="Damage" dataDxfId="58"/>
    <tableColumn id="10" name="Cure" dataDxfId="57"/>
    <tableColumn id="11" name="Time" dataDxfId="56"/>
    <tableColumn id="13" name="Help" dataDxfId="55"/>
    <tableColumn id="16" name="Rate" dataDxfId="54"/>
    <tableColumn id="18" name="Atk" dataDxfId="53"/>
    <tableColumn id="12" name="Modify" dataDxfId="52"/>
    <tableColumn id="27" name="Sum" dataDxfId="51">
      <calculatedColumnFormula>T4-100+P4</calculatedColumnFormula>
    </tableColumn>
    <tableColumn id="6" name="Range" dataDxfId="50"/>
    <tableColumn id="15" name="Target" dataDxfId="49"/>
    <tableColumn id="25" name="Mark" dataDxfId="48"/>
    <tableColumn id="31" name="CanCast" dataDxfId="47"/>
    <tableColumn id="22" name="Effect" dataDxfId="46"/>
    <tableColumn id="24" name="GetDescript" dataDxfId="45"/>
    <tableColumn id="30" name="AIGuide" dataDxfId="44"/>
    <tableColumn id="17" name="UnitEffect" dataDxfId="43"/>
    <tableColumn id="28" name="AreaEffect" dataDxfId="42"/>
    <tableColumn id="26" name="JobId" dataDxfId="41"/>
    <tableColumn id="19" name="Icon" dataDxfId="40"/>
    <tableColumn id="14" name="IsSpecial" dataDxfId="39"/>
    <tableColumn id="29" name="IsHeroCard" dataDxfId="38"/>
    <tableColumn id="23" name="IsNew" dataDxfId="3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E9" totalsRowShown="0" headerRowDxfId="31" tableBorderDxfId="30">
  <autoFilter ref="A3:AE9"/>
  <sortState ref="A4:Z138">
    <sortCondition ref="A3:A138"/>
  </sortState>
  <tableColumns count="31">
    <tableColumn id="1" name="Id" dataDxfId="29"/>
    <tableColumn id="2" name="Name" dataDxfId="28"/>
    <tableColumn id="20" name="Ename" dataDxfId="27"/>
    <tableColumn id="21" name="Remark" dataDxfId="26"/>
    <tableColumn id="3" name="Star" dataDxfId="25"/>
    <tableColumn id="4" name="Type" dataDxfId="24"/>
    <tableColumn id="5" name="Attr" dataDxfId="23"/>
    <tableColumn id="8" name="Quality" dataDxfId="22">
      <calculatedColumnFormula>IF(AND(Q4&gt;=13,Q4&lt;=16),5,IF(AND(Q4&gt;=9,Q4&lt;=12),4,IF(AND(Q4&gt;=5,Q4&lt;=8),3,IF(AND(Q4&gt;=1,Q4&lt;=4),2,IF(AND(Q4&gt;=-3,Q4&lt;=0),1,0)))))</calculatedColumnFormula>
    </tableColumn>
    <tableColumn id="7" name="Cost" dataDxfId="21"/>
    <tableColumn id="9" name="Damage" dataDxfId="20"/>
    <tableColumn id="10" name="Cure" dataDxfId="19"/>
    <tableColumn id="11" name="Time" dataDxfId="18"/>
    <tableColumn id="13" name="Help" dataDxfId="17"/>
    <tableColumn id="16" name="Rate" dataDxfId="16"/>
    <tableColumn id="18" name="Atk" dataDxfId="15"/>
    <tableColumn id="12" name="Modify" dataDxfId="14"/>
    <tableColumn id="27" name="Sum" dataDxfId="13">
      <calculatedColumnFormula>T4-100+P4</calculatedColumnFormula>
    </tableColumn>
    <tableColumn id="6" name="Range" dataDxfId="12"/>
    <tableColumn id="15" name="Target" dataDxfId="11"/>
    <tableColumn id="25" name="Mark" dataDxfId="10"/>
    <tableColumn id="31" name="CanCast"/>
    <tableColumn id="22" name="Effect" dataDxfId="9"/>
    <tableColumn id="24" name="GetDescript" dataDxfId="8"/>
    <tableColumn id="30" name="AIGuide" dataDxfId="7"/>
    <tableColumn id="17" name="UnitEffect" dataDxfId="6"/>
    <tableColumn id="28" name="AreaEffect" dataDxfId="5"/>
    <tableColumn id="26" name="JobId" dataDxfId="4"/>
    <tableColumn id="19" name="Icon" dataDxfId="3"/>
    <tableColumn id="14" name="IsSpecial" dataDxfId="2"/>
    <tableColumn id="29" name="IsHeroCard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4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X59" sqref="X59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4.625" customWidth="1"/>
    <col min="23" max="23" width="52.875" customWidth="1"/>
    <col min="24" max="24" width="7.75" customWidth="1"/>
    <col min="25" max="26" width="7.875" customWidth="1"/>
    <col min="27" max="27" width="9.125" customWidth="1"/>
    <col min="28" max="31" width="4" customWidth="1"/>
  </cols>
  <sheetData>
    <row r="1" spans="1:31" ht="65.25" customHeight="1" x14ac:dyDescent="0.15">
      <c r="A1" s="12" t="s">
        <v>184</v>
      </c>
      <c r="B1" s="13" t="s">
        <v>185</v>
      </c>
      <c r="C1" s="13" t="s">
        <v>190</v>
      </c>
      <c r="D1" s="30" t="s">
        <v>382</v>
      </c>
      <c r="E1" s="13" t="s">
        <v>186</v>
      </c>
      <c r="F1" s="13" t="s">
        <v>187</v>
      </c>
      <c r="G1" s="13" t="s">
        <v>188</v>
      </c>
      <c r="H1" s="33" t="s">
        <v>429</v>
      </c>
      <c r="I1" s="13" t="s">
        <v>311</v>
      </c>
      <c r="J1" s="16" t="s">
        <v>317</v>
      </c>
      <c r="K1" s="16" t="s">
        <v>320</v>
      </c>
      <c r="L1" s="16" t="s">
        <v>323</v>
      </c>
      <c r="M1" s="16" t="s">
        <v>336</v>
      </c>
      <c r="N1" s="16" t="s">
        <v>340</v>
      </c>
      <c r="O1" s="16" t="s">
        <v>603</v>
      </c>
      <c r="P1" s="17" t="s">
        <v>325</v>
      </c>
      <c r="Q1" s="16" t="s">
        <v>431</v>
      </c>
      <c r="R1" s="13" t="s">
        <v>308</v>
      </c>
      <c r="S1" s="13" t="s">
        <v>307</v>
      </c>
      <c r="T1" s="13" t="s">
        <v>368</v>
      </c>
      <c r="U1" s="13" t="s">
        <v>970</v>
      </c>
      <c r="V1" s="13" t="s">
        <v>338</v>
      </c>
      <c r="W1" s="13" t="s">
        <v>298</v>
      </c>
      <c r="X1" s="13" t="s">
        <v>953</v>
      </c>
      <c r="Y1" s="13" t="s">
        <v>367</v>
      </c>
      <c r="Z1" s="13" t="s">
        <v>434</v>
      </c>
      <c r="AA1" s="38" t="s">
        <v>453</v>
      </c>
      <c r="AB1" s="14" t="s">
        <v>189</v>
      </c>
      <c r="AC1" s="23" t="s">
        <v>348</v>
      </c>
      <c r="AD1" s="23" t="s">
        <v>883</v>
      </c>
      <c r="AE1" s="23" t="s">
        <v>351</v>
      </c>
    </row>
    <row r="2" spans="1:31" x14ac:dyDescent="0.15">
      <c r="A2" s="3" t="s">
        <v>175</v>
      </c>
      <c r="B2" s="4" t="s">
        <v>176</v>
      </c>
      <c r="C2" s="4" t="s">
        <v>192</v>
      </c>
      <c r="D2" s="31" t="s">
        <v>192</v>
      </c>
      <c r="E2" s="4" t="s">
        <v>175</v>
      </c>
      <c r="F2" s="4" t="s">
        <v>175</v>
      </c>
      <c r="G2" s="4" t="s">
        <v>175</v>
      </c>
      <c r="H2" s="10" t="s">
        <v>350</v>
      </c>
      <c r="I2" s="4" t="s">
        <v>312</v>
      </c>
      <c r="J2" s="18" t="s">
        <v>318</v>
      </c>
      <c r="K2" s="18" t="s">
        <v>321</v>
      </c>
      <c r="L2" s="18" t="s">
        <v>339</v>
      </c>
      <c r="M2" s="18" t="s">
        <v>339</v>
      </c>
      <c r="N2" s="18" t="s">
        <v>341</v>
      </c>
      <c r="O2" s="18" t="s">
        <v>601</v>
      </c>
      <c r="P2" s="18" t="s">
        <v>326</v>
      </c>
      <c r="Q2" s="18" t="s">
        <v>432</v>
      </c>
      <c r="R2" s="4" t="s">
        <v>309</v>
      </c>
      <c r="S2" s="4" t="s">
        <v>176</v>
      </c>
      <c r="T2" s="4" t="s">
        <v>456</v>
      </c>
      <c r="U2" s="4" t="s">
        <v>968</v>
      </c>
      <c r="V2" s="4" t="s">
        <v>314</v>
      </c>
      <c r="W2" s="10" t="s">
        <v>176</v>
      </c>
      <c r="X2" s="10" t="s">
        <v>955</v>
      </c>
      <c r="Y2" s="4" t="s">
        <v>176</v>
      </c>
      <c r="Z2" s="4" t="s">
        <v>435</v>
      </c>
      <c r="AA2" s="39" t="s">
        <v>454</v>
      </c>
      <c r="AB2" s="5" t="s">
        <v>176</v>
      </c>
      <c r="AC2" s="24" t="s">
        <v>175</v>
      </c>
      <c r="AD2" s="24" t="s">
        <v>175</v>
      </c>
      <c r="AE2" s="24" t="s">
        <v>175</v>
      </c>
    </row>
    <row r="3" spans="1:31" x14ac:dyDescent="0.15">
      <c r="A3" s="2" t="s">
        <v>177</v>
      </c>
      <c r="B3" s="2" t="s">
        <v>178</v>
      </c>
      <c r="C3" s="6" t="s">
        <v>191</v>
      </c>
      <c r="D3" s="26" t="s">
        <v>383</v>
      </c>
      <c r="E3" s="2" t="s">
        <v>179</v>
      </c>
      <c r="F3" s="2" t="s">
        <v>180</v>
      </c>
      <c r="G3" s="2" t="s">
        <v>181</v>
      </c>
      <c r="H3" s="34" t="s">
        <v>430</v>
      </c>
      <c r="I3" s="2" t="s">
        <v>313</v>
      </c>
      <c r="J3" s="19" t="s">
        <v>319</v>
      </c>
      <c r="K3" s="19" t="s">
        <v>322</v>
      </c>
      <c r="L3" s="19" t="s">
        <v>324</v>
      </c>
      <c r="M3" s="19" t="s">
        <v>337</v>
      </c>
      <c r="N3" s="19" t="s">
        <v>342</v>
      </c>
      <c r="O3" s="19" t="s">
        <v>602</v>
      </c>
      <c r="P3" s="20" t="s">
        <v>327</v>
      </c>
      <c r="Q3" s="35" t="s">
        <v>433</v>
      </c>
      <c r="R3" s="6" t="s">
        <v>310</v>
      </c>
      <c r="S3" s="2" t="s">
        <v>439</v>
      </c>
      <c r="T3" s="2" t="s">
        <v>369</v>
      </c>
      <c r="U3" s="2" t="s">
        <v>969</v>
      </c>
      <c r="V3" s="6" t="s">
        <v>438</v>
      </c>
      <c r="W3" s="6" t="s">
        <v>508</v>
      </c>
      <c r="X3" s="6" t="s">
        <v>954</v>
      </c>
      <c r="Y3" s="6" t="s">
        <v>315</v>
      </c>
      <c r="Z3" s="6" t="s">
        <v>436</v>
      </c>
      <c r="AA3" s="40" t="s">
        <v>455</v>
      </c>
      <c r="AB3" s="2" t="s">
        <v>183</v>
      </c>
      <c r="AC3" s="26" t="s">
        <v>349</v>
      </c>
      <c r="AD3" s="43" t="s">
        <v>884</v>
      </c>
      <c r="AE3" s="43" t="s">
        <v>885</v>
      </c>
    </row>
    <row r="4" spans="1:31" ht="60" x14ac:dyDescent="0.15">
      <c r="A4">
        <v>53000001</v>
      </c>
      <c r="B4" s="8" t="s">
        <v>0</v>
      </c>
      <c r="C4" s="1" t="s">
        <v>208</v>
      </c>
      <c r="D4" s="25" t="s">
        <v>560</v>
      </c>
      <c r="E4" s="1">
        <v>2</v>
      </c>
      <c r="F4">
        <v>202</v>
      </c>
      <c r="G4" s="1">
        <v>0</v>
      </c>
      <c r="H4" s="4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V4" s="11" t="s">
        <v>945</v>
      </c>
      <c r="W4" s="7" t="s">
        <v>708</v>
      </c>
      <c r="X4" s="7"/>
      <c r="Y4" s="1" t="s">
        <v>2</v>
      </c>
      <c r="Z4" s="1"/>
      <c r="AA4" s="1"/>
      <c r="AB4" s="1">
        <v>1</v>
      </c>
      <c r="AC4" s="27">
        <v>0</v>
      </c>
      <c r="AD4" s="27">
        <v>0</v>
      </c>
      <c r="AE4" s="25">
        <v>0</v>
      </c>
    </row>
    <row r="5" spans="1:31" x14ac:dyDescent="0.15">
      <c r="A5">
        <v>53000002</v>
      </c>
      <c r="B5" s="8" t="s">
        <v>3</v>
      </c>
      <c r="C5" s="1" t="s">
        <v>209</v>
      </c>
      <c r="D5" s="25" t="s">
        <v>561</v>
      </c>
      <c r="E5" s="1">
        <v>1</v>
      </c>
      <c r="F5">
        <v>202</v>
      </c>
      <c r="G5" s="1">
        <v>0</v>
      </c>
      <c r="H5" s="4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V5" s="11" t="s">
        <v>765</v>
      </c>
      <c r="W5" s="7" t="s">
        <v>480</v>
      </c>
      <c r="X5" s="7"/>
      <c r="Y5" s="1" t="s">
        <v>4</v>
      </c>
      <c r="Z5" s="1"/>
      <c r="AA5" s="1"/>
      <c r="AB5" s="1">
        <v>2</v>
      </c>
      <c r="AC5" s="27">
        <v>0</v>
      </c>
      <c r="AD5" s="27">
        <v>0</v>
      </c>
      <c r="AE5" s="25">
        <v>0</v>
      </c>
    </row>
    <row r="6" spans="1:31" ht="24" x14ac:dyDescent="0.15">
      <c r="A6">
        <v>53000003</v>
      </c>
      <c r="B6" s="8" t="s">
        <v>5</v>
      </c>
      <c r="C6" s="1" t="s">
        <v>210</v>
      </c>
      <c r="D6" s="25" t="s">
        <v>566</v>
      </c>
      <c r="E6" s="1">
        <v>2</v>
      </c>
      <c r="F6">
        <v>200</v>
      </c>
      <c r="G6" s="1">
        <v>0</v>
      </c>
      <c r="H6" s="4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V6" s="11" t="s">
        <v>766</v>
      </c>
      <c r="W6" s="7" t="s">
        <v>366</v>
      </c>
      <c r="X6" s="7">
        <v>100</v>
      </c>
      <c r="Y6" s="1" t="s">
        <v>7</v>
      </c>
      <c r="Z6" s="1"/>
      <c r="AA6" s="1"/>
      <c r="AB6" s="1">
        <v>3</v>
      </c>
      <c r="AC6" s="27">
        <v>0</v>
      </c>
      <c r="AD6" s="27">
        <v>0</v>
      </c>
      <c r="AE6" s="25">
        <v>0</v>
      </c>
    </row>
    <row r="7" spans="1:31" ht="48" x14ac:dyDescent="0.15">
      <c r="A7">
        <v>53000004</v>
      </c>
      <c r="B7" s="8" t="s">
        <v>8</v>
      </c>
      <c r="C7" s="1" t="s">
        <v>211</v>
      </c>
      <c r="D7" s="25" t="s">
        <v>567</v>
      </c>
      <c r="E7" s="1">
        <v>2</v>
      </c>
      <c r="F7">
        <v>200</v>
      </c>
      <c r="G7" s="1">
        <v>0</v>
      </c>
      <c r="H7" s="4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V7" s="11" t="s">
        <v>932</v>
      </c>
      <c r="W7" s="7" t="s">
        <v>680</v>
      </c>
      <c r="X7" s="7">
        <v>100</v>
      </c>
      <c r="Y7" s="1" t="s">
        <v>9</v>
      </c>
      <c r="Z7" s="1"/>
      <c r="AA7" s="1">
        <v>11000003</v>
      </c>
      <c r="AB7" s="1">
        <v>4</v>
      </c>
      <c r="AC7" s="27">
        <v>0</v>
      </c>
      <c r="AD7" s="27">
        <v>0</v>
      </c>
      <c r="AE7" s="25">
        <v>0</v>
      </c>
    </row>
    <row r="8" spans="1:31" ht="72" x14ac:dyDescent="0.15">
      <c r="A8">
        <v>53000005</v>
      </c>
      <c r="B8" s="9" t="s">
        <v>193</v>
      </c>
      <c r="C8" s="1" t="s">
        <v>212</v>
      </c>
      <c r="D8" s="25" t="s">
        <v>748</v>
      </c>
      <c r="E8" s="1">
        <v>2</v>
      </c>
      <c r="F8">
        <v>200</v>
      </c>
      <c r="G8" s="1">
        <v>0</v>
      </c>
      <c r="H8" s="41">
        <f t="shared" si="0"/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445</v>
      </c>
      <c r="T8">
        <v>100</v>
      </c>
      <c r="V8" s="11" t="s">
        <v>828</v>
      </c>
      <c r="W8" s="7" t="s">
        <v>933</v>
      </c>
      <c r="X8" s="7">
        <v>100</v>
      </c>
      <c r="Y8" s="1"/>
      <c r="Z8" s="1" t="s">
        <v>10</v>
      </c>
      <c r="AA8" s="1">
        <v>11000004</v>
      </c>
      <c r="AB8" s="1">
        <v>5</v>
      </c>
      <c r="AC8" s="27">
        <v>0</v>
      </c>
      <c r="AD8" s="27">
        <v>0</v>
      </c>
      <c r="AE8" s="25">
        <v>0</v>
      </c>
    </row>
    <row r="9" spans="1:31" ht="48" x14ac:dyDescent="0.15">
      <c r="A9">
        <v>53000006</v>
      </c>
      <c r="B9" s="8" t="s">
        <v>168</v>
      </c>
      <c r="C9" s="1" t="s">
        <v>289</v>
      </c>
      <c r="D9" s="25" t="s">
        <v>562</v>
      </c>
      <c r="E9" s="1">
        <v>1</v>
      </c>
      <c r="F9">
        <v>203</v>
      </c>
      <c r="G9" s="1">
        <v>2</v>
      </c>
      <c r="H9" s="4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169</v>
      </c>
      <c r="T9">
        <v>90</v>
      </c>
      <c r="V9" s="11" t="s">
        <v>767</v>
      </c>
      <c r="W9" s="7" t="s">
        <v>447</v>
      </c>
      <c r="X9" s="7"/>
      <c r="Y9" s="1" t="s">
        <v>2</v>
      </c>
      <c r="Z9" s="1"/>
      <c r="AA9" s="1"/>
      <c r="AB9" s="1">
        <v>6</v>
      </c>
      <c r="AC9" s="27">
        <v>0</v>
      </c>
      <c r="AD9" s="27">
        <v>0</v>
      </c>
      <c r="AE9" s="25">
        <v>0</v>
      </c>
    </row>
    <row r="10" spans="1:31" ht="48" x14ac:dyDescent="0.15">
      <c r="A10">
        <v>53000007</v>
      </c>
      <c r="B10" s="8" t="s">
        <v>170</v>
      </c>
      <c r="C10" s="1" t="s">
        <v>290</v>
      </c>
      <c r="D10" s="25" t="s">
        <v>562</v>
      </c>
      <c r="E10" s="1">
        <v>1</v>
      </c>
      <c r="F10">
        <v>203</v>
      </c>
      <c r="G10" s="1">
        <v>3</v>
      </c>
      <c r="H10" s="4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169</v>
      </c>
      <c r="T10">
        <v>90</v>
      </c>
      <c r="V10" s="11" t="s">
        <v>768</v>
      </c>
      <c r="W10" s="7" t="s">
        <v>446</v>
      </c>
      <c r="X10" s="7"/>
      <c r="Y10" s="1" t="s">
        <v>2</v>
      </c>
      <c r="Z10" s="1"/>
      <c r="AA10" s="1"/>
      <c r="AB10" s="1">
        <v>7</v>
      </c>
      <c r="AC10" s="27">
        <v>0</v>
      </c>
      <c r="AD10" s="27">
        <v>0</v>
      </c>
      <c r="AE10" s="25">
        <v>0</v>
      </c>
    </row>
    <row r="11" spans="1:31" ht="48" x14ac:dyDescent="0.15">
      <c r="A11">
        <v>53000008</v>
      </c>
      <c r="B11" s="8" t="s">
        <v>171</v>
      </c>
      <c r="C11" s="1" t="s">
        <v>291</v>
      </c>
      <c r="D11" s="25" t="s">
        <v>562</v>
      </c>
      <c r="E11" s="1">
        <v>1</v>
      </c>
      <c r="F11">
        <v>203</v>
      </c>
      <c r="G11" s="1">
        <v>0</v>
      </c>
      <c r="H11" s="4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169</v>
      </c>
      <c r="T11">
        <v>90</v>
      </c>
      <c r="V11" s="11" t="s">
        <v>769</v>
      </c>
      <c r="W11" s="7" t="s">
        <v>448</v>
      </c>
      <c r="X11" s="7"/>
      <c r="Y11" s="1" t="s">
        <v>2</v>
      </c>
      <c r="Z11" s="1"/>
      <c r="AA11" s="1"/>
      <c r="AB11" s="1">
        <v>8</v>
      </c>
      <c r="AC11" s="27">
        <v>0</v>
      </c>
      <c r="AD11" s="27">
        <v>0</v>
      </c>
      <c r="AE11" s="25">
        <v>0</v>
      </c>
    </row>
    <row r="12" spans="1:31" ht="48" x14ac:dyDescent="0.15">
      <c r="A12">
        <v>53000009</v>
      </c>
      <c r="B12" s="8" t="s">
        <v>172</v>
      </c>
      <c r="C12" s="1" t="s">
        <v>292</v>
      </c>
      <c r="D12" s="25" t="s">
        <v>562</v>
      </c>
      <c r="E12" s="1">
        <v>1</v>
      </c>
      <c r="F12">
        <v>203</v>
      </c>
      <c r="G12" s="1">
        <v>1</v>
      </c>
      <c r="H12" s="4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169</v>
      </c>
      <c r="T12">
        <v>90</v>
      </c>
      <c r="V12" s="11" t="s">
        <v>770</v>
      </c>
      <c r="W12" s="7" t="s">
        <v>449</v>
      </c>
      <c r="X12" s="7"/>
      <c r="Y12" s="1" t="s">
        <v>2</v>
      </c>
      <c r="Z12" s="1"/>
      <c r="AA12" s="1"/>
      <c r="AB12" s="1">
        <v>9</v>
      </c>
      <c r="AC12" s="27">
        <v>0</v>
      </c>
      <c r="AD12" s="27">
        <v>0</v>
      </c>
      <c r="AE12" s="25">
        <v>0</v>
      </c>
    </row>
    <row r="13" spans="1:31" ht="48" x14ac:dyDescent="0.15">
      <c r="A13">
        <v>53000010</v>
      </c>
      <c r="B13" s="8" t="s">
        <v>11</v>
      </c>
      <c r="C13" s="1" t="s">
        <v>213</v>
      </c>
      <c r="D13" s="25" t="s">
        <v>562</v>
      </c>
      <c r="E13" s="1">
        <v>1</v>
      </c>
      <c r="F13">
        <v>203</v>
      </c>
      <c r="G13" s="1">
        <v>5</v>
      </c>
      <c r="H13" s="4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169</v>
      </c>
      <c r="T13">
        <v>90</v>
      </c>
      <c r="V13" s="11" t="s">
        <v>771</v>
      </c>
      <c r="W13" s="7" t="s">
        <v>450</v>
      </c>
      <c r="X13" s="7"/>
      <c r="Y13" s="1" t="s">
        <v>2</v>
      </c>
      <c r="Z13" s="1"/>
      <c r="AA13" s="1"/>
      <c r="AB13" s="1">
        <v>10</v>
      </c>
      <c r="AC13" s="27">
        <v>0</v>
      </c>
      <c r="AD13" s="27">
        <v>0</v>
      </c>
      <c r="AE13" s="25">
        <v>0</v>
      </c>
    </row>
    <row r="14" spans="1:31" ht="48" x14ac:dyDescent="0.15">
      <c r="A14">
        <v>53000011</v>
      </c>
      <c r="B14" s="8" t="s">
        <v>173</v>
      </c>
      <c r="C14" s="1" t="s">
        <v>207</v>
      </c>
      <c r="D14" s="25" t="s">
        <v>562</v>
      </c>
      <c r="E14" s="1">
        <v>1</v>
      </c>
      <c r="F14">
        <v>203</v>
      </c>
      <c r="G14" s="1">
        <v>4</v>
      </c>
      <c r="H14" s="4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169</v>
      </c>
      <c r="T14">
        <v>90</v>
      </c>
      <c r="V14" s="11" t="s">
        <v>772</v>
      </c>
      <c r="W14" s="7" t="s">
        <v>451</v>
      </c>
      <c r="X14" s="7"/>
      <c r="Y14" s="1" t="s">
        <v>2</v>
      </c>
      <c r="Z14" s="1"/>
      <c r="AA14" s="1"/>
      <c r="AB14" s="1">
        <v>11</v>
      </c>
      <c r="AC14" s="27">
        <v>0</v>
      </c>
      <c r="AD14" s="27">
        <v>0</v>
      </c>
      <c r="AE14" s="25">
        <v>0</v>
      </c>
    </row>
    <row r="15" spans="1:31" ht="48" x14ac:dyDescent="0.15">
      <c r="A15">
        <v>53000012</v>
      </c>
      <c r="B15" s="8" t="s">
        <v>12</v>
      </c>
      <c r="C15" s="1" t="s">
        <v>214</v>
      </c>
      <c r="D15" s="25" t="s">
        <v>562</v>
      </c>
      <c r="E15" s="1">
        <v>1</v>
      </c>
      <c r="F15">
        <v>203</v>
      </c>
      <c r="G15" s="1">
        <v>6</v>
      </c>
      <c r="H15" s="4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169</v>
      </c>
      <c r="T15">
        <v>90</v>
      </c>
      <c r="V15" s="11" t="s">
        <v>773</v>
      </c>
      <c r="W15" s="7" t="s">
        <v>452</v>
      </c>
      <c r="X15" s="7"/>
      <c r="Y15" s="1" t="s">
        <v>2</v>
      </c>
      <c r="Z15" s="1"/>
      <c r="AA15" s="1"/>
      <c r="AB15" s="1">
        <v>12</v>
      </c>
      <c r="AC15" s="27">
        <v>0</v>
      </c>
      <c r="AD15" s="27">
        <v>0</v>
      </c>
      <c r="AE15" s="25">
        <v>0</v>
      </c>
    </row>
    <row r="16" spans="1:31" ht="36" x14ac:dyDescent="0.15">
      <c r="A16">
        <v>53000013</v>
      </c>
      <c r="B16" s="22" t="s">
        <v>360</v>
      </c>
      <c r="C16" s="15" t="s">
        <v>361</v>
      </c>
      <c r="D16" s="25" t="s">
        <v>558</v>
      </c>
      <c r="E16" s="15">
        <v>4</v>
      </c>
      <c r="F16">
        <v>200</v>
      </c>
      <c r="G16" s="15">
        <v>0</v>
      </c>
      <c r="H16" s="4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362</v>
      </c>
      <c r="T16">
        <v>100</v>
      </c>
      <c r="V16" s="11" t="s">
        <v>774</v>
      </c>
      <c r="W16" s="7" t="s">
        <v>464</v>
      </c>
      <c r="X16" s="7">
        <v>100</v>
      </c>
      <c r="Y16" s="1" t="s">
        <v>104</v>
      </c>
      <c r="Z16" s="1"/>
      <c r="AA16" s="1">
        <v>11000006</v>
      </c>
      <c r="AB16" s="15">
        <v>13</v>
      </c>
      <c r="AC16" s="27">
        <v>0</v>
      </c>
      <c r="AD16" s="27">
        <v>0</v>
      </c>
      <c r="AE16" s="25">
        <v>0</v>
      </c>
    </row>
    <row r="17" spans="1:31" ht="72" x14ac:dyDescent="0.15">
      <c r="A17">
        <v>53000014</v>
      </c>
      <c r="B17" s="8" t="s">
        <v>441</v>
      </c>
      <c r="C17" s="1" t="s">
        <v>442</v>
      </c>
      <c r="D17" s="25" t="s">
        <v>937</v>
      </c>
      <c r="E17" s="1">
        <v>2</v>
      </c>
      <c r="F17">
        <v>201</v>
      </c>
      <c r="G17" s="1">
        <v>0</v>
      </c>
      <c r="H17" s="4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443</v>
      </c>
      <c r="T17">
        <v>100</v>
      </c>
      <c r="V17" s="11" t="s">
        <v>857</v>
      </c>
      <c r="W17" s="7" t="s">
        <v>879</v>
      </c>
      <c r="X17" s="7">
        <v>100</v>
      </c>
      <c r="Y17" s="1" t="s">
        <v>444</v>
      </c>
      <c r="Z17" s="1"/>
      <c r="AA17" s="1">
        <v>11000006</v>
      </c>
      <c r="AB17" s="1">
        <v>14</v>
      </c>
      <c r="AC17" s="27">
        <v>0</v>
      </c>
      <c r="AD17" s="27">
        <v>0</v>
      </c>
      <c r="AE17" s="25">
        <v>0</v>
      </c>
    </row>
    <row r="18" spans="1:31" x14ac:dyDescent="0.15">
      <c r="A18">
        <v>53000015</v>
      </c>
      <c r="B18" s="8" t="s">
        <v>13</v>
      </c>
      <c r="C18" s="1" t="s">
        <v>215</v>
      </c>
      <c r="D18" s="25" t="s">
        <v>563</v>
      </c>
      <c r="E18" s="1">
        <v>1</v>
      </c>
      <c r="F18">
        <v>200</v>
      </c>
      <c r="G18" s="1">
        <v>0</v>
      </c>
      <c r="H18" s="4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V18" s="11" t="s">
        <v>775</v>
      </c>
      <c r="W18" s="7" t="s">
        <v>757</v>
      </c>
      <c r="X18" s="7">
        <v>200</v>
      </c>
      <c r="Y18" s="1" t="s">
        <v>15</v>
      </c>
      <c r="Z18" s="1"/>
      <c r="AA18" s="1">
        <v>11000007</v>
      </c>
      <c r="AB18" s="1">
        <v>15</v>
      </c>
      <c r="AC18" s="27">
        <v>0</v>
      </c>
      <c r="AD18" s="27">
        <v>0</v>
      </c>
      <c r="AE18" s="25">
        <v>0</v>
      </c>
    </row>
    <row r="19" spans="1:31" ht="48" x14ac:dyDescent="0.15">
      <c r="A19">
        <v>53000016</v>
      </c>
      <c r="B19" s="8" t="s">
        <v>16</v>
      </c>
      <c r="C19" s="1" t="s">
        <v>216</v>
      </c>
      <c r="D19" s="25" t="s">
        <v>938</v>
      </c>
      <c r="E19" s="1">
        <v>3</v>
      </c>
      <c r="F19">
        <v>200</v>
      </c>
      <c r="G19" s="1">
        <v>0</v>
      </c>
      <c r="H19" s="41">
        <f t="shared" si="0"/>
        <v>1</v>
      </c>
      <c r="I19" s="1">
        <v>3</v>
      </c>
      <c r="J19" s="1">
        <v>35</v>
      </c>
      <c r="K19" s="1">
        <v>0</v>
      </c>
      <c r="L19" s="1">
        <v>2</v>
      </c>
      <c r="M19" s="1">
        <v>0</v>
      </c>
      <c r="N19" s="1">
        <v>0</v>
      </c>
      <c r="O19" s="1">
        <v>0</v>
      </c>
      <c r="P19" s="1">
        <v>3</v>
      </c>
      <c r="Q19" s="36">
        <f t="shared" si="1"/>
        <v>-2</v>
      </c>
      <c r="R19" s="1">
        <v>0</v>
      </c>
      <c r="S19" s="1" t="s">
        <v>6</v>
      </c>
      <c r="T19">
        <v>95</v>
      </c>
      <c r="V19" s="11" t="s">
        <v>935</v>
      </c>
      <c r="W19" s="7" t="s">
        <v>936</v>
      </c>
      <c r="X19" s="7">
        <v>100</v>
      </c>
      <c r="Y19" s="1" t="s">
        <v>17</v>
      </c>
      <c r="Z19" s="1"/>
      <c r="AA19" s="1">
        <v>11000002</v>
      </c>
      <c r="AB19" s="1">
        <v>16</v>
      </c>
      <c r="AC19" s="27">
        <v>0</v>
      </c>
      <c r="AD19" s="27">
        <v>0</v>
      </c>
      <c r="AE19" s="25">
        <v>0</v>
      </c>
    </row>
    <row r="20" spans="1:31" ht="24" x14ac:dyDescent="0.15">
      <c r="A20">
        <v>53000017</v>
      </c>
      <c r="B20" s="8" t="s">
        <v>18</v>
      </c>
      <c r="C20" s="1" t="s">
        <v>217</v>
      </c>
      <c r="D20" s="25" t="s">
        <v>558</v>
      </c>
      <c r="E20" s="1">
        <v>7</v>
      </c>
      <c r="F20">
        <v>200</v>
      </c>
      <c r="G20" s="1">
        <v>0</v>
      </c>
      <c r="H20" s="4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V20" s="11" t="s">
        <v>776</v>
      </c>
      <c r="W20" s="7" t="s">
        <v>609</v>
      </c>
      <c r="X20" s="7">
        <v>100</v>
      </c>
      <c r="Y20" s="1" t="s">
        <v>556</v>
      </c>
      <c r="Z20" s="1"/>
      <c r="AA20" s="1">
        <v>11000007</v>
      </c>
      <c r="AB20" s="1">
        <v>17</v>
      </c>
      <c r="AC20" s="27">
        <v>0</v>
      </c>
      <c r="AD20" s="27">
        <v>0</v>
      </c>
      <c r="AE20" s="25">
        <v>0</v>
      </c>
    </row>
    <row r="21" spans="1:31" ht="60" x14ac:dyDescent="0.15">
      <c r="A21">
        <v>53000018</v>
      </c>
      <c r="B21" s="8" t="s">
        <v>20</v>
      </c>
      <c r="C21" s="1" t="s">
        <v>218</v>
      </c>
      <c r="D21" s="25" t="s">
        <v>567</v>
      </c>
      <c r="E21" s="1">
        <v>3</v>
      </c>
      <c r="F21">
        <v>200</v>
      </c>
      <c r="G21" s="1">
        <v>3</v>
      </c>
      <c r="H21" s="4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V21" s="11" t="s">
        <v>934</v>
      </c>
      <c r="W21" s="7" t="s">
        <v>512</v>
      </c>
      <c r="X21" s="7">
        <v>100</v>
      </c>
      <c r="Y21" s="1" t="s">
        <v>21</v>
      </c>
      <c r="Z21" s="1"/>
      <c r="AA21" s="1">
        <v>11000006</v>
      </c>
      <c r="AB21" s="1">
        <v>18</v>
      </c>
      <c r="AC21" s="27">
        <v>0</v>
      </c>
      <c r="AD21" s="27">
        <v>0</v>
      </c>
      <c r="AE21" s="25">
        <v>0</v>
      </c>
    </row>
    <row r="22" spans="1:31" ht="24" x14ac:dyDescent="0.15">
      <c r="A22">
        <v>53000019</v>
      </c>
      <c r="B22" s="8" t="s">
        <v>22</v>
      </c>
      <c r="C22" s="1" t="s">
        <v>219</v>
      </c>
      <c r="D22" s="25" t="s">
        <v>749</v>
      </c>
      <c r="E22" s="1">
        <v>4</v>
      </c>
      <c r="F22">
        <v>201</v>
      </c>
      <c r="G22" s="1">
        <v>3</v>
      </c>
      <c r="H22" s="4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540</v>
      </c>
      <c r="T22">
        <v>100</v>
      </c>
      <c r="V22" s="11" t="s">
        <v>854</v>
      </c>
      <c r="W22" s="7" t="s">
        <v>472</v>
      </c>
      <c r="X22" s="7">
        <v>100</v>
      </c>
      <c r="Y22" s="1" t="s">
        <v>23</v>
      </c>
      <c r="Z22" s="1" t="s">
        <v>21</v>
      </c>
      <c r="AA22" s="1">
        <v>11000006</v>
      </c>
      <c r="AB22" s="1">
        <v>19</v>
      </c>
      <c r="AC22" s="27">
        <v>0</v>
      </c>
      <c r="AD22" s="27">
        <v>0</v>
      </c>
      <c r="AE22" s="25">
        <v>0</v>
      </c>
    </row>
    <row r="23" spans="1:31" ht="24" x14ac:dyDescent="0.15">
      <c r="A23">
        <v>53000020</v>
      </c>
      <c r="B23" s="8" t="s">
        <v>24</v>
      </c>
      <c r="C23" s="1" t="s">
        <v>220</v>
      </c>
      <c r="D23" s="25" t="s">
        <v>749</v>
      </c>
      <c r="E23" s="1">
        <v>3</v>
      </c>
      <c r="F23">
        <v>201</v>
      </c>
      <c r="G23" s="1">
        <v>5</v>
      </c>
      <c r="H23" s="4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541</v>
      </c>
      <c r="T23">
        <v>100</v>
      </c>
      <c r="V23" s="11" t="s">
        <v>855</v>
      </c>
      <c r="W23" s="7" t="s">
        <v>470</v>
      </c>
      <c r="X23" s="7">
        <v>100</v>
      </c>
      <c r="Y23" s="1" t="s">
        <v>471</v>
      </c>
      <c r="Z23" s="1" t="s">
        <v>471</v>
      </c>
      <c r="AA23" s="1">
        <v>11000007</v>
      </c>
      <c r="AB23" s="1">
        <v>20</v>
      </c>
      <c r="AC23" s="27">
        <v>0</v>
      </c>
      <c r="AD23" s="27">
        <v>0</v>
      </c>
      <c r="AE23" s="25">
        <v>0</v>
      </c>
    </row>
    <row r="24" spans="1:31" ht="24" x14ac:dyDescent="0.15">
      <c r="A24">
        <v>53000021</v>
      </c>
      <c r="B24" s="8" t="s">
        <v>25</v>
      </c>
      <c r="C24" s="1" t="s">
        <v>221</v>
      </c>
      <c r="D24" s="25" t="s">
        <v>749</v>
      </c>
      <c r="E24" s="1">
        <v>2</v>
      </c>
      <c r="F24">
        <v>201</v>
      </c>
      <c r="G24" s="1">
        <v>1</v>
      </c>
      <c r="H24" s="41">
        <f t="shared" si="0"/>
        <v>2</v>
      </c>
      <c r="I24" s="1">
        <v>2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542</v>
      </c>
      <c r="T24">
        <v>100</v>
      </c>
      <c r="V24" s="11" t="s">
        <v>856</v>
      </c>
      <c r="W24" s="7" t="s">
        <v>473</v>
      </c>
      <c r="X24" s="7">
        <v>100</v>
      </c>
      <c r="Y24" s="1" t="s">
        <v>26</v>
      </c>
      <c r="Z24" s="1" t="s">
        <v>26</v>
      </c>
      <c r="AA24" s="1">
        <v>11000006</v>
      </c>
      <c r="AB24" s="1">
        <v>21</v>
      </c>
      <c r="AC24" s="27">
        <v>0</v>
      </c>
      <c r="AD24" s="27">
        <v>0</v>
      </c>
      <c r="AE24" s="25">
        <v>0</v>
      </c>
    </row>
    <row r="25" spans="1:31" ht="24" x14ac:dyDescent="0.15">
      <c r="A25">
        <v>53000022</v>
      </c>
      <c r="B25" s="8" t="s">
        <v>27</v>
      </c>
      <c r="C25" s="1" t="s">
        <v>222</v>
      </c>
      <c r="D25" s="25" t="s">
        <v>485</v>
      </c>
      <c r="E25" s="1">
        <v>4</v>
      </c>
      <c r="F25">
        <v>202</v>
      </c>
      <c r="G25" s="1">
        <v>0</v>
      </c>
      <c r="H25" s="4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28</v>
      </c>
      <c r="T25">
        <v>107</v>
      </c>
      <c r="V25" s="11" t="s">
        <v>777</v>
      </c>
      <c r="W25" s="7" t="s">
        <v>650</v>
      </c>
      <c r="X25" s="7"/>
      <c r="Y25" s="1" t="s">
        <v>29</v>
      </c>
      <c r="Z25" s="1"/>
      <c r="AA25" s="1">
        <v>11000008</v>
      </c>
      <c r="AB25" s="1">
        <v>22</v>
      </c>
      <c r="AC25" s="27">
        <v>0</v>
      </c>
      <c r="AD25" s="27">
        <v>0</v>
      </c>
      <c r="AE25" s="25">
        <v>0</v>
      </c>
    </row>
    <row r="26" spans="1:31" ht="24" x14ac:dyDescent="0.15">
      <c r="A26">
        <v>53000023</v>
      </c>
      <c r="B26" s="8" t="s">
        <v>30</v>
      </c>
      <c r="C26" s="1" t="s">
        <v>223</v>
      </c>
      <c r="D26" s="25" t="s">
        <v>458</v>
      </c>
      <c r="E26" s="1">
        <v>3</v>
      </c>
      <c r="F26">
        <v>202</v>
      </c>
      <c r="G26" s="1">
        <v>0</v>
      </c>
      <c r="H26" s="4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V26" s="11" t="s">
        <v>886</v>
      </c>
      <c r="W26" s="21" t="s">
        <v>378</v>
      </c>
      <c r="X26" s="21"/>
      <c r="Y26" s="1" t="s">
        <v>2</v>
      </c>
      <c r="Z26" s="1"/>
      <c r="AA26" s="1"/>
      <c r="AB26" s="1">
        <v>23</v>
      </c>
      <c r="AC26" s="27">
        <v>0</v>
      </c>
      <c r="AD26" s="27">
        <v>0</v>
      </c>
      <c r="AE26" s="25">
        <v>0</v>
      </c>
    </row>
    <row r="27" spans="1:31" ht="24" x14ac:dyDescent="0.15">
      <c r="A27">
        <v>53000024</v>
      </c>
      <c r="B27" s="8" t="s">
        <v>31</v>
      </c>
      <c r="C27" s="1" t="s">
        <v>224</v>
      </c>
      <c r="D27" s="25" t="s">
        <v>457</v>
      </c>
      <c r="E27" s="1">
        <v>4</v>
      </c>
      <c r="F27">
        <v>202</v>
      </c>
      <c r="G27" s="1">
        <v>0</v>
      </c>
      <c r="H27" s="4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V27" s="11" t="s">
        <v>778</v>
      </c>
      <c r="W27" s="7" t="s">
        <v>379</v>
      </c>
      <c r="X27" s="7"/>
      <c r="Y27" s="1" t="s">
        <v>29</v>
      </c>
      <c r="Z27" s="1"/>
      <c r="AA27" s="1">
        <v>11000003</v>
      </c>
      <c r="AB27" s="1">
        <v>24</v>
      </c>
      <c r="AC27" s="27">
        <v>0</v>
      </c>
      <c r="AD27" s="27">
        <v>0</v>
      </c>
      <c r="AE27" s="25">
        <v>0</v>
      </c>
    </row>
    <row r="28" spans="1:31" ht="60" x14ac:dyDescent="0.15">
      <c r="A28">
        <v>53000025</v>
      </c>
      <c r="B28" s="8" t="s">
        <v>32</v>
      </c>
      <c r="C28" s="1" t="s">
        <v>225</v>
      </c>
      <c r="D28" s="25" t="s">
        <v>567</v>
      </c>
      <c r="E28" s="1">
        <v>3</v>
      </c>
      <c r="F28">
        <v>200</v>
      </c>
      <c r="G28" s="1">
        <v>0</v>
      </c>
      <c r="H28" s="4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V28" s="11" t="s">
        <v>829</v>
      </c>
      <c r="W28" s="7" t="s">
        <v>466</v>
      </c>
      <c r="X28" s="7">
        <v>100</v>
      </c>
      <c r="Y28" s="1" t="s">
        <v>33</v>
      </c>
      <c r="Z28" s="1"/>
      <c r="AA28" s="1">
        <v>11000006</v>
      </c>
      <c r="AB28" s="1">
        <v>25</v>
      </c>
      <c r="AC28" s="27">
        <v>0</v>
      </c>
      <c r="AD28" s="27">
        <v>0</v>
      </c>
      <c r="AE28" s="25">
        <v>0</v>
      </c>
    </row>
    <row r="29" spans="1:31" x14ac:dyDescent="0.15">
      <c r="A29">
        <v>53000026</v>
      </c>
      <c r="B29" s="8" t="s">
        <v>34</v>
      </c>
      <c r="C29" s="1" t="s">
        <v>226</v>
      </c>
      <c r="D29" s="25" t="s">
        <v>563</v>
      </c>
      <c r="E29" s="1">
        <v>4</v>
      </c>
      <c r="F29">
        <v>201</v>
      </c>
      <c r="G29" s="1">
        <v>0</v>
      </c>
      <c r="H29" s="4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973</v>
      </c>
      <c r="T29">
        <v>100</v>
      </c>
      <c r="U29" t="s">
        <v>974</v>
      </c>
      <c r="V29" s="11" t="s">
        <v>979</v>
      </c>
      <c r="W29" s="7" t="s">
        <v>465</v>
      </c>
      <c r="X29" s="7"/>
      <c r="Y29" s="1" t="s">
        <v>35</v>
      </c>
      <c r="Z29" s="1"/>
      <c r="AA29" s="1">
        <v>11000009</v>
      </c>
      <c r="AB29" s="1">
        <v>26</v>
      </c>
      <c r="AC29" s="27">
        <v>0</v>
      </c>
      <c r="AD29" s="27">
        <v>0</v>
      </c>
      <c r="AE29" s="25">
        <v>0</v>
      </c>
    </row>
    <row r="30" spans="1:31" ht="24" x14ac:dyDescent="0.15">
      <c r="A30">
        <v>53000027</v>
      </c>
      <c r="B30" s="8" t="s">
        <v>36</v>
      </c>
      <c r="C30" s="1" t="s">
        <v>227</v>
      </c>
      <c r="D30" s="25" t="s">
        <v>570</v>
      </c>
      <c r="E30" s="1">
        <v>1</v>
      </c>
      <c r="F30">
        <v>200</v>
      </c>
      <c r="G30" s="1">
        <v>0</v>
      </c>
      <c r="H30" s="4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37</v>
      </c>
      <c r="T30">
        <v>96</v>
      </c>
      <c r="V30" s="11" t="s">
        <v>863</v>
      </c>
      <c r="W30" s="7" t="s">
        <v>742</v>
      </c>
      <c r="X30" s="7">
        <v>200</v>
      </c>
      <c r="Y30" s="1" t="s">
        <v>38</v>
      </c>
      <c r="Z30" s="1"/>
      <c r="AA30" s="1"/>
      <c r="AB30" s="1">
        <v>27</v>
      </c>
      <c r="AC30" s="27">
        <v>0</v>
      </c>
      <c r="AD30" s="27">
        <v>0</v>
      </c>
      <c r="AE30" s="25">
        <v>0</v>
      </c>
    </row>
    <row r="31" spans="1:31" ht="36" x14ac:dyDescent="0.15">
      <c r="A31">
        <v>53000028</v>
      </c>
      <c r="B31" s="8" t="s">
        <v>39</v>
      </c>
      <c r="C31" s="1" t="s">
        <v>228</v>
      </c>
      <c r="D31" s="25" t="s">
        <v>557</v>
      </c>
      <c r="E31" s="1">
        <v>1</v>
      </c>
      <c r="F31">
        <v>200</v>
      </c>
      <c r="G31" s="1">
        <v>0</v>
      </c>
      <c r="H31" s="4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37</v>
      </c>
      <c r="T31">
        <v>96</v>
      </c>
      <c r="V31" s="11" t="s">
        <v>864</v>
      </c>
      <c r="W31" s="7" t="s">
        <v>743</v>
      </c>
      <c r="X31" s="7">
        <v>100</v>
      </c>
      <c r="Y31" s="1" t="s">
        <v>40</v>
      </c>
      <c r="Z31" s="1"/>
      <c r="AA31" s="1"/>
      <c r="AB31" s="1">
        <v>28</v>
      </c>
      <c r="AC31" s="27">
        <v>0</v>
      </c>
      <c r="AD31" s="27">
        <v>0</v>
      </c>
      <c r="AE31" s="25">
        <v>0</v>
      </c>
    </row>
    <row r="32" spans="1:31" ht="24" x14ac:dyDescent="0.15">
      <c r="A32">
        <v>53000029</v>
      </c>
      <c r="B32" s="8" t="s">
        <v>41</v>
      </c>
      <c r="C32" s="1" t="s">
        <v>229</v>
      </c>
      <c r="D32" s="25" t="s">
        <v>568</v>
      </c>
      <c r="E32" s="1">
        <v>4</v>
      </c>
      <c r="F32">
        <v>200</v>
      </c>
      <c r="G32" s="1">
        <v>6</v>
      </c>
      <c r="H32" s="4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V32" s="11" t="s">
        <v>766</v>
      </c>
      <c r="W32" s="21" t="s">
        <v>335</v>
      </c>
      <c r="X32" s="7">
        <v>100</v>
      </c>
      <c r="Y32" s="1" t="s">
        <v>42</v>
      </c>
      <c r="Z32" s="1"/>
      <c r="AA32" s="1"/>
      <c r="AB32" s="1">
        <v>29</v>
      </c>
      <c r="AC32" s="27">
        <v>0</v>
      </c>
      <c r="AD32" s="27">
        <v>0</v>
      </c>
      <c r="AE32" s="25">
        <v>0</v>
      </c>
    </row>
    <row r="33" spans="1:31" ht="36" x14ac:dyDescent="0.15">
      <c r="A33">
        <v>53000030</v>
      </c>
      <c r="B33" s="8" t="s">
        <v>424</v>
      </c>
      <c r="C33" s="1" t="s">
        <v>425</v>
      </c>
      <c r="D33" s="25" t="s">
        <v>459</v>
      </c>
      <c r="E33" s="1">
        <v>1</v>
      </c>
      <c r="F33">
        <v>202</v>
      </c>
      <c r="G33" s="1">
        <v>0</v>
      </c>
      <c r="H33" s="4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28</v>
      </c>
      <c r="T33">
        <v>100</v>
      </c>
      <c r="V33" s="11" t="s">
        <v>830</v>
      </c>
      <c r="W33" s="1" t="s">
        <v>715</v>
      </c>
      <c r="X33" s="1"/>
      <c r="Y33" s="1" t="s">
        <v>4</v>
      </c>
      <c r="Z33" s="1"/>
      <c r="AA33" s="1">
        <v>11000006</v>
      </c>
      <c r="AB33" s="1">
        <v>30</v>
      </c>
      <c r="AC33" s="27">
        <v>0</v>
      </c>
      <c r="AD33" s="27">
        <v>0</v>
      </c>
      <c r="AE33" s="25">
        <v>0</v>
      </c>
    </row>
    <row r="34" spans="1:31" ht="36" x14ac:dyDescent="0.15">
      <c r="A34">
        <v>53000031</v>
      </c>
      <c r="B34" s="8" t="s">
        <v>426</v>
      </c>
      <c r="C34" s="1" t="s">
        <v>427</v>
      </c>
      <c r="D34" s="25" t="s">
        <v>459</v>
      </c>
      <c r="E34" s="1">
        <v>2</v>
      </c>
      <c r="F34">
        <v>202</v>
      </c>
      <c r="G34" s="1">
        <v>0</v>
      </c>
      <c r="H34" s="4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28</v>
      </c>
      <c r="T34">
        <v>100</v>
      </c>
      <c r="V34" s="11" t="s">
        <v>831</v>
      </c>
      <c r="W34" s="1" t="s">
        <v>717</v>
      </c>
      <c r="X34" s="7"/>
      <c r="Y34" s="1" t="s">
        <v>4</v>
      </c>
      <c r="Z34" s="1"/>
      <c r="AA34" s="1">
        <v>11000004</v>
      </c>
      <c r="AB34" s="1">
        <v>31</v>
      </c>
      <c r="AC34" s="27">
        <v>0</v>
      </c>
      <c r="AD34" s="27">
        <v>0</v>
      </c>
      <c r="AE34" s="25">
        <v>0</v>
      </c>
    </row>
    <row r="35" spans="1:31" ht="72" x14ac:dyDescent="0.15">
      <c r="A35">
        <v>53000032</v>
      </c>
      <c r="B35" s="8" t="s">
        <v>174</v>
      </c>
      <c r="C35" s="1" t="s">
        <v>293</v>
      </c>
      <c r="D35" s="25" t="s">
        <v>749</v>
      </c>
      <c r="E35" s="1">
        <v>3</v>
      </c>
      <c r="F35">
        <v>202</v>
      </c>
      <c r="G35" s="1">
        <v>6</v>
      </c>
      <c r="H35" s="4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362</v>
      </c>
      <c r="T35">
        <v>100</v>
      </c>
      <c r="U35" t="s">
        <v>974</v>
      </c>
      <c r="V35" s="11" t="s">
        <v>975</v>
      </c>
      <c r="W35" s="7" t="s">
        <v>399</v>
      </c>
      <c r="X35" s="7"/>
      <c r="Y35" s="1" t="s">
        <v>428</v>
      </c>
      <c r="Z35" s="1" t="s">
        <v>428</v>
      </c>
      <c r="AA35" s="1">
        <v>11000009</v>
      </c>
      <c r="AB35" s="1">
        <v>32</v>
      </c>
      <c r="AC35" s="27">
        <v>0</v>
      </c>
      <c r="AD35" s="27">
        <v>0</v>
      </c>
      <c r="AE35" s="25">
        <v>0</v>
      </c>
    </row>
    <row r="36" spans="1:31" ht="60" x14ac:dyDescent="0.15">
      <c r="A36">
        <v>53000033</v>
      </c>
      <c r="B36" s="9" t="s">
        <v>306</v>
      </c>
      <c r="C36" s="1" t="s">
        <v>294</v>
      </c>
      <c r="D36" s="25" t="s">
        <v>563</v>
      </c>
      <c r="E36" s="1">
        <v>4</v>
      </c>
      <c r="F36">
        <v>201</v>
      </c>
      <c r="G36" s="1">
        <v>5</v>
      </c>
      <c r="H36" s="4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117</v>
      </c>
      <c r="T36">
        <v>100</v>
      </c>
      <c r="V36" s="11" t="s">
        <v>779</v>
      </c>
      <c r="W36" s="7" t="s">
        <v>344</v>
      </c>
      <c r="X36" s="7">
        <v>200</v>
      </c>
      <c r="Y36" s="1" t="s">
        <v>35</v>
      </c>
      <c r="Z36" s="1" t="s">
        <v>35</v>
      </c>
      <c r="AA36" s="1">
        <v>11000007</v>
      </c>
      <c r="AB36" s="1">
        <v>33</v>
      </c>
      <c r="AC36" s="27">
        <v>0</v>
      </c>
      <c r="AD36" s="27">
        <v>0</v>
      </c>
      <c r="AE36" s="25">
        <v>0</v>
      </c>
    </row>
    <row r="37" spans="1:31" ht="60" x14ac:dyDescent="0.15">
      <c r="A37">
        <v>53000034</v>
      </c>
      <c r="B37" s="8" t="s">
        <v>166</v>
      </c>
      <c r="C37" s="1" t="s">
        <v>288</v>
      </c>
      <c r="D37" s="25" t="s">
        <v>469</v>
      </c>
      <c r="E37" s="1">
        <v>1</v>
      </c>
      <c r="F37">
        <v>202</v>
      </c>
      <c r="G37" s="1">
        <v>0</v>
      </c>
      <c r="H37" s="4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V37" s="11" t="s">
        <v>906</v>
      </c>
      <c r="W37" s="7" t="s">
        <v>347</v>
      </c>
      <c r="X37" s="7"/>
      <c r="Y37" s="1" t="s">
        <v>167</v>
      </c>
      <c r="Z37" s="1"/>
      <c r="AA37" s="1">
        <v>11000004</v>
      </c>
      <c r="AB37" s="1">
        <v>34</v>
      </c>
      <c r="AC37" s="27">
        <v>0</v>
      </c>
      <c r="AD37" s="27">
        <v>0</v>
      </c>
      <c r="AE37" s="25">
        <v>0</v>
      </c>
    </row>
    <row r="38" spans="1:31" ht="72" x14ac:dyDescent="0.15">
      <c r="A38">
        <v>53000035</v>
      </c>
      <c r="B38" s="8" t="s">
        <v>46</v>
      </c>
      <c r="C38" s="1" t="s">
        <v>230</v>
      </c>
      <c r="D38" s="25" t="s">
        <v>749</v>
      </c>
      <c r="E38" s="1">
        <v>3</v>
      </c>
      <c r="F38">
        <v>201</v>
      </c>
      <c r="G38" s="1">
        <v>1</v>
      </c>
      <c r="H38" s="4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531</v>
      </c>
      <c r="T38">
        <v>100</v>
      </c>
      <c r="V38" s="11" t="s">
        <v>874</v>
      </c>
      <c r="W38" s="7" t="s">
        <v>532</v>
      </c>
      <c r="X38" s="7">
        <v>100</v>
      </c>
      <c r="Y38" s="1" t="s">
        <v>48</v>
      </c>
      <c r="Z38" s="1" t="s">
        <v>48</v>
      </c>
      <c r="AA38" s="1">
        <v>11000007</v>
      </c>
      <c r="AB38" s="1">
        <v>35</v>
      </c>
      <c r="AC38" s="27">
        <v>0</v>
      </c>
      <c r="AD38" s="27">
        <v>0</v>
      </c>
      <c r="AE38" s="25">
        <v>0</v>
      </c>
    </row>
    <row r="39" spans="1:31" ht="36" x14ac:dyDescent="0.15">
      <c r="A39">
        <v>53000036</v>
      </c>
      <c r="B39" s="8" t="s">
        <v>49</v>
      </c>
      <c r="C39" s="1" t="s">
        <v>231</v>
      </c>
      <c r="D39" s="25" t="s">
        <v>529</v>
      </c>
      <c r="E39" s="1">
        <v>3</v>
      </c>
      <c r="F39">
        <v>203</v>
      </c>
      <c r="G39" s="1">
        <v>6</v>
      </c>
      <c r="H39" s="4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530</v>
      </c>
      <c r="T39">
        <v>100</v>
      </c>
      <c r="V39" s="11" t="s">
        <v>895</v>
      </c>
      <c r="W39" s="1" t="s">
        <v>528</v>
      </c>
      <c r="X39" s="1"/>
      <c r="Y39" s="1" t="s">
        <v>50</v>
      </c>
      <c r="Z39" s="1"/>
      <c r="AA39" s="1">
        <v>11000003</v>
      </c>
      <c r="AB39" s="1">
        <v>36</v>
      </c>
      <c r="AC39" s="27">
        <v>0</v>
      </c>
      <c r="AD39" s="27">
        <v>0</v>
      </c>
      <c r="AE39" s="25">
        <v>0</v>
      </c>
    </row>
    <row r="40" spans="1:31" ht="36" x14ac:dyDescent="0.15">
      <c r="A40">
        <v>53000037</v>
      </c>
      <c r="B40" s="8" t="s">
        <v>51</v>
      </c>
      <c r="C40" s="1" t="s">
        <v>232</v>
      </c>
      <c r="D40" s="25" t="s">
        <v>564</v>
      </c>
      <c r="E40" s="1">
        <v>1</v>
      </c>
      <c r="F40">
        <v>200</v>
      </c>
      <c r="G40" s="1">
        <v>5</v>
      </c>
      <c r="H40" s="4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V40" s="11" t="s">
        <v>860</v>
      </c>
      <c r="W40" s="7" t="s">
        <v>467</v>
      </c>
      <c r="X40" s="7">
        <v>200</v>
      </c>
      <c r="Y40" s="1" t="s">
        <v>52</v>
      </c>
      <c r="Z40" s="1"/>
      <c r="AA40" s="1"/>
      <c r="AB40" s="1">
        <v>37</v>
      </c>
      <c r="AC40" s="27">
        <v>0</v>
      </c>
      <c r="AD40" s="27">
        <v>0</v>
      </c>
      <c r="AE40" s="25">
        <v>0</v>
      </c>
    </row>
    <row r="41" spans="1:31" ht="60" x14ac:dyDescent="0.15">
      <c r="A41">
        <v>53000038</v>
      </c>
      <c r="B41" s="8" t="s">
        <v>53</v>
      </c>
      <c r="C41" s="1" t="s">
        <v>233</v>
      </c>
      <c r="D41" s="25" t="s">
        <v>750</v>
      </c>
      <c r="E41" s="1">
        <v>2</v>
      </c>
      <c r="F41">
        <v>201</v>
      </c>
      <c r="G41" s="1">
        <v>0</v>
      </c>
      <c r="H41" s="4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664</v>
      </c>
      <c r="T41">
        <v>100</v>
      </c>
      <c r="V41" s="11" t="s">
        <v>780</v>
      </c>
      <c r="W41" s="7" t="s">
        <v>665</v>
      </c>
      <c r="X41" s="7">
        <v>200</v>
      </c>
      <c r="Y41" s="1" t="s">
        <v>54</v>
      </c>
      <c r="Z41" s="1" t="s">
        <v>54</v>
      </c>
      <c r="AA41" s="1">
        <v>11000002</v>
      </c>
      <c r="AB41" s="1">
        <v>38</v>
      </c>
      <c r="AC41" s="27">
        <v>0</v>
      </c>
      <c r="AD41" s="27">
        <v>0</v>
      </c>
      <c r="AE41" s="25">
        <v>0</v>
      </c>
    </row>
    <row r="42" spans="1:31" ht="36" x14ac:dyDescent="0.15">
      <c r="A42">
        <v>53000039</v>
      </c>
      <c r="B42" s="8" t="s">
        <v>422</v>
      </c>
      <c r="C42" s="1" t="s">
        <v>423</v>
      </c>
      <c r="D42" s="25" t="s">
        <v>461</v>
      </c>
      <c r="E42" s="1">
        <v>1</v>
      </c>
      <c r="F42">
        <v>202</v>
      </c>
      <c r="G42" s="1">
        <v>0</v>
      </c>
      <c r="H42" s="4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28</v>
      </c>
      <c r="T42">
        <v>85</v>
      </c>
      <c r="V42" s="11" t="s">
        <v>832</v>
      </c>
      <c r="W42" s="1" t="s">
        <v>716</v>
      </c>
      <c r="X42" s="1"/>
      <c r="Y42" s="1" t="s">
        <v>4</v>
      </c>
      <c r="Z42" s="1"/>
      <c r="AA42" s="1">
        <v>11000008</v>
      </c>
      <c r="AB42" s="1">
        <v>39</v>
      </c>
      <c r="AC42" s="27">
        <v>0</v>
      </c>
      <c r="AD42" s="27">
        <v>0</v>
      </c>
      <c r="AE42" s="25">
        <v>0</v>
      </c>
    </row>
    <row r="43" spans="1:31" ht="36" x14ac:dyDescent="0.15">
      <c r="A43">
        <v>53000040</v>
      </c>
      <c r="B43" s="8" t="s">
        <v>419</v>
      </c>
      <c r="C43" s="1" t="s">
        <v>234</v>
      </c>
      <c r="D43" s="25" t="s">
        <v>461</v>
      </c>
      <c r="E43" s="1">
        <v>2</v>
      </c>
      <c r="F43">
        <v>202</v>
      </c>
      <c r="G43" s="1">
        <v>0</v>
      </c>
      <c r="H43" s="4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28</v>
      </c>
      <c r="T43">
        <v>100</v>
      </c>
      <c r="V43" s="11" t="s">
        <v>833</v>
      </c>
      <c r="W43" s="1" t="s">
        <v>718</v>
      </c>
      <c r="X43" s="1"/>
      <c r="Y43" s="1" t="s">
        <v>4</v>
      </c>
      <c r="Z43" s="1"/>
      <c r="AA43" s="1">
        <v>11000006</v>
      </c>
      <c r="AB43" s="1">
        <v>40</v>
      </c>
      <c r="AC43" s="27">
        <v>0</v>
      </c>
      <c r="AD43" s="27">
        <v>0</v>
      </c>
      <c r="AE43" s="25">
        <v>0</v>
      </c>
    </row>
    <row r="44" spans="1:31" ht="36" x14ac:dyDescent="0.15">
      <c r="A44">
        <v>53000041</v>
      </c>
      <c r="B44" s="8" t="s">
        <v>55</v>
      </c>
      <c r="C44" s="1" t="s">
        <v>763</v>
      </c>
      <c r="D44" s="25" t="s">
        <v>491</v>
      </c>
      <c r="E44" s="1">
        <v>2</v>
      </c>
      <c r="F44">
        <v>200</v>
      </c>
      <c r="G44" s="1">
        <v>0</v>
      </c>
      <c r="H44" s="4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V44" s="11" t="s">
        <v>781</v>
      </c>
      <c r="W44" s="7" t="s">
        <v>492</v>
      </c>
      <c r="X44" s="7">
        <v>200</v>
      </c>
      <c r="Y44" s="1" t="s">
        <v>56</v>
      </c>
      <c r="Z44" s="1"/>
      <c r="AA44" s="1"/>
      <c r="AB44" s="1">
        <v>41</v>
      </c>
      <c r="AC44" s="27">
        <v>0</v>
      </c>
      <c r="AD44" s="27">
        <v>0</v>
      </c>
      <c r="AE44" s="25">
        <v>0</v>
      </c>
    </row>
    <row r="45" spans="1:31" ht="60" x14ac:dyDescent="0.15">
      <c r="A45">
        <v>53000042</v>
      </c>
      <c r="B45" s="8" t="s">
        <v>57</v>
      </c>
      <c r="C45" s="1" t="s">
        <v>235</v>
      </c>
      <c r="D45" s="25" t="s">
        <v>749</v>
      </c>
      <c r="E45" s="1">
        <v>3</v>
      </c>
      <c r="F45">
        <v>201</v>
      </c>
      <c r="G45" s="1">
        <v>0</v>
      </c>
      <c r="H45" s="4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302</v>
      </c>
      <c r="T45">
        <v>110</v>
      </c>
      <c r="V45" s="11" t="s">
        <v>891</v>
      </c>
      <c r="W45" s="7" t="s">
        <v>509</v>
      </c>
      <c r="X45" s="7">
        <v>100</v>
      </c>
      <c r="Y45" s="1" t="s">
        <v>58</v>
      </c>
      <c r="Z45" s="1" t="s">
        <v>58</v>
      </c>
      <c r="AA45" s="1">
        <v>11000010</v>
      </c>
      <c r="AB45" s="1">
        <v>42</v>
      </c>
      <c r="AC45" s="27">
        <v>0</v>
      </c>
      <c r="AD45" s="27">
        <v>0</v>
      </c>
      <c r="AE45" s="25">
        <v>0</v>
      </c>
    </row>
    <row r="46" spans="1:31" ht="60" x14ac:dyDescent="0.15">
      <c r="A46">
        <v>53000043</v>
      </c>
      <c r="B46" s="8" t="s">
        <v>59</v>
      </c>
      <c r="C46" s="1" t="s">
        <v>236</v>
      </c>
      <c r="D46" s="25" t="s">
        <v>641</v>
      </c>
      <c r="E46" s="1">
        <v>2</v>
      </c>
      <c r="F46">
        <v>202</v>
      </c>
      <c r="G46" s="1">
        <v>0</v>
      </c>
      <c r="H46" s="4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35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28</v>
      </c>
      <c r="T46">
        <v>100</v>
      </c>
      <c r="V46" s="11" t="s">
        <v>919</v>
      </c>
      <c r="W46" s="1" t="s">
        <v>913</v>
      </c>
      <c r="X46" s="1"/>
      <c r="Y46" s="1" t="s">
        <v>4</v>
      </c>
      <c r="Z46" s="1"/>
      <c r="AA46" s="1">
        <v>11000008</v>
      </c>
      <c r="AB46" s="1">
        <v>43</v>
      </c>
      <c r="AC46" s="27">
        <v>0</v>
      </c>
      <c r="AD46" s="27">
        <v>0</v>
      </c>
      <c r="AE46" s="25">
        <v>0</v>
      </c>
    </row>
    <row r="47" spans="1:31" ht="36" x14ac:dyDescent="0.15">
      <c r="A47">
        <v>53000044</v>
      </c>
      <c r="B47" s="8" t="s">
        <v>420</v>
      </c>
      <c r="C47" s="1" t="s">
        <v>237</v>
      </c>
      <c r="D47" s="25" t="s">
        <v>460</v>
      </c>
      <c r="E47" s="1">
        <v>4</v>
      </c>
      <c r="F47">
        <v>202</v>
      </c>
      <c r="G47" s="1">
        <v>0</v>
      </c>
      <c r="H47" s="4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28</v>
      </c>
      <c r="T47">
        <v>95</v>
      </c>
      <c r="V47" s="11" t="s">
        <v>834</v>
      </c>
      <c r="W47" s="1" t="s">
        <v>719</v>
      </c>
      <c r="X47" s="1"/>
      <c r="Y47" s="1" t="s">
        <v>4</v>
      </c>
      <c r="Z47" s="1"/>
      <c r="AA47" s="1">
        <v>11000008</v>
      </c>
      <c r="AB47" s="1">
        <v>44</v>
      </c>
      <c r="AC47" s="27">
        <v>0</v>
      </c>
      <c r="AD47" s="27">
        <v>0</v>
      </c>
      <c r="AE47" s="25">
        <v>0</v>
      </c>
    </row>
    <row r="48" spans="1:31" ht="96" x14ac:dyDescent="0.15">
      <c r="A48">
        <v>53000045</v>
      </c>
      <c r="B48" s="8" t="s">
        <v>60</v>
      </c>
      <c r="C48" s="1" t="s">
        <v>238</v>
      </c>
      <c r="D48" s="25" t="s">
        <v>468</v>
      </c>
      <c r="E48" s="1">
        <v>2</v>
      </c>
      <c r="F48">
        <v>201</v>
      </c>
      <c r="G48" s="1">
        <v>0</v>
      </c>
      <c r="H48" s="4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100</v>
      </c>
      <c r="S48" s="7" t="s">
        <v>543</v>
      </c>
      <c r="T48">
        <v>100</v>
      </c>
      <c r="V48" s="11" t="s">
        <v>892</v>
      </c>
      <c r="W48" s="1" t="s">
        <v>667</v>
      </c>
      <c r="X48" s="1">
        <v>100</v>
      </c>
      <c r="Y48" s="1" t="s">
        <v>316</v>
      </c>
      <c r="Z48" s="1"/>
      <c r="AA48" s="1">
        <v>11000008</v>
      </c>
      <c r="AB48" s="1">
        <v>45</v>
      </c>
      <c r="AC48" s="27">
        <v>0</v>
      </c>
      <c r="AD48" s="27">
        <v>0</v>
      </c>
      <c r="AE48" s="25">
        <v>0</v>
      </c>
    </row>
    <row r="49" spans="1:31" ht="48" x14ac:dyDescent="0.15">
      <c r="A49">
        <v>53000046</v>
      </c>
      <c r="B49" s="8" t="s">
        <v>61</v>
      </c>
      <c r="C49" s="1" t="s">
        <v>239</v>
      </c>
      <c r="D49" s="25" t="s">
        <v>749</v>
      </c>
      <c r="E49" s="1">
        <v>5</v>
      </c>
      <c r="F49">
        <v>201</v>
      </c>
      <c r="G49" s="1">
        <v>2</v>
      </c>
      <c r="H49" s="4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47</v>
      </c>
      <c r="T49">
        <v>100</v>
      </c>
      <c r="V49" s="11" t="s">
        <v>889</v>
      </c>
      <c r="W49" s="7" t="s">
        <v>505</v>
      </c>
      <c r="X49" s="7"/>
      <c r="Y49" s="1" t="s">
        <v>62</v>
      </c>
      <c r="Z49" s="1"/>
      <c r="AA49" s="1">
        <v>11000008</v>
      </c>
      <c r="AB49" s="1">
        <v>46</v>
      </c>
      <c r="AC49" s="27">
        <v>0</v>
      </c>
      <c r="AD49" s="27">
        <v>0</v>
      </c>
      <c r="AE49" s="25">
        <v>0</v>
      </c>
    </row>
    <row r="50" spans="1:31" ht="60" x14ac:dyDescent="0.15">
      <c r="A50">
        <v>53000047</v>
      </c>
      <c r="B50" s="8" t="s">
        <v>63</v>
      </c>
      <c r="C50" s="1" t="s">
        <v>240</v>
      </c>
      <c r="D50" s="25" t="s">
        <v>749</v>
      </c>
      <c r="E50" s="1">
        <v>5</v>
      </c>
      <c r="F50">
        <v>201</v>
      </c>
      <c r="G50" s="1">
        <v>3</v>
      </c>
      <c r="H50" s="4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302</v>
      </c>
      <c r="T50">
        <v>100</v>
      </c>
      <c r="V50" s="11" t="s">
        <v>890</v>
      </c>
      <c r="W50" s="7" t="s">
        <v>533</v>
      </c>
      <c r="X50" s="7">
        <v>100</v>
      </c>
      <c r="Y50" s="1" t="s">
        <v>64</v>
      </c>
      <c r="Z50" s="1" t="s">
        <v>64</v>
      </c>
      <c r="AA50" s="1">
        <v>11000006</v>
      </c>
      <c r="AB50" s="1">
        <v>47</v>
      </c>
      <c r="AC50" s="27">
        <v>0</v>
      </c>
      <c r="AD50" s="27">
        <v>0</v>
      </c>
      <c r="AE50" s="25">
        <v>0</v>
      </c>
    </row>
    <row r="51" spans="1:31" ht="24" x14ac:dyDescent="0.15">
      <c r="A51">
        <v>53000048</v>
      </c>
      <c r="B51" s="8" t="s">
        <v>65</v>
      </c>
      <c r="C51" s="1" t="s">
        <v>241</v>
      </c>
      <c r="D51" s="25" t="s">
        <v>568</v>
      </c>
      <c r="E51" s="1">
        <v>6</v>
      </c>
      <c r="F51">
        <v>201</v>
      </c>
      <c r="G51" s="1">
        <v>3</v>
      </c>
      <c r="H51" s="41">
        <f t="shared" si="2"/>
        <v>3</v>
      </c>
      <c r="I51" s="1">
        <v>6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547</v>
      </c>
      <c r="T51">
        <v>100</v>
      </c>
      <c r="V51" s="11" t="s">
        <v>766</v>
      </c>
      <c r="W51" s="1" t="s">
        <v>517</v>
      </c>
      <c r="X51" s="7">
        <v>100</v>
      </c>
      <c r="Y51" s="1" t="s">
        <v>21</v>
      </c>
      <c r="Z51" s="1"/>
      <c r="AA51" s="1">
        <v>11000006</v>
      </c>
      <c r="AB51" s="1">
        <v>48</v>
      </c>
      <c r="AC51" s="27">
        <v>0</v>
      </c>
      <c r="AD51" s="27">
        <v>0</v>
      </c>
      <c r="AE51" s="25">
        <v>0</v>
      </c>
    </row>
    <row r="52" spans="1:31" ht="72" x14ac:dyDescent="0.15">
      <c r="A52">
        <v>53000049</v>
      </c>
      <c r="B52" s="8" t="s">
        <v>66</v>
      </c>
      <c r="C52" s="1" t="s">
        <v>242</v>
      </c>
      <c r="D52" s="25" t="s">
        <v>749</v>
      </c>
      <c r="E52" s="1">
        <v>2</v>
      </c>
      <c r="F52">
        <v>201</v>
      </c>
      <c r="G52" s="1">
        <v>0</v>
      </c>
      <c r="H52" s="41">
        <f t="shared" si="2"/>
        <v>1</v>
      </c>
      <c r="I52" s="1">
        <v>2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-1</v>
      </c>
      <c r="R52" s="1">
        <v>15</v>
      </c>
      <c r="S52" s="7" t="s">
        <v>302</v>
      </c>
      <c r="T52">
        <v>100</v>
      </c>
      <c r="V52" s="11" t="s">
        <v>783</v>
      </c>
      <c r="W52" s="7" t="s">
        <v>514</v>
      </c>
      <c r="X52" s="7">
        <v>100</v>
      </c>
      <c r="Y52" s="1" t="s">
        <v>67</v>
      </c>
      <c r="Z52" s="1" t="s">
        <v>67</v>
      </c>
      <c r="AA52" s="1">
        <v>11000004</v>
      </c>
      <c r="AB52" s="1">
        <v>49</v>
      </c>
      <c r="AC52" s="27">
        <v>0</v>
      </c>
      <c r="AD52" s="27">
        <v>0</v>
      </c>
      <c r="AE52" s="25">
        <v>0</v>
      </c>
    </row>
    <row r="53" spans="1:31" ht="60" x14ac:dyDescent="0.15">
      <c r="A53">
        <v>53000050</v>
      </c>
      <c r="B53" s="8" t="s">
        <v>68</v>
      </c>
      <c r="C53" s="1" t="s">
        <v>243</v>
      </c>
      <c r="D53" s="25" t="s">
        <v>749</v>
      </c>
      <c r="E53" s="1">
        <v>4</v>
      </c>
      <c r="F53">
        <v>201</v>
      </c>
      <c r="G53" s="1">
        <v>4</v>
      </c>
      <c r="H53" s="4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381</v>
      </c>
      <c r="T53">
        <v>95</v>
      </c>
      <c r="V53" s="11" t="s">
        <v>784</v>
      </c>
      <c r="W53" s="7" t="s">
        <v>504</v>
      </c>
      <c r="X53" s="7"/>
      <c r="Y53" s="1" t="s">
        <v>69</v>
      </c>
      <c r="Z53" s="1"/>
      <c r="AA53" s="1">
        <v>11000001</v>
      </c>
      <c r="AB53" s="1">
        <v>50</v>
      </c>
      <c r="AC53" s="27">
        <v>0</v>
      </c>
      <c r="AD53" s="27">
        <v>0</v>
      </c>
      <c r="AE53" s="25">
        <v>0</v>
      </c>
    </row>
    <row r="54" spans="1:31" ht="96" x14ac:dyDescent="0.15">
      <c r="A54">
        <v>53000051</v>
      </c>
      <c r="B54" s="8" t="s">
        <v>70</v>
      </c>
      <c r="C54" s="1" t="s">
        <v>244</v>
      </c>
      <c r="D54" s="25" t="s">
        <v>751</v>
      </c>
      <c r="E54" s="1">
        <v>3</v>
      </c>
      <c r="F54">
        <v>201</v>
      </c>
      <c r="G54" s="1">
        <v>1</v>
      </c>
      <c r="H54" s="4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302</v>
      </c>
      <c r="T54">
        <v>100</v>
      </c>
      <c r="V54" s="11" t="s">
        <v>835</v>
      </c>
      <c r="W54" s="1" t="s">
        <v>515</v>
      </c>
      <c r="X54" s="7">
        <v>100</v>
      </c>
      <c r="Y54" s="1" t="s">
        <v>71</v>
      </c>
      <c r="Z54" s="1" t="s">
        <v>71</v>
      </c>
      <c r="AA54" s="1">
        <v>11000006</v>
      </c>
      <c r="AB54" s="1">
        <v>51</v>
      </c>
      <c r="AC54" s="27">
        <v>0</v>
      </c>
      <c r="AD54" s="27">
        <v>0</v>
      </c>
      <c r="AE54" s="25">
        <v>0</v>
      </c>
    </row>
    <row r="55" spans="1:31" ht="36" x14ac:dyDescent="0.15">
      <c r="A55">
        <v>53000052</v>
      </c>
      <c r="B55" s="8" t="s">
        <v>524</v>
      </c>
      <c r="C55" s="1" t="s">
        <v>525</v>
      </c>
      <c r="D55" s="25" t="s">
        <v>749</v>
      </c>
      <c r="E55" s="1">
        <v>1</v>
      </c>
      <c r="F55">
        <v>201</v>
      </c>
      <c r="G55" s="1">
        <v>4</v>
      </c>
      <c r="H55" s="4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666</v>
      </c>
      <c r="T55">
        <v>95</v>
      </c>
      <c r="V55" s="11" t="s">
        <v>785</v>
      </c>
      <c r="W55" s="7" t="s">
        <v>668</v>
      </c>
      <c r="X55" s="7"/>
      <c r="Y55" s="1" t="s">
        <v>527</v>
      </c>
      <c r="Z55" s="1"/>
      <c r="AA55" s="1">
        <v>11000002</v>
      </c>
      <c r="AB55" s="1">
        <v>52</v>
      </c>
      <c r="AC55" s="27">
        <v>0</v>
      </c>
      <c r="AD55" s="27">
        <v>0</v>
      </c>
      <c r="AE55" s="25">
        <v>0</v>
      </c>
    </row>
    <row r="56" spans="1:31" ht="60" x14ac:dyDescent="0.15">
      <c r="A56">
        <v>53000053</v>
      </c>
      <c r="B56" s="8" t="s">
        <v>72</v>
      </c>
      <c r="C56" s="1" t="s">
        <v>245</v>
      </c>
      <c r="D56" s="25" t="s">
        <v>749</v>
      </c>
      <c r="E56" s="1">
        <v>3</v>
      </c>
      <c r="F56">
        <v>201</v>
      </c>
      <c r="G56" s="1">
        <v>2</v>
      </c>
      <c r="H56" s="4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518</v>
      </c>
      <c r="T56">
        <v>100</v>
      </c>
      <c r="V56" s="11" t="s">
        <v>782</v>
      </c>
      <c r="W56" s="7" t="s">
        <v>519</v>
      </c>
      <c r="X56" s="7">
        <v>100</v>
      </c>
      <c r="Y56" s="1" t="s">
        <v>73</v>
      </c>
      <c r="Z56" s="1"/>
      <c r="AA56" s="1">
        <v>11000008</v>
      </c>
      <c r="AB56" s="1">
        <v>53</v>
      </c>
      <c r="AC56" s="27">
        <v>0</v>
      </c>
      <c r="AD56" s="27">
        <v>0</v>
      </c>
      <c r="AE56" s="25">
        <v>0</v>
      </c>
    </row>
    <row r="57" spans="1:31" ht="24" x14ac:dyDescent="0.15">
      <c r="A57">
        <v>53000054</v>
      </c>
      <c r="B57" s="8" t="s">
        <v>74</v>
      </c>
      <c r="C57" s="1" t="s">
        <v>194</v>
      </c>
      <c r="D57" s="25" t="s">
        <v>568</v>
      </c>
      <c r="E57" s="1">
        <v>3</v>
      </c>
      <c r="F57">
        <v>200</v>
      </c>
      <c r="G57" s="1">
        <v>0</v>
      </c>
      <c r="H57" s="4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V57" s="11" t="s">
        <v>786</v>
      </c>
      <c r="W57" s="7" t="s">
        <v>516</v>
      </c>
      <c r="X57" s="7">
        <v>100</v>
      </c>
      <c r="Y57" s="1" t="s">
        <v>75</v>
      </c>
      <c r="Z57" s="1"/>
      <c r="AA57" s="1">
        <v>11000010</v>
      </c>
      <c r="AB57" s="1">
        <v>54</v>
      </c>
      <c r="AC57" s="27">
        <v>0</v>
      </c>
      <c r="AD57" s="27">
        <v>0</v>
      </c>
      <c r="AE57" s="25">
        <v>0</v>
      </c>
    </row>
    <row r="58" spans="1:31" ht="24" x14ac:dyDescent="0.15">
      <c r="A58">
        <v>53000055</v>
      </c>
      <c r="B58" s="8" t="s">
        <v>76</v>
      </c>
      <c r="C58" s="1" t="s">
        <v>246</v>
      </c>
      <c r="D58" s="25" t="s">
        <v>537</v>
      </c>
      <c r="E58" s="1">
        <v>4</v>
      </c>
      <c r="F58">
        <v>202</v>
      </c>
      <c r="G58" s="1">
        <v>5</v>
      </c>
      <c r="H58" s="4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V58" s="11" t="s">
        <v>900</v>
      </c>
      <c r="W58" s="1" t="s">
        <v>901</v>
      </c>
      <c r="X58" s="1"/>
      <c r="Y58" s="1" t="s">
        <v>2</v>
      </c>
      <c r="Z58" s="1"/>
      <c r="AA58" s="1">
        <v>11000007</v>
      </c>
      <c r="AB58" s="1">
        <v>55</v>
      </c>
      <c r="AC58" s="27">
        <v>0</v>
      </c>
      <c r="AD58" s="27">
        <v>0</v>
      </c>
      <c r="AE58" s="25">
        <v>0</v>
      </c>
    </row>
    <row r="59" spans="1:31" ht="60" x14ac:dyDescent="0.15">
      <c r="A59">
        <v>53000056</v>
      </c>
      <c r="B59" s="8" t="s">
        <v>77</v>
      </c>
      <c r="C59" s="1" t="s">
        <v>247</v>
      </c>
      <c r="D59" s="25" t="s">
        <v>529</v>
      </c>
      <c r="E59" s="1">
        <v>2</v>
      </c>
      <c r="F59">
        <v>202</v>
      </c>
      <c r="G59" s="1">
        <v>0</v>
      </c>
      <c r="H59" s="4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882</v>
      </c>
      <c r="T59">
        <v>100</v>
      </c>
      <c r="V59" s="11" t="s">
        <v>881</v>
      </c>
      <c r="W59" s="1" t="s">
        <v>880</v>
      </c>
      <c r="X59" s="1">
        <v>300</v>
      </c>
      <c r="Y59" s="1" t="s">
        <v>78</v>
      </c>
      <c r="Z59" s="1"/>
      <c r="AA59" s="1">
        <v>11000009</v>
      </c>
      <c r="AB59" s="1">
        <v>56</v>
      </c>
      <c r="AC59" s="27">
        <v>0</v>
      </c>
      <c r="AD59" s="27">
        <v>0</v>
      </c>
      <c r="AE59" s="25">
        <v>0</v>
      </c>
    </row>
    <row r="60" spans="1:31" ht="24" x14ac:dyDescent="0.15">
      <c r="A60">
        <v>53000057</v>
      </c>
      <c r="B60" s="8" t="s">
        <v>79</v>
      </c>
      <c r="C60" s="7" t="s">
        <v>296</v>
      </c>
      <c r="D60" s="25" t="s">
        <v>478</v>
      </c>
      <c r="E60" s="1">
        <v>1</v>
      </c>
      <c r="F60">
        <v>202</v>
      </c>
      <c r="G60" s="1">
        <v>6</v>
      </c>
      <c r="H60" s="4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384</v>
      </c>
      <c r="T60">
        <v>100</v>
      </c>
      <c r="V60" s="11" t="s">
        <v>787</v>
      </c>
      <c r="W60" s="1" t="s">
        <v>479</v>
      </c>
      <c r="X60" s="1">
        <v>200</v>
      </c>
      <c r="Y60" s="1" t="s">
        <v>477</v>
      </c>
      <c r="Z60" s="1"/>
      <c r="AA60" s="1">
        <v>11000009</v>
      </c>
      <c r="AB60" s="1">
        <v>57</v>
      </c>
      <c r="AC60" s="27">
        <v>0</v>
      </c>
      <c r="AD60" s="27">
        <v>0</v>
      </c>
      <c r="AE60" s="25">
        <v>0</v>
      </c>
    </row>
    <row r="61" spans="1:31" ht="36" x14ac:dyDescent="0.15">
      <c r="A61">
        <v>53000058</v>
      </c>
      <c r="B61" s="8" t="s">
        <v>523</v>
      </c>
      <c r="C61" s="1" t="s">
        <v>526</v>
      </c>
      <c r="D61" s="25" t="s">
        <v>396</v>
      </c>
      <c r="E61" s="1">
        <v>3</v>
      </c>
      <c r="F61">
        <v>200</v>
      </c>
      <c r="G61" s="1">
        <v>0</v>
      </c>
      <c r="H61" s="4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662</v>
      </c>
      <c r="T61">
        <v>100</v>
      </c>
      <c r="V61" s="11" t="s">
        <v>788</v>
      </c>
      <c r="W61" s="7" t="s">
        <v>674</v>
      </c>
      <c r="X61" s="7"/>
      <c r="Y61" s="1" t="s">
        <v>15</v>
      </c>
      <c r="Z61" s="1"/>
      <c r="AA61" s="1">
        <v>11000002</v>
      </c>
      <c r="AB61" s="1">
        <v>58</v>
      </c>
      <c r="AC61" s="27">
        <v>0</v>
      </c>
      <c r="AD61" s="27">
        <v>0</v>
      </c>
      <c r="AE61" s="25">
        <v>0</v>
      </c>
    </row>
    <row r="62" spans="1:31" ht="36" x14ac:dyDescent="0.15">
      <c r="A62">
        <v>53000059</v>
      </c>
      <c r="B62" s="8" t="s">
        <v>81</v>
      </c>
      <c r="C62" s="1" t="s">
        <v>248</v>
      </c>
      <c r="D62" s="25" t="s">
        <v>558</v>
      </c>
      <c r="E62" s="1">
        <v>2</v>
      </c>
      <c r="F62">
        <v>202</v>
      </c>
      <c r="G62" s="1">
        <v>0</v>
      </c>
      <c r="H62" s="4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300</v>
      </c>
      <c r="T62">
        <v>100</v>
      </c>
      <c r="V62" s="11" t="s">
        <v>850</v>
      </c>
      <c r="W62" s="7" t="s">
        <v>608</v>
      </c>
      <c r="X62" s="7">
        <v>200</v>
      </c>
      <c r="Y62" s="1" t="s">
        <v>82</v>
      </c>
      <c r="Z62" s="1"/>
      <c r="AA62" s="1">
        <v>11000005</v>
      </c>
      <c r="AB62" s="1">
        <v>59</v>
      </c>
      <c r="AC62" s="27">
        <v>0</v>
      </c>
      <c r="AD62" s="27">
        <v>0</v>
      </c>
      <c r="AE62" s="25">
        <v>0</v>
      </c>
    </row>
    <row r="63" spans="1:31" ht="60" x14ac:dyDescent="0.15">
      <c r="A63">
        <v>53000060</v>
      </c>
      <c r="B63" s="8" t="s">
        <v>83</v>
      </c>
      <c r="C63" s="1" t="s">
        <v>249</v>
      </c>
      <c r="D63" s="25" t="s">
        <v>558</v>
      </c>
      <c r="E63" s="1">
        <v>1</v>
      </c>
      <c r="F63">
        <v>202</v>
      </c>
      <c r="G63" s="1">
        <v>0</v>
      </c>
      <c r="H63" s="4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V63" s="11" t="s">
        <v>789</v>
      </c>
      <c r="W63" s="1" t="s">
        <v>380</v>
      </c>
      <c r="X63" s="1">
        <v>200</v>
      </c>
      <c r="Y63" s="1" t="s">
        <v>82</v>
      </c>
      <c r="Z63" s="1"/>
      <c r="AA63" s="1">
        <v>11000007</v>
      </c>
      <c r="AB63" s="1">
        <v>60</v>
      </c>
      <c r="AC63" s="27">
        <v>0</v>
      </c>
      <c r="AD63" s="27">
        <v>0</v>
      </c>
      <c r="AE63" s="25">
        <v>0</v>
      </c>
    </row>
    <row r="64" spans="1:31" ht="48" x14ac:dyDescent="0.15">
      <c r="A64">
        <v>53000061</v>
      </c>
      <c r="B64" s="8" t="s">
        <v>84</v>
      </c>
      <c r="C64" s="1" t="s">
        <v>250</v>
      </c>
      <c r="D64" s="25" t="s">
        <v>563</v>
      </c>
      <c r="E64" s="1">
        <v>4</v>
      </c>
      <c r="F64">
        <v>201</v>
      </c>
      <c r="G64" s="1">
        <v>5</v>
      </c>
      <c r="H64" s="4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85</v>
      </c>
      <c r="T64">
        <v>100</v>
      </c>
      <c r="V64" s="11" t="s">
        <v>790</v>
      </c>
      <c r="W64" s="7" t="s">
        <v>345</v>
      </c>
      <c r="X64" s="7">
        <v>200</v>
      </c>
      <c r="Y64" s="1" t="s">
        <v>15</v>
      </c>
      <c r="Z64" s="1"/>
      <c r="AA64" s="1">
        <v>11000007</v>
      </c>
      <c r="AB64" s="1">
        <v>61</v>
      </c>
      <c r="AC64" s="27">
        <v>0</v>
      </c>
      <c r="AD64" s="27">
        <v>0</v>
      </c>
      <c r="AE64" s="25">
        <v>0</v>
      </c>
    </row>
    <row r="65" spans="1:31" ht="24" x14ac:dyDescent="0.15">
      <c r="A65">
        <v>53000062</v>
      </c>
      <c r="B65" s="8" t="s">
        <v>86</v>
      </c>
      <c r="C65" s="1" t="s">
        <v>251</v>
      </c>
      <c r="D65" s="25" t="s">
        <v>558</v>
      </c>
      <c r="E65" s="1">
        <v>1</v>
      </c>
      <c r="F65">
        <v>200</v>
      </c>
      <c r="G65" s="1">
        <v>0</v>
      </c>
      <c r="H65" s="4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V65" s="11" t="s">
        <v>836</v>
      </c>
      <c r="W65" s="7" t="s">
        <v>329</v>
      </c>
      <c r="X65" s="7">
        <v>100</v>
      </c>
      <c r="Y65" s="1" t="s">
        <v>87</v>
      </c>
      <c r="Z65" s="1"/>
      <c r="AA65" s="1">
        <v>11000003</v>
      </c>
      <c r="AB65" s="1">
        <v>62</v>
      </c>
      <c r="AC65" s="27">
        <v>0</v>
      </c>
      <c r="AD65" s="27">
        <v>0</v>
      </c>
      <c r="AE65" s="25">
        <v>0</v>
      </c>
    </row>
    <row r="66" spans="1:31" x14ac:dyDescent="0.15">
      <c r="A66">
        <v>53000063</v>
      </c>
      <c r="B66" s="8" t="s">
        <v>88</v>
      </c>
      <c r="C66" s="1" t="s">
        <v>252</v>
      </c>
      <c r="D66" s="25" t="s">
        <v>481</v>
      </c>
      <c r="E66" s="1">
        <v>1</v>
      </c>
      <c r="F66">
        <v>202</v>
      </c>
      <c r="G66" s="1">
        <v>0</v>
      </c>
      <c r="H66" s="4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V66" s="11" t="s">
        <v>791</v>
      </c>
      <c r="W66" s="7" t="s">
        <v>482</v>
      </c>
      <c r="X66" s="7"/>
      <c r="Y66" s="1" t="s">
        <v>89</v>
      </c>
      <c r="Z66" s="1"/>
      <c r="AA66" s="1">
        <v>11000001</v>
      </c>
      <c r="AB66" s="1">
        <v>63</v>
      </c>
      <c r="AC66" s="27">
        <v>0</v>
      </c>
      <c r="AD66" s="27">
        <v>0</v>
      </c>
      <c r="AE66" s="25">
        <v>0</v>
      </c>
    </row>
    <row r="67" spans="1:31" ht="72" x14ac:dyDescent="0.15">
      <c r="A67">
        <v>53000064</v>
      </c>
      <c r="B67" s="8" t="s">
        <v>90</v>
      </c>
      <c r="C67" s="1" t="s">
        <v>253</v>
      </c>
      <c r="D67" s="25" t="s">
        <v>529</v>
      </c>
      <c r="E67" s="1">
        <v>2</v>
      </c>
      <c r="F67">
        <v>202</v>
      </c>
      <c r="G67" s="1">
        <v>0</v>
      </c>
      <c r="H67" s="41">
        <f t="shared" si="2"/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10</v>
      </c>
      <c r="S67" s="1" t="s">
        <v>911</v>
      </c>
      <c r="T67">
        <v>100</v>
      </c>
      <c r="V67" s="11" t="s">
        <v>909</v>
      </c>
      <c r="W67" s="7" t="s">
        <v>910</v>
      </c>
      <c r="X67" s="7"/>
      <c r="Y67" s="1" t="s">
        <v>91</v>
      </c>
      <c r="Z67" s="1" t="s">
        <v>91</v>
      </c>
      <c r="AA67" s="1">
        <v>11000006</v>
      </c>
      <c r="AB67" s="1">
        <v>64</v>
      </c>
      <c r="AC67" s="27">
        <v>0</v>
      </c>
      <c r="AD67" s="27">
        <v>0</v>
      </c>
      <c r="AE67" s="25">
        <v>0</v>
      </c>
    </row>
    <row r="68" spans="1:31" ht="48" x14ac:dyDescent="0.15">
      <c r="A68">
        <v>53000065</v>
      </c>
      <c r="B68" s="9" t="s">
        <v>195</v>
      </c>
      <c r="C68" s="1" t="s">
        <v>196</v>
      </c>
      <c r="D68" s="25" t="s">
        <v>749</v>
      </c>
      <c r="E68" s="1">
        <v>6</v>
      </c>
      <c r="F68">
        <v>201</v>
      </c>
      <c r="G68" s="1">
        <v>5</v>
      </c>
      <c r="H68" s="4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47</v>
      </c>
      <c r="T68">
        <v>100</v>
      </c>
      <c r="V68" s="11" t="s">
        <v>792</v>
      </c>
      <c r="W68" s="1" t="s">
        <v>386</v>
      </c>
      <c r="X68" s="1"/>
      <c r="Y68" s="1" t="s">
        <v>92</v>
      </c>
      <c r="Z68" s="1"/>
      <c r="AA68" s="1">
        <v>11000007</v>
      </c>
      <c r="AB68" s="1">
        <v>65</v>
      </c>
      <c r="AC68" s="27">
        <v>0</v>
      </c>
      <c r="AD68" s="27">
        <v>0</v>
      </c>
      <c r="AE68" s="25">
        <v>0</v>
      </c>
    </row>
    <row r="69" spans="1:31" ht="36" x14ac:dyDescent="0.15">
      <c r="A69">
        <v>53000066</v>
      </c>
      <c r="B69" s="8" t="s">
        <v>93</v>
      </c>
      <c r="C69" s="1" t="s">
        <v>254</v>
      </c>
      <c r="D69" s="25" t="s">
        <v>462</v>
      </c>
      <c r="E69" s="1">
        <v>2</v>
      </c>
      <c r="F69">
        <v>202</v>
      </c>
      <c r="G69" s="1">
        <v>0</v>
      </c>
      <c r="H69" s="4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28</v>
      </c>
      <c r="T69">
        <v>85</v>
      </c>
      <c r="V69" s="11" t="s">
        <v>837</v>
      </c>
      <c r="W69" s="1" t="s">
        <v>720</v>
      </c>
      <c r="X69" s="1"/>
      <c r="Y69" s="1" t="s">
        <v>4</v>
      </c>
      <c r="Z69" s="1"/>
      <c r="AA69" s="1">
        <v>11000008</v>
      </c>
      <c r="AB69" s="1">
        <v>66</v>
      </c>
      <c r="AC69" s="27">
        <v>0</v>
      </c>
      <c r="AD69" s="27">
        <v>0</v>
      </c>
      <c r="AE69" s="25">
        <v>0</v>
      </c>
    </row>
    <row r="70" spans="1:31" ht="36" x14ac:dyDescent="0.15">
      <c r="A70">
        <v>53000067</v>
      </c>
      <c r="B70" s="9" t="s">
        <v>197</v>
      </c>
      <c r="C70" s="1" t="s">
        <v>255</v>
      </c>
      <c r="D70" s="25" t="s">
        <v>567</v>
      </c>
      <c r="E70" s="1">
        <v>3</v>
      </c>
      <c r="F70">
        <v>200</v>
      </c>
      <c r="G70" s="1">
        <v>0</v>
      </c>
      <c r="H70" s="4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V70" s="11" t="s">
        <v>897</v>
      </c>
      <c r="W70" s="7" t="s">
        <v>548</v>
      </c>
      <c r="X70" s="7">
        <v>100</v>
      </c>
      <c r="Y70" s="1" t="s">
        <v>94</v>
      </c>
      <c r="Z70" s="1"/>
      <c r="AA70" s="1">
        <v>11000007</v>
      </c>
      <c r="AB70" s="1">
        <v>67</v>
      </c>
      <c r="AC70" s="27">
        <v>0</v>
      </c>
      <c r="AD70" s="27">
        <v>0</v>
      </c>
      <c r="AE70" s="25">
        <v>0</v>
      </c>
    </row>
    <row r="71" spans="1:31" ht="72" x14ac:dyDescent="0.15">
      <c r="A71">
        <v>53000068</v>
      </c>
      <c r="B71" s="8" t="s">
        <v>95</v>
      </c>
      <c r="C71" s="1" t="s">
        <v>256</v>
      </c>
      <c r="D71" s="25" t="s">
        <v>903</v>
      </c>
      <c r="E71" s="1">
        <v>2</v>
      </c>
      <c r="F71">
        <v>201</v>
      </c>
      <c r="G71" s="1">
        <v>0</v>
      </c>
      <c r="H71" s="4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303</v>
      </c>
      <c r="T71">
        <v>100</v>
      </c>
      <c r="V71" s="11" t="s">
        <v>838</v>
      </c>
      <c r="W71" s="7" t="s">
        <v>486</v>
      </c>
      <c r="X71" s="7">
        <v>100</v>
      </c>
      <c r="Y71" s="1" t="s">
        <v>96</v>
      </c>
      <c r="Z71" s="1" t="s">
        <v>96</v>
      </c>
      <c r="AA71" s="1">
        <v>11000003</v>
      </c>
      <c r="AB71" s="1">
        <v>68</v>
      </c>
      <c r="AC71" s="27">
        <v>0</v>
      </c>
      <c r="AD71" s="27">
        <v>0</v>
      </c>
      <c r="AE71" s="25">
        <v>0</v>
      </c>
    </row>
    <row r="72" spans="1:31" ht="72" x14ac:dyDescent="0.15">
      <c r="A72">
        <v>53000069</v>
      </c>
      <c r="B72" s="8" t="s">
        <v>97</v>
      </c>
      <c r="C72" s="1" t="s">
        <v>199</v>
      </c>
      <c r="D72" s="25" t="s">
        <v>558</v>
      </c>
      <c r="E72" s="1">
        <v>2</v>
      </c>
      <c r="F72">
        <v>200</v>
      </c>
      <c r="G72" s="1">
        <v>0</v>
      </c>
      <c r="H72" s="4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V72" s="11" t="s">
        <v>875</v>
      </c>
      <c r="W72" s="7" t="s">
        <v>607</v>
      </c>
      <c r="X72" s="7">
        <v>100</v>
      </c>
      <c r="Y72" s="1" t="s">
        <v>588</v>
      </c>
      <c r="Z72" s="1"/>
      <c r="AA72" s="1">
        <v>11000009</v>
      </c>
      <c r="AB72" s="1">
        <v>69</v>
      </c>
      <c r="AC72" s="27">
        <v>0</v>
      </c>
      <c r="AD72" s="27">
        <v>0</v>
      </c>
      <c r="AE72" s="25">
        <v>0</v>
      </c>
    </row>
    <row r="73" spans="1:31" ht="36" x14ac:dyDescent="0.15">
      <c r="A73">
        <v>53000070</v>
      </c>
      <c r="B73" s="8" t="s">
        <v>99</v>
      </c>
      <c r="C73" s="1" t="s">
        <v>201</v>
      </c>
      <c r="D73" s="25" t="s">
        <v>558</v>
      </c>
      <c r="E73" s="1">
        <v>2</v>
      </c>
      <c r="F73">
        <v>200</v>
      </c>
      <c r="G73" s="1">
        <v>0</v>
      </c>
      <c r="H73" s="4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V73" s="11" t="s">
        <v>876</v>
      </c>
      <c r="W73" s="7" t="s">
        <v>487</v>
      </c>
      <c r="X73" s="7">
        <v>100</v>
      </c>
      <c r="Y73" s="1" t="s">
        <v>100</v>
      </c>
      <c r="Z73" s="1"/>
      <c r="AA73" s="1">
        <v>11000007</v>
      </c>
      <c r="AB73" s="1">
        <v>70</v>
      </c>
      <c r="AC73" s="27">
        <v>0</v>
      </c>
      <c r="AD73" s="27">
        <v>0</v>
      </c>
      <c r="AE73" s="25">
        <v>0</v>
      </c>
    </row>
    <row r="74" spans="1:31" ht="72" x14ac:dyDescent="0.15">
      <c r="A74">
        <v>53000071</v>
      </c>
      <c r="B74" s="8" t="s">
        <v>101</v>
      </c>
      <c r="C74" s="1" t="s">
        <v>198</v>
      </c>
      <c r="D74" s="25" t="s">
        <v>752</v>
      </c>
      <c r="E74" s="1">
        <v>4</v>
      </c>
      <c r="F74">
        <v>201</v>
      </c>
      <c r="G74" s="1">
        <v>4</v>
      </c>
      <c r="H74" s="4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302</v>
      </c>
      <c r="T74">
        <v>103</v>
      </c>
      <c r="V74" s="11" t="s">
        <v>793</v>
      </c>
      <c r="W74" s="7" t="s">
        <v>496</v>
      </c>
      <c r="X74" s="7">
        <v>100</v>
      </c>
      <c r="Y74" s="1" t="s">
        <v>102</v>
      </c>
      <c r="Z74" s="1" t="s">
        <v>102</v>
      </c>
      <c r="AA74" s="1">
        <v>11000007</v>
      </c>
      <c r="AB74" s="1">
        <v>71</v>
      </c>
      <c r="AC74" s="27">
        <v>0</v>
      </c>
      <c r="AD74" s="27">
        <v>0</v>
      </c>
      <c r="AE74" s="25">
        <v>0</v>
      </c>
    </row>
    <row r="75" spans="1:31" ht="60" x14ac:dyDescent="0.15">
      <c r="A75">
        <v>53000072</v>
      </c>
      <c r="B75" s="8" t="s">
        <v>103</v>
      </c>
      <c r="C75" s="1" t="s">
        <v>257</v>
      </c>
      <c r="D75" s="25" t="s">
        <v>558</v>
      </c>
      <c r="E75" s="1">
        <v>3</v>
      </c>
      <c r="F75">
        <v>200</v>
      </c>
      <c r="G75" s="1">
        <v>0</v>
      </c>
      <c r="H75" s="4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V75" s="11" t="s">
        <v>839</v>
      </c>
      <c r="W75" s="1" t="s">
        <v>495</v>
      </c>
      <c r="X75" s="1">
        <v>100</v>
      </c>
      <c r="Y75" s="1" t="s">
        <v>104</v>
      </c>
      <c r="Z75" s="1"/>
      <c r="AA75" s="1">
        <v>11000008</v>
      </c>
      <c r="AB75" s="1">
        <v>72</v>
      </c>
      <c r="AC75" s="27">
        <v>0</v>
      </c>
      <c r="AD75" s="27">
        <v>0</v>
      </c>
      <c r="AE75" s="25">
        <v>0</v>
      </c>
    </row>
    <row r="76" spans="1:31" ht="48" x14ac:dyDescent="0.15">
      <c r="A76">
        <v>53000073</v>
      </c>
      <c r="B76" s="8" t="s">
        <v>105</v>
      </c>
      <c r="C76" s="1" t="s">
        <v>258</v>
      </c>
      <c r="D76" s="25" t="s">
        <v>752</v>
      </c>
      <c r="E76" s="1">
        <v>3</v>
      </c>
      <c r="F76">
        <v>201</v>
      </c>
      <c r="G76" s="1">
        <v>5</v>
      </c>
      <c r="H76" s="4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47</v>
      </c>
      <c r="T76">
        <v>100</v>
      </c>
      <c r="V76" s="11" t="s">
        <v>840</v>
      </c>
      <c r="W76" s="7" t="s">
        <v>463</v>
      </c>
      <c r="X76" s="7"/>
      <c r="Y76" s="1" t="s">
        <v>106</v>
      </c>
      <c r="Z76" s="1"/>
      <c r="AA76" s="1">
        <v>11000008</v>
      </c>
      <c r="AB76" s="1">
        <v>73</v>
      </c>
      <c r="AC76" s="27">
        <v>0</v>
      </c>
      <c r="AD76" s="27">
        <v>0</v>
      </c>
      <c r="AE76" s="25">
        <v>0</v>
      </c>
    </row>
    <row r="77" spans="1:31" ht="48" x14ac:dyDescent="0.15">
      <c r="A77">
        <v>53000074</v>
      </c>
      <c r="B77" s="8" t="s">
        <v>107</v>
      </c>
      <c r="C77" s="7" t="s">
        <v>295</v>
      </c>
      <c r="D77" s="25" t="s">
        <v>571</v>
      </c>
      <c r="E77" s="1">
        <v>3</v>
      </c>
      <c r="F77">
        <v>200</v>
      </c>
      <c r="G77" s="1">
        <v>6</v>
      </c>
      <c r="H77" s="41">
        <f t="shared" si="4"/>
        <v>2</v>
      </c>
      <c r="I77" s="1">
        <v>3</v>
      </c>
      <c r="J77" s="1">
        <v>15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V77" s="11" t="s">
        <v>898</v>
      </c>
      <c r="W77" s="7" t="s">
        <v>899</v>
      </c>
      <c r="X77" s="7">
        <v>100</v>
      </c>
      <c r="Y77" s="1" t="s">
        <v>108</v>
      </c>
      <c r="Z77" s="1"/>
      <c r="AA77" s="1">
        <v>11000009</v>
      </c>
      <c r="AB77" s="1">
        <v>74</v>
      </c>
      <c r="AC77" s="27">
        <v>0</v>
      </c>
      <c r="AD77" s="27">
        <v>0</v>
      </c>
      <c r="AE77" s="25">
        <v>0</v>
      </c>
    </row>
    <row r="78" spans="1:31" ht="120" x14ac:dyDescent="0.15">
      <c r="A78">
        <v>53000075</v>
      </c>
      <c r="B78" s="8" t="s">
        <v>109</v>
      </c>
      <c r="C78" s="1" t="s">
        <v>259</v>
      </c>
      <c r="D78" s="25" t="s">
        <v>558</v>
      </c>
      <c r="E78" s="1">
        <v>4</v>
      </c>
      <c r="F78">
        <v>200</v>
      </c>
      <c r="G78" s="1">
        <v>0</v>
      </c>
      <c r="H78" s="4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V78" s="11" t="s">
        <v>868</v>
      </c>
      <c r="W78" s="7" t="s">
        <v>330</v>
      </c>
      <c r="X78" s="7">
        <v>100</v>
      </c>
      <c r="Y78" s="1" t="s">
        <v>110</v>
      </c>
      <c r="Z78" s="1"/>
      <c r="AA78" s="1">
        <v>11000001</v>
      </c>
      <c r="AB78" s="1">
        <v>75</v>
      </c>
      <c r="AC78" s="27">
        <v>0</v>
      </c>
      <c r="AD78" s="27">
        <v>0</v>
      </c>
      <c r="AE78" s="25">
        <v>0</v>
      </c>
    </row>
    <row r="79" spans="1:31" ht="72" x14ac:dyDescent="0.15">
      <c r="A79">
        <v>53000076</v>
      </c>
      <c r="B79" s="8" t="s">
        <v>111</v>
      </c>
      <c r="C79" s="1" t="s">
        <v>260</v>
      </c>
      <c r="D79" s="25" t="s">
        <v>572</v>
      </c>
      <c r="E79" s="1">
        <v>3</v>
      </c>
      <c r="F79">
        <v>201</v>
      </c>
      <c r="G79" s="1">
        <v>0</v>
      </c>
      <c r="H79" s="4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302</v>
      </c>
      <c r="T79">
        <v>100</v>
      </c>
      <c r="V79" s="11" t="s">
        <v>841</v>
      </c>
      <c r="W79" s="7" t="s">
        <v>488</v>
      </c>
      <c r="X79" s="7">
        <v>100</v>
      </c>
      <c r="Y79" s="1" t="s">
        <v>112</v>
      </c>
      <c r="Z79" s="1" t="s">
        <v>112</v>
      </c>
      <c r="AA79" s="1">
        <v>11000007</v>
      </c>
      <c r="AB79" s="1">
        <v>76</v>
      </c>
      <c r="AC79" s="27">
        <v>0</v>
      </c>
      <c r="AD79" s="27">
        <v>0</v>
      </c>
      <c r="AE79" s="25">
        <v>0</v>
      </c>
    </row>
    <row r="80" spans="1:31" ht="48" x14ac:dyDescent="0.15">
      <c r="A80">
        <v>53000077</v>
      </c>
      <c r="B80" s="8" t="s">
        <v>113</v>
      </c>
      <c r="C80" s="1" t="s">
        <v>261</v>
      </c>
      <c r="D80" s="25" t="s">
        <v>558</v>
      </c>
      <c r="E80" s="1">
        <v>3</v>
      </c>
      <c r="F80">
        <v>201</v>
      </c>
      <c r="G80" s="1">
        <v>0</v>
      </c>
      <c r="H80" s="4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47</v>
      </c>
      <c r="T80">
        <v>107</v>
      </c>
      <c r="V80" s="11" t="s">
        <v>842</v>
      </c>
      <c r="W80" s="7" t="s">
        <v>331</v>
      </c>
      <c r="X80" s="7"/>
      <c r="Y80" s="1" t="s">
        <v>9</v>
      </c>
      <c r="Z80" s="1"/>
      <c r="AA80" s="1">
        <v>11000009</v>
      </c>
      <c r="AB80" s="1">
        <v>77</v>
      </c>
      <c r="AC80" s="27">
        <v>0</v>
      </c>
      <c r="AD80" s="27">
        <v>0</v>
      </c>
      <c r="AE80" s="25">
        <v>0</v>
      </c>
    </row>
    <row r="81" spans="1:31" ht="60" x14ac:dyDescent="0.15">
      <c r="A81">
        <v>53000078</v>
      </c>
      <c r="B81" s="8" t="s">
        <v>114</v>
      </c>
      <c r="C81" s="1" t="s">
        <v>262</v>
      </c>
      <c r="D81" s="25" t="s">
        <v>573</v>
      </c>
      <c r="E81" s="1">
        <v>1</v>
      </c>
      <c r="F81">
        <v>202</v>
      </c>
      <c r="G81" s="1">
        <v>5</v>
      </c>
      <c r="H81" s="4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440</v>
      </c>
      <c r="T81">
        <v>100</v>
      </c>
      <c r="V81" s="37" t="s">
        <v>912</v>
      </c>
      <c r="W81" s="7" t="s">
        <v>612</v>
      </c>
      <c r="X81" s="7"/>
      <c r="Y81" s="1" t="s">
        <v>92</v>
      </c>
      <c r="Z81" s="1"/>
      <c r="AA81" s="1"/>
      <c r="AB81" s="1">
        <v>78</v>
      </c>
      <c r="AC81" s="27">
        <v>0</v>
      </c>
      <c r="AD81" s="27">
        <v>0</v>
      </c>
      <c r="AE81" s="25">
        <v>0</v>
      </c>
    </row>
    <row r="82" spans="1:31" ht="96" x14ac:dyDescent="0.15">
      <c r="A82">
        <v>53000079</v>
      </c>
      <c r="B82" s="8" t="s">
        <v>115</v>
      </c>
      <c r="C82" s="1" t="s">
        <v>263</v>
      </c>
      <c r="D82" s="25" t="s">
        <v>574</v>
      </c>
      <c r="E82" s="1">
        <v>3</v>
      </c>
      <c r="F82">
        <v>201</v>
      </c>
      <c r="G82" s="1">
        <v>0</v>
      </c>
      <c r="H82" s="4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304</v>
      </c>
      <c r="T82">
        <v>100</v>
      </c>
      <c r="V82" s="11" t="s">
        <v>869</v>
      </c>
      <c r="W82" s="7" t="s">
        <v>489</v>
      </c>
      <c r="X82" s="7">
        <v>200</v>
      </c>
      <c r="Y82" s="1" t="s">
        <v>116</v>
      </c>
      <c r="Z82" s="1" t="s">
        <v>116</v>
      </c>
      <c r="AA82" s="1">
        <v>11000008</v>
      </c>
      <c r="AB82" s="1">
        <v>79</v>
      </c>
      <c r="AC82" s="27">
        <v>0</v>
      </c>
      <c r="AD82" s="27">
        <v>0</v>
      </c>
      <c r="AE82" s="25">
        <v>0</v>
      </c>
    </row>
    <row r="83" spans="1:31" ht="72" x14ac:dyDescent="0.15">
      <c r="A83">
        <v>53000080</v>
      </c>
      <c r="B83" s="8" t="s">
        <v>118</v>
      </c>
      <c r="C83" s="1" t="s">
        <v>264</v>
      </c>
      <c r="D83" s="25" t="s">
        <v>574</v>
      </c>
      <c r="E83" s="1">
        <v>2</v>
      </c>
      <c r="F83">
        <v>201</v>
      </c>
      <c r="G83" s="1">
        <v>0</v>
      </c>
      <c r="H83" s="4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544</v>
      </c>
      <c r="T83">
        <v>100</v>
      </c>
      <c r="V83" s="11" t="s">
        <v>843</v>
      </c>
      <c r="W83" s="7" t="s">
        <v>510</v>
      </c>
      <c r="X83" s="7">
        <v>100</v>
      </c>
      <c r="Y83" s="1" t="s">
        <v>80</v>
      </c>
      <c r="Z83" s="1" t="s">
        <v>80</v>
      </c>
      <c r="AA83" s="1">
        <v>11000009</v>
      </c>
      <c r="AB83" s="1">
        <v>80</v>
      </c>
      <c r="AC83" s="27">
        <v>0</v>
      </c>
      <c r="AD83" s="27">
        <v>0</v>
      </c>
      <c r="AE83" s="25">
        <v>0</v>
      </c>
    </row>
    <row r="84" spans="1:31" ht="72" x14ac:dyDescent="0.15">
      <c r="A84">
        <v>53000081</v>
      </c>
      <c r="B84" s="8" t="s">
        <v>119</v>
      </c>
      <c r="C84" s="1" t="s">
        <v>265</v>
      </c>
      <c r="D84" s="25" t="s">
        <v>749</v>
      </c>
      <c r="E84" s="1">
        <v>2</v>
      </c>
      <c r="F84">
        <v>201</v>
      </c>
      <c r="G84" s="1">
        <v>0</v>
      </c>
      <c r="H84" s="4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545</v>
      </c>
      <c r="T84">
        <v>100</v>
      </c>
      <c r="V84" s="11" t="s">
        <v>794</v>
      </c>
      <c r="W84" s="7" t="s">
        <v>511</v>
      </c>
      <c r="X84" s="7">
        <v>100</v>
      </c>
      <c r="Y84" s="1" t="s">
        <v>50</v>
      </c>
      <c r="Z84" s="1" t="s">
        <v>50</v>
      </c>
      <c r="AA84" s="1">
        <v>11000010</v>
      </c>
      <c r="AB84" s="1">
        <v>81</v>
      </c>
      <c r="AC84" s="27">
        <v>0</v>
      </c>
      <c r="AD84" s="27">
        <v>0</v>
      </c>
      <c r="AE84" s="25">
        <v>0</v>
      </c>
    </row>
    <row r="85" spans="1:31" ht="24" x14ac:dyDescent="0.15">
      <c r="A85">
        <v>53000082</v>
      </c>
      <c r="B85" s="8" t="s">
        <v>120</v>
      </c>
      <c r="C85" s="1" t="s">
        <v>266</v>
      </c>
      <c r="D85" s="25" t="s">
        <v>565</v>
      </c>
      <c r="E85" s="1">
        <v>3</v>
      </c>
      <c r="F85">
        <v>200</v>
      </c>
      <c r="G85" s="1">
        <v>0</v>
      </c>
      <c r="H85" s="4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V85" s="11" t="s">
        <v>851</v>
      </c>
      <c r="W85" s="7" t="s">
        <v>606</v>
      </c>
      <c r="X85" s="7">
        <v>200</v>
      </c>
      <c r="Y85" s="1" t="s">
        <v>121</v>
      </c>
      <c r="Z85" s="1"/>
      <c r="AA85" s="1">
        <v>11000007</v>
      </c>
      <c r="AB85" s="1">
        <v>82</v>
      </c>
      <c r="AC85" s="27">
        <v>0</v>
      </c>
      <c r="AD85" s="27">
        <v>0</v>
      </c>
      <c r="AE85" s="25">
        <v>0</v>
      </c>
    </row>
    <row r="86" spans="1:31" ht="48" x14ac:dyDescent="0.15">
      <c r="A86">
        <v>53000083</v>
      </c>
      <c r="B86" s="8" t="s">
        <v>159</v>
      </c>
      <c r="C86" s="1" t="s">
        <v>888</v>
      </c>
      <c r="D86" s="25" t="s">
        <v>749</v>
      </c>
      <c r="E86" s="1">
        <v>3</v>
      </c>
      <c r="F86">
        <v>201</v>
      </c>
      <c r="G86" s="1">
        <v>5</v>
      </c>
      <c r="H86" s="4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47</v>
      </c>
      <c r="T86">
        <v>100</v>
      </c>
      <c r="V86" s="11" t="s">
        <v>795</v>
      </c>
      <c r="W86" s="7" t="s">
        <v>490</v>
      </c>
      <c r="X86" s="7"/>
      <c r="Y86" s="1" t="s">
        <v>896</v>
      </c>
      <c r="Z86" s="1"/>
      <c r="AA86" s="1">
        <v>11000007</v>
      </c>
      <c r="AB86" s="1">
        <v>83</v>
      </c>
      <c r="AC86" s="27">
        <v>0</v>
      </c>
      <c r="AD86" s="27">
        <v>0</v>
      </c>
      <c r="AE86" s="25">
        <v>0</v>
      </c>
    </row>
    <row r="87" spans="1:31" ht="72" x14ac:dyDescent="0.15">
      <c r="A87">
        <v>53000084</v>
      </c>
      <c r="B87" s="8" t="s">
        <v>122</v>
      </c>
      <c r="C87" s="1" t="s">
        <v>200</v>
      </c>
      <c r="D87" s="25" t="s">
        <v>529</v>
      </c>
      <c r="E87" s="1">
        <v>6</v>
      </c>
      <c r="F87">
        <v>202</v>
      </c>
      <c r="G87" s="1">
        <v>0</v>
      </c>
      <c r="H87" s="41">
        <f t="shared" si="4"/>
        <v>3</v>
      </c>
      <c r="I87" s="1">
        <v>6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10</v>
      </c>
      <c r="S87" s="1" t="s">
        <v>304</v>
      </c>
      <c r="T87">
        <v>100</v>
      </c>
      <c r="V87" s="11" t="s">
        <v>893</v>
      </c>
      <c r="W87" s="7" t="s">
        <v>894</v>
      </c>
      <c r="X87" s="7"/>
      <c r="Y87" s="1" t="s">
        <v>762</v>
      </c>
      <c r="Z87" s="1" t="s">
        <v>762</v>
      </c>
      <c r="AA87" s="1">
        <v>11000008</v>
      </c>
      <c r="AB87" s="1">
        <v>84</v>
      </c>
      <c r="AC87" s="27">
        <v>0</v>
      </c>
      <c r="AD87" s="27">
        <v>0</v>
      </c>
      <c r="AE87" s="25">
        <v>0</v>
      </c>
    </row>
    <row r="88" spans="1:31" ht="72" x14ac:dyDescent="0.15">
      <c r="A88">
        <v>53000085</v>
      </c>
      <c r="B88" s="8" t="s">
        <v>123</v>
      </c>
      <c r="C88" s="1" t="s">
        <v>202</v>
      </c>
      <c r="D88" s="25" t="s">
        <v>575</v>
      </c>
      <c r="E88" s="1">
        <v>3</v>
      </c>
      <c r="F88">
        <v>202</v>
      </c>
      <c r="G88" s="1">
        <v>0</v>
      </c>
      <c r="H88" s="4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594</v>
      </c>
      <c r="T88">
        <v>100</v>
      </c>
      <c r="U88" t="s">
        <v>974</v>
      </c>
      <c r="V88" s="11" t="s">
        <v>976</v>
      </c>
      <c r="W88" s="7" t="s">
        <v>758</v>
      </c>
      <c r="X88" s="7"/>
      <c r="Y88" s="1" t="s">
        <v>762</v>
      </c>
      <c r="Z88" s="1" t="s">
        <v>762</v>
      </c>
      <c r="AA88" s="1">
        <v>11000009</v>
      </c>
      <c r="AB88" s="1">
        <v>85</v>
      </c>
      <c r="AC88" s="27">
        <v>0</v>
      </c>
      <c r="AD88" s="27">
        <v>0</v>
      </c>
      <c r="AE88" s="25">
        <v>0</v>
      </c>
    </row>
    <row r="89" spans="1:31" ht="72" x14ac:dyDescent="0.15">
      <c r="A89">
        <v>53000086</v>
      </c>
      <c r="B89" s="8" t="s">
        <v>124</v>
      </c>
      <c r="C89" s="1" t="s">
        <v>203</v>
      </c>
      <c r="D89" s="25" t="s">
        <v>576</v>
      </c>
      <c r="E89" s="1">
        <v>2</v>
      </c>
      <c r="F89">
        <v>201</v>
      </c>
      <c r="G89" s="1">
        <v>0</v>
      </c>
      <c r="H89" s="4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305</v>
      </c>
      <c r="T89">
        <v>102</v>
      </c>
      <c r="V89" s="11" t="s">
        <v>865</v>
      </c>
      <c r="W89" s="7" t="s">
        <v>745</v>
      </c>
      <c r="X89" s="7">
        <v>200</v>
      </c>
      <c r="Y89" s="1" t="s">
        <v>2</v>
      </c>
      <c r="Z89" s="1"/>
      <c r="AA89" s="1">
        <v>11000005</v>
      </c>
      <c r="AB89" s="1">
        <v>86</v>
      </c>
      <c r="AC89" s="27">
        <v>0</v>
      </c>
      <c r="AD89" s="27">
        <v>0</v>
      </c>
      <c r="AE89" s="25">
        <v>0</v>
      </c>
    </row>
    <row r="90" spans="1:31" ht="60" x14ac:dyDescent="0.15">
      <c r="A90">
        <v>53000087</v>
      </c>
      <c r="B90" s="8" t="s">
        <v>125</v>
      </c>
      <c r="C90" s="1" t="s">
        <v>204</v>
      </c>
      <c r="D90" s="25" t="s">
        <v>567</v>
      </c>
      <c r="E90" s="1">
        <v>3</v>
      </c>
      <c r="F90">
        <v>201</v>
      </c>
      <c r="G90" s="1">
        <v>0</v>
      </c>
      <c r="H90" s="4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546</v>
      </c>
      <c r="T90">
        <v>100</v>
      </c>
      <c r="V90" s="11" t="s">
        <v>866</v>
      </c>
      <c r="W90" s="7" t="s">
        <v>513</v>
      </c>
      <c r="X90" s="7">
        <v>100</v>
      </c>
      <c r="Y90" s="1" t="s">
        <v>58</v>
      </c>
      <c r="Z90" s="1" t="s">
        <v>58</v>
      </c>
      <c r="AA90" s="1">
        <v>11000010</v>
      </c>
      <c r="AB90" s="1">
        <v>87</v>
      </c>
      <c r="AC90" s="27">
        <v>0</v>
      </c>
      <c r="AD90" s="27">
        <v>0</v>
      </c>
      <c r="AE90" s="25">
        <v>0</v>
      </c>
    </row>
    <row r="91" spans="1:31" ht="60" x14ac:dyDescent="0.15">
      <c r="A91">
        <v>53000088</v>
      </c>
      <c r="B91" s="8" t="s">
        <v>126</v>
      </c>
      <c r="C91" s="1" t="s">
        <v>267</v>
      </c>
      <c r="D91" s="25" t="s">
        <v>749</v>
      </c>
      <c r="E91" s="1">
        <v>4</v>
      </c>
      <c r="F91">
        <v>201</v>
      </c>
      <c r="G91" s="1">
        <v>0</v>
      </c>
      <c r="H91" s="41">
        <f t="shared" si="4"/>
        <v>2</v>
      </c>
      <c r="I91" s="1">
        <v>4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302</v>
      </c>
      <c r="T91">
        <v>100</v>
      </c>
      <c r="V91" s="11" t="s">
        <v>782</v>
      </c>
      <c r="W91" s="7" t="s">
        <v>332</v>
      </c>
      <c r="X91" s="7">
        <v>100</v>
      </c>
      <c r="Y91" s="1" t="s">
        <v>127</v>
      </c>
      <c r="Z91" s="1" t="s">
        <v>127</v>
      </c>
      <c r="AA91" s="1">
        <v>11000004</v>
      </c>
      <c r="AB91" s="1">
        <v>88</v>
      </c>
      <c r="AC91" s="27">
        <v>0</v>
      </c>
      <c r="AD91" s="27">
        <v>0</v>
      </c>
      <c r="AE91" s="25">
        <v>0</v>
      </c>
    </row>
    <row r="92" spans="1:31" ht="60" x14ac:dyDescent="0.15">
      <c r="A92">
        <v>53000089</v>
      </c>
      <c r="B92" s="8" t="s">
        <v>128</v>
      </c>
      <c r="C92" s="1" t="s">
        <v>268</v>
      </c>
      <c r="D92" s="25" t="s">
        <v>749</v>
      </c>
      <c r="E92" s="1">
        <v>4</v>
      </c>
      <c r="F92">
        <v>201</v>
      </c>
      <c r="G92" s="1">
        <v>5</v>
      </c>
      <c r="H92" s="4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302</v>
      </c>
      <c r="T92">
        <v>100</v>
      </c>
      <c r="V92" s="11" t="s">
        <v>782</v>
      </c>
      <c r="W92" s="7" t="s">
        <v>503</v>
      </c>
      <c r="X92" s="7">
        <v>100</v>
      </c>
      <c r="Y92" s="1" t="s">
        <v>437</v>
      </c>
      <c r="Z92" s="1" t="s">
        <v>129</v>
      </c>
      <c r="AA92" s="1">
        <v>11000007</v>
      </c>
      <c r="AB92" s="1">
        <v>89</v>
      </c>
      <c r="AC92" s="27">
        <v>0</v>
      </c>
      <c r="AD92" s="27">
        <v>0</v>
      </c>
      <c r="AE92" s="25">
        <v>0</v>
      </c>
    </row>
    <row r="93" spans="1:31" ht="24" x14ac:dyDescent="0.15">
      <c r="A93">
        <v>53000090</v>
      </c>
      <c r="B93" s="8" t="s">
        <v>160</v>
      </c>
      <c r="C93" s="1" t="s">
        <v>285</v>
      </c>
      <c r="D93" s="25" t="s">
        <v>493</v>
      </c>
      <c r="E93" s="1">
        <v>2</v>
      </c>
      <c r="F93">
        <v>202</v>
      </c>
      <c r="G93" s="1">
        <v>6</v>
      </c>
      <c r="H93" s="4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28</v>
      </c>
      <c r="T93">
        <v>100</v>
      </c>
      <c r="V93" s="11" t="s">
        <v>887</v>
      </c>
      <c r="W93" s="1" t="s">
        <v>346</v>
      </c>
      <c r="X93" s="1"/>
      <c r="Y93" s="1" t="s">
        <v>161</v>
      </c>
      <c r="Z93" s="1"/>
      <c r="AA93" s="1">
        <v>11000006</v>
      </c>
      <c r="AB93" s="1">
        <v>90</v>
      </c>
      <c r="AC93" s="27">
        <v>0</v>
      </c>
      <c r="AD93" s="27">
        <v>0</v>
      </c>
      <c r="AE93" s="25">
        <v>0</v>
      </c>
    </row>
    <row r="94" spans="1:31" ht="48" x14ac:dyDescent="0.15">
      <c r="A94">
        <v>53000091</v>
      </c>
      <c r="B94" s="8" t="s">
        <v>130</v>
      </c>
      <c r="C94" s="1" t="s">
        <v>269</v>
      </c>
      <c r="D94" s="25" t="s">
        <v>569</v>
      </c>
      <c r="E94" s="1">
        <v>2</v>
      </c>
      <c r="F94">
        <v>200</v>
      </c>
      <c r="G94" s="1">
        <v>0</v>
      </c>
      <c r="H94" s="4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V94" s="11" t="s">
        <v>796</v>
      </c>
      <c r="W94" s="7" t="s">
        <v>333</v>
      </c>
      <c r="X94" s="7">
        <v>100</v>
      </c>
      <c r="Y94" s="1" t="s">
        <v>131</v>
      </c>
      <c r="Z94" s="1"/>
      <c r="AA94" s="1">
        <v>11000006</v>
      </c>
      <c r="AB94" s="1">
        <v>91</v>
      </c>
      <c r="AC94" s="27">
        <v>0</v>
      </c>
      <c r="AD94" s="27">
        <v>0</v>
      </c>
      <c r="AE94" s="25">
        <v>0</v>
      </c>
    </row>
    <row r="95" spans="1:31" ht="24" x14ac:dyDescent="0.15">
      <c r="A95">
        <v>53000092</v>
      </c>
      <c r="B95" s="8" t="s">
        <v>534</v>
      </c>
      <c r="C95" s="1" t="s">
        <v>535</v>
      </c>
      <c r="D95" s="25" t="s">
        <v>537</v>
      </c>
      <c r="E95" s="1">
        <v>5</v>
      </c>
      <c r="F95">
        <v>201</v>
      </c>
      <c r="G95" s="1">
        <v>5</v>
      </c>
      <c r="H95" s="41">
        <f t="shared" si="4"/>
        <v>2</v>
      </c>
      <c r="I95" s="1">
        <v>5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0</v>
      </c>
      <c r="P95" s="1">
        <v>3</v>
      </c>
      <c r="Q95" s="36">
        <f t="shared" si="5"/>
        <v>3</v>
      </c>
      <c r="R95" s="1">
        <v>0</v>
      </c>
      <c r="S95" s="7" t="s">
        <v>536</v>
      </c>
      <c r="T95">
        <v>100</v>
      </c>
      <c r="V95" s="11" t="s">
        <v>797</v>
      </c>
      <c r="W95" s="1" t="s">
        <v>538</v>
      </c>
      <c r="X95" s="1"/>
      <c r="Y95" s="1" t="s">
        <v>539</v>
      </c>
      <c r="Z95" s="1"/>
      <c r="AA95" s="1">
        <v>11000010</v>
      </c>
      <c r="AB95" s="1">
        <v>92</v>
      </c>
      <c r="AC95" s="27">
        <v>0</v>
      </c>
      <c r="AD95" s="27">
        <v>0</v>
      </c>
      <c r="AE95" s="25">
        <v>0</v>
      </c>
    </row>
    <row r="96" spans="1:31" ht="48" x14ac:dyDescent="0.15">
      <c r="A96">
        <v>53000093</v>
      </c>
      <c r="B96" s="9" t="s">
        <v>205</v>
      </c>
      <c r="C96" s="1" t="s">
        <v>270</v>
      </c>
      <c r="D96" s="25" t="s">
        <v>568</v>
      </c>
      <c r="E96" s="1">
        <v>2</v>
      </c>
      <c r="F96">
        <v>200</v>
      </c>
      <c r="G96" s="1">
        <v>5</v>
      </c>
      <c r="H96" s="4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V96" s="11" t="s">
        <v>798</v>
      </c>
      <c r="W96" s="7" t="s">
        <v>502</v>
      </c>
      <c r="X96" s="7">
        <v>100</v>
      </c>
      <c r="Y96" s="1" t="s">
        <v>132</v>
      </c>
      <c r="Z96" s="1"/>
      <c r="AA96" s="1">
        <v>11000008</v>
      </c>
      <c r="AB96" s="1">
        <v>93</v>
      </c>
      <c r="AC96" s="27">
        <v>0</v>
      </c>
      <c r="AD96" s="27">
        <v>0</v>
      </c>
      <c r="AE96" s="25">
        <v>0</v>
      </c>
    </row>
    <row r="97" spans="1:31" ht="36" x14ac:dyDescent="0.15">
      <c r="A97">
        <v>53000094</v>
      </c>
      <c r="B97" s="8" t="s">
        <v>133</v>
      </c>
      <c r="C97" s="1" t="s">
        <v>271</v>
      </c>
      <c r="D97" s="25" t="s">
        <v>484</v>
      </c>
      <c r="E97" s="1">
        <v>2</v>
      </c>
      <c r="F97">
        <v>202</v>
      </c>
      <c r="G97" s="1">
        <v>0</v>
      </c>
      <c r="H97" s="4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134</v>
      </c>
      <c r="T97">
        <v>100</v>
      </c>
      <c r="V97" s="11" t="s">
        <v>799</v>
      </c>
      <c r="W97" s="1" t="s">
        <v>483</v>
      </c>
      <c r="X97" s="1"/>
      <c r="Y97" s="1" t="s">
        <v>135</v>
      </c>
      <c r="Z97" s="1"/>
      <c r="AA97" s="1">
        <v>11000002</v>
      </c>
      <c r="AB97" s="1">
        <v>94</v>
      </c>
      <c r="AC97" s="27">
        <v>0</v>
      </c>
      <c r="AD97" s="27">
        <v>0</v>
      </c>
      <c r="AE97" s="25">
        <v>0</v>
      </c>
    </row>
    <row r="98" spans="1:31" ht="72" x14ac:dyDescent="0.15">
      <c r="A98">
        <v>53000095</v>
      </c>
      <c r="B98" s="8" t="s">
        <v>136</v>
      </c>
      <c r="C98" s="1" t="s">
        <v>272</v>
      </c>
      <c r="D98" s="25" t="s">
        <v>577</v>
      </c>
      <c r="E98" s="1">
        <v>2</v>
      </c>
      <c r="F98">
        <v>201</v>
      </c>
      <c r="G98" s="1">
        <v>1</v>
      </c>
      <c r="H98" s="4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304</v>
      </c>
      <c r="T98">
        <v>100</v>
      </c>
      <c r="V98" s="11" t="s">
        <v>800</v>
      </c>
      <c r="W98" s="7" t="s">
        <v>520</v>
      </c>
      <c r="X98" s="7">
        <v>200</v>
      </c>
      <c r="Y98" s="1" t="s">
        <v>137</v>
      </c>
      <c r="Z98" s="1" t="s">
        <v>137</v>
      </c>
      <c r="AA98" s="1">
        <v>11000008</v>
      </c>
      <c r="AB98" s="1">
        <v>95</v>
      </c>
      <c r="AC98" s="27">
        <v>0</v>
      </c>
      <c r="AD98" s="27">
        <v>0</v>
      </c>
      <c r="AE98" s="25">
        <v>0</v>
      </c>
    </row>
    <row r="99" spans="1:31" ht="36" x14ac:dyDescent="0.15">
      <c r="A99">
        <v>53000096</v>
      </c>
      <c r="B99" s="8" t="s">
        <v>138</v>
      </c>
      <c r="C99" s="1" t="s">
        <v>273</v>
      </c>
      <c r="D99" s="25" t="s">
        <v>578</v>
      </c>
      <c r="E99" s="1">
        <v>1</v>
      </c>
      <c r="F99">
        <v>202</v>
      </c>
      <c r="G99" s="1">
        <v>0</v>
      </c>
      <c r="H99" s="41">
        <f t="shared" si="4"/>
        <v>2</v>
      </c>
      <c r="I99" s="1">
        <v>1</v>
      </c>
      <c r="J99" s="1">
        <v>0</v>
      </c>
      <c r="K99" s="1">
        <v>100</v>
      </c>
      <c r="L99" s="1">
        <v>0</v>
      </c>
      <c r="M99" s="1">
        <v>0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497</v>
      </c>
      <c r="T99">
        <v>104</v>
      </c>
      <c r="V99" s="11" t="s">
        <v>801</v>
      </c>
      <c r="W99" s="1" t="s">
        <v>498</v>
      </c>
      <c r="X99" s="1"/>
      <c r="Y99" s="1" t="s">
        <v>29</v>
      </c>
      <c r="Z99" s="1"/>
      <c r="AA99" s="1">
        <v>11000008</v>
      </c>
      <c r="AB99" s="1">
        <v>96</v>
      </c>
      <c r="AC99" s="27">
        <v>0</v>
      </c>
      <c r="AD99" s="27">
        <v>0</v>
      </c>
      <c r="AE99" s="25">
        <v>0</v>
      </c>
    </row>
    <row r="100" spans="1:31" ht="72" x14ac:dyDescent="0.15">
      <c r="A100">
        <v>53000097</v>
      </c>
      <c r="B100" s="8" t="s">
        <v>139</v>
      </c>
      <c r="C100" s="1" t="s">
        <v>274</v>
      </c>
      <c r="D100" s="25" t="s">
        <v>574</v>
      </c>
      <c r="E100" s="1">
        <v>2</v>
      </c>
      <c r="F100">
        <v>201</v>
      </c>
      <c r="G100" s="1">
        <v>0</v>
      </c>
      <c r="H100" s="4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302</v>
      </c>
      <c r="T100">
        <v>100</v>
      </c>
      <c r="V100" s="11" t="s">
        <v>841</v>
      </c>
      <c r="W100" s="7" t="s">
        <v>500</v>
      </c>
      <c r="X100" s="7">
        <v>100</v>
      </c>
      <c r="Y100" s="1" t="s">
        <v>80</v>
      </c>
      <c r="Z100" s="1" t="s">
        <v>80</v>
      </c>
      <c r="AA100" s="1"/>
      <c r="AB100" s="1">
        <v>97</v>
      </c>
      <c r="AC100" s="27">
        <v>0</v>
      </c>
      <c r="AD100" s="27">
        <v>0</v>
      </c>
      <c r="AE100" s="25">
        <v>0</v>
      </c>
    </row>
    <row r="101" spans="1:31" ht="24" x14ac:dyDescent="0.15">
      <c r="A101">
        <v>53000098</v>
      </c>
      <c r="B101" s="8" t="s">
        <v>162</v>
      </c>
      <c r="C101" s="1" t="s">
        <v>286</v>
      </c>
      <c r="D101" s="25" t="s">
        <v>491</v>
      </c>
      <c r="E101" s="1">
        <v>1</v>
      </c>
      <c r="F101">
        <v>202</v>
      </c>
      <c r="G101" s="1">
        <v>0</v>
      </c>
      <c r="H101" s="4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28</v>
      </c>
      <c r="T101">
        <v>100</v>
      </c>
      <c r="V101" s="11" t="s">
        <v>802</v>
      </c>
      <c r="W101" s="7" t="s">
        <v>385</v>
      </c>
      <c r="X101" s="7"/>
      <c r="Y101" s="1" t="s">
        <v>163</v>
      </c>
      <c r="Z101" s="1"/>
      <c r="AA101" s="1">
        <v>11000006</v>
      </c>
      <c r="AB101" s="1">
        <v>98</v>
      </c>
      <c r="AC101" s="27">
        <v>0</v>
      </c>
      <c r="AD101" s="27">
        <v>0</v>
      </c>
      <c r="AE101" s="25">
        <v>0</v>
      </c>
    </row>
    <row r="102" spans="1:31" ht="36" x14ac:dyDescent="0.15">
      <c r="A102">
        <v>53000099</v>
      </c>
      <c r="B102" s="8" t="s">
        <v>140</v>
      </c>
      <c r="C102" s="1" t="s">
        <v>275</v>
      </c>
      <c r="D102" s="25" t="s">
        <v>568</v>
      </c>
      <c r="E102" s="1">
        <v>2</v>
      </c>
      <c r="F102">
        <v>200</v>
      </c>
      <c r="G102" s="1">
        <v>0</v>
      </c>
      <c r="H102" s="41">
        <f t="shared" si="6"/>
        <v>1</v>
      </c>
      <c r="I102" s="1">
        <v>2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V102" s="11" t="s">
        <v>803</v>
      </c>
      <c r="W102" s="7" t="s">
        <v>501</v>
      </c>
      <c r="X102" s="7">
        <v>100</v>
      </c>
      <c r="Y102" s="1" t="s">
        <v>96</v>
      </c>
      <c r="Z102" s="1"/>
      <c r="AA102" s="1">
        <v>11000005</v>
      </c>
      <c r="AB102" s="1">
        <v>99</v>
      </c>
      <c r="AC102" s="27">
        <v>0</v>
      </c>
      <c r="AD102" s="27">
        <v>0</v>
      </c>
      <c r="AE102" s="25">
        <v>0</v>
      </c>
    </row>
    <row r="103" spans="1:31" ht="96" x14ac:dyDescent="0.15">
      <c r="A103">
        <v>53000100</v>
      </c>
      <c r="B103" s="8" t="s">
        <v>141</v>
      </c>
      <c r="C103" s="1" t="s">
        <v>276</v>
      </c>
      <c r="D103" s="25" t="s">
        <v>579</v>
      </c>
      <c r="E103" s="1">
        <v>4</v>
      </c>
      <c r="F103">
        <v>202</v>
      </c>
      <c r="G103" s="1">
        <v>0</v>
      </c>
      <c r="H103" s="4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499</v>
      </c>
      <c r="T103">
        <v>100</v>
      </c>
      <c r="V103" s="11" t="s">
        <v>804</v>
      </c>
      <c r="W103" s="1" t="s">
        <v>613</v>
      </c>
      <c r="X103" s="1"/>
      <c r="Y103" s="1" t="s">
        <v>142</v>
      </c>
      <c r="Z103" s="1"/>
      <c r="AA103" s="1">
        <v>11000005</v>
      </c>
      <c r="AB103" s="1">
        <v>100</v>
      </c>
      <c r="AC103" s="27">
        <v>0</v>
      </c>
      <c r="AD103" s="27">
        <v>0</v>
      </c>
      <c r="AE103" s="25">
        <v>0</v>
      </c>
    </row>
    <row r="104" spans="1:31" ht="36" x14ac:dyDescent="0.15">
      <c r="A104">
        <v>53000101</v>
      </c>
      <c r="B104" s="8" t="s">
        <v>164</v>
      </c>
      <c r="C104" s="1" t="s">
        <v>287</v>
      </c>
      <c r="D104" s="25" t="s">
        <v>559</v>
      </c>
      <c r="E104" s="1">
        <v>3</v>
      </c>
      <c r="F104">
        <v>203</v>
      </c>
      <c r="G104" s="1">
        <v>0</v>
      </c>
      <c r="H104" s="4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521</v>
      </c>
      <c r="T104">
        <v>100</v>
      </c>
      <c r="V104" s="11" t="s">
        <v>844</v>
      </c>
      <c r="W104" s="1" t="s">
        <v>522</v>
      </c>
      <c r="X104" s="1">
        <v>200</v>
      </c>
      <c r="Y104" s="1" t="s">
        <v>165</v>
      </c>
      <c r="Z104" s="1"/>
      <c r="AA104" s="1">
        <v>11000010</v>
      </c>
      <c r="AB104" s="1">
        <v>101</v>
      </c>
      <c r="AC104" s="27">
        <v>0</v>
      </c>
      <c r="AD104" s="27">
        <v>0</v>
      </c>
      <c r="AE104" s="25">
        <v>0</v>
      </c>
    </row>
    <row r="105" spans="1:31" ht="24" x14ac:dyDescent="0.15">
      <c r="A105">
        <v>53000102</v>
      </c>
      <c r="B105" s="8" t="s">
        <v>143</v>
      </c>
      <c r="C105" s="1" t="s">
        <v>277</v>
      </c>
      <c r="D105" s="25" t="s">
        <v>568</v>
      </c>
      <c r="E105" s="1">
        <v>1</v>
      </c>
      <c r="F105">
        <v>200</v>
      </c>
      <c r="G105" s="1">
        <v>2</v>
      </c>
      <c r="H105" s="4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V105" s="11" t="s">
        <v>766</v>
      </c>
      <c r="W105" s="7" t="s">
        <v>334</v>
      </c>
      <c r="X105" s="7">
        <v>100</v>
      </c>
      <c r="Y105" s="1" t="s">
        <v>73</v>
      </c>
      <c r="Z105" s="1"/>
      <c r="AA105" s="1">
        <v>11000004</v>
      </c>
      <c r="AB105" s="1">
        <v>102</v>
      </c>
      <c r="AC105" s="27">
        <v>0</v>
      </c>
      <c r="AD105" s="27">
        <v>0</v>
      </c>
      <c r="AE105" s="25">
        <v>0</v>
      </c>
    </row>
    <row r="106" spans="1:31" ht="96" x14ac:dyDescent="0.15">
      <c r="A106">
        <v>53000103</v>
      </c>
      <c r="B106" s="8" t="s">
        <v>144</v>
      </c>
      <c r="C106" s="1" t="s">
        <v>278</v>
      </c>
      <c r="D106" s="25" t="s">
        <v>576</v>
      </c>
      <c r="E106" s="1">
        <v>3</v>
      </c>
      <c r="F106">
        <v>201</v>
      </c>
      <c r="G106" s="1">
        <v>6</v>
      </c>
      <c r="H106" s="4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304</v>
      </c>
      <c r="T106">
        <v>105</v>
      </c>
      <c r="V106" s="11" t="s">
        <v>867</v>
      </c>
      <c r="W106" s="7" t="s">
        <v>744</v>
      </c>
      <c r="X106" s="7">
        <v>200</v>
      </c>
      <c r="Y106" s="1" t="s">
        <v>145</v>
      </c>
      <c r="Z106" s="1" t="s">
        <v>145</v>
      </c>
      <c r="AA106" s="1">
        <v>11000009</v>
      </c>
      <c r="AB106" s="1">
        <v>103</v>
      </c>
      <c r="AC106" s="27">
        <v>0</v>
      </c>
      <c r="AD106" s="27">
        <v>0</v>
      </c>
      <c r="AE106" s="25">
        <v>0</v>
      </c>
    </row>
    <row r="107" spans="1:31" ht="132" x14ac:dyDescent="0.15">
      <c r="A107">
        <v>53000104</v>
      </c>
      <c r="B107" s="8" t="s">
        <v>146</v>
      </c>
      <c r="C107" s="1" t="s">
        <v>279</v>
      </c>
      <c r="D107" s="25" t="s">
        <v>580</v>
      </c>
      <c r="E107" s="1">
        <v>3</v>
      </c>
      <c r="F107">
        <v>201</v>
      </c>
      <c r="G107" s="1">
        <v>0</v>
      </c>
      <c r="H107" s="41">
        <f t="shared" si="6"/>
        <v>3</v>
      </c>
      <c r="I107" s="1">
        <v>3</v>
      </c>
      <c r="J107" s="1">
        <v>0</v>
      </c>
      <c r="K107" s="1">
        <v>30</v>
      </c>
      <c r="L107" s="1">
        <v>0</v>
      </c>
      <c r="M107" s="1">
        <v>5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302</v>
      </c>
      <c r="T107">
        <v>105</v>
      </c>
      <c r="V107" s="11" t="s">
        <v>951</v>
      </c>
      <c r="W107" s="7" t="s">
        <v>950</v>
      </c>
      <c r="X107" s="7">
        <v>100</v>
      </c>
      <c r="Y107" s="1" t="s">
        <v>147</v>
      </c>
      <c r="Z107" s="1"/>
      <c r="AA107" s="1">
        <v>11000002</v>
      </c>
      <c r="AB107" s="1">
        <v>104</v>
      </c>
      <c r="AC107" s="27">
        <v>0</v>
      </c>
      <c r="AD107" s="27">
        <v>0</v>
      </c>
      <c r="AE107" s="25">
        <v>0</v>
      </c>
    </row>
    <row r="108" spans="1:31" ht="72" x14ac:dyDescent="0.15">
      <c r="A108">
        <v>53000105</v>
      </c>
      <c r="B108" s="8" t="s">
        <v>148</v>
      </c>
      <c r="C108" s="1" t="s">
        <v>206</v>
      </c>
      <c r="D108" s="25" t="s">
        <v>568</v>
      </c>
      <c r="E108" s="1">
        <v>3</v>
      </c>
      <c r="F108">
        <v>200</v>
      </c>
      <c r="G108" s="1">
        <v>0</v>
      </c>
      <c r="H108" s="41">
        <f t="shared" si="6"/>
        <v>2</v>
      </c>
      <c r="I108" s="1">
        <v>3</v>
      </c>
      <c r="J108" s="1">
        <v>60</v>
      </c>
      <c r="K108" s="1">
        <v>0</v>
      </c>
      <c r="L108" s="1">
        <v>0</v>
      </c>
      <c r="M108" s="1"/>
      <c r="N108" s="1">
        <v>60</v>
      </c>
      <c r="O108" s="1">
        <v>0</v>
      </c>
      <c r="P108" s="1">
        <v>2</v>
      </c>
      <c r="Q108" s="36">
        <f t="shared" si="7"/>
        <v>2</v>
      </c>
      <c r="R108" s="1">
        <v>0</v>
      </c>
      <c r="S108" s="1" t="s">
        <v>362</v>
      </c>
      <c r="T108">
        <v>100</v>
      </c>
      <c r="V108" s="11" t="s">
        <v>907</v>
      </c>
      <c r="W108" s="1" t="s">
        <v>908</v>
      </c>
      <c r="X108" s="7">
        <v>100</v>
      </c>
      <c r="Y108" s="1" t="s">
        <v>149</v>
      </c>
      <c r="Z108" s="1"/>
      <c r="AA108" s="1">
        <v>11000003</v>
      </c>
      <c r="AB108" s="1">
        <v>105</v>
      </c>
      <c r="AC108" s="27">
        <v>0</v>
      </c>
      <c r="AD108" s="27">
        <v>0</v>
      </c>
      <c r="AE108" s="25">
        <v>0</v>
      </c>
    </row>
    <row r="109" spans="1:31" ht="24" x14ac:dyDescent="0.15">
      <c r="A109">
        <v>53000106</v>
      </c>
      <c r="B109" s="8" t="s">
        <v>150</v>
      </c>
      <c r="C109" s="1" t="s">
        <v>280</v>
      </c>
      <c r="D109" s="25" t="s">
        <v>558</v>
      </c>
      <c r="E109" s="1">
        <v>1</v>
      </c>
      <c r="F109">
        <v>200</v>
      </c>
      <c r="G109" s="1">
        <v>3</v>
      </c>
      <c r="H109" s="4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V109" s="11" t="s">
        <v>851</v>
      </c>
      <c r="W109" s="7" t="s">
        <v>605</v>
      </c>
      <c r="X109" s="7">
        <v>200</v>
      </c>
      <c r="Y109" s="1" t="s">
        <v>151</v>
      </c>
      <c r="Z109" s="1"/>
      <c r="AA109" s="1">
        <v>11000005</v>
      </c>
      <c r="AB109" s="1">
        <v>106</v>
      </c>
      <c r="AC109" s="27">
        <v>0</v>
      </c>
      <c r="AD109" s="27">
        <v>0</v>
      </c>
      <c r="AE109" s="25">
        <v>0</v>
      </c>
    </row>
    <row r="110" spans="1:31" ht="72" x14ac:dyDescent="0.15">
      <c r="A110">
        <v>53000107</v>
      </c>
      <c r="B110" s="8" t="s">
        <v>152</v>
      </c>
      <c r="C110" s="1" t="s">
        <v>281</v>
      </c>
      <c r="D110" s="25" t="s">
        <v>572</v>
      </c>
      <c r="E110" s="1">
        <v>1</v>
      </c>
      <c r="F110">
        <v>200</v>
      </c>
      <c r="G110" s="1">
        <v>6</v>
      </c>
      <c r="H110" s="4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100</v>
      </c>
      <c r="P110" s="1">
        <v>0</v>
      </c>
      <c r="Q110" s="36">
        <f t="shared" si="7"/>
        <v>0</v>
      </c>
      <c r="R110" s="1">
        <v>12</v>
      </c>
      <c r="S110" s="7" t="s">
        <v>302</v>
      </c>
      <c r="T110">
        <v>100</v>
      </c>
      <c r="V110" s="11" t="s">
        <v>930</v>
      </c>
      <c r="W110" s="7" t="s">
        <v>931</v>
      </c>
      <c r="X110" s="7">
        <v>100</v>
      </c>
      <c r="Y110" s="1" t="s">
        <v>153</v>
      </c>
      <c r="Z110" s="1" t="s">
        <v>153</v>
      </c>
      <c r="AA110" s="1">
        <v>11000004</v>
      </c>
      <c r="AB110" s="1">
        <v>107</v>
      </c>
      <c r="AC110" s="27">
        <v>0</v>
      </c>
      <c r="AD110" s="27">
        <v>0</v>
      </c>
      <c r="AE110" s="25">
        <v>0</v>
      </c>
    </row>
    <row r="111" spans="1:31" ht="120" x14ac:dyDescent="0.15">
      <c r="A111">
        <v>53000108</v>
      </c>
      <c r="B111" s="8" t="s">
        <v>154</v>
      </c>
      <c r="C111" s="1" t="s">
        <v>282</v>
      </c>
      <c r="D111" s="25" t="s">
        <v>558</v>
      </c>
      <c r="E111" s="1">
        <v>2</v>
      </c>
      <c r="F111">
        <v>200</v>
      </c>
      <c r="G111" s="1">
        <v>0</v>
      </c>
      <c r="H111" s="4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V111" s="11" t="s">
        <v>870</v>
      </c>
      <c r="W111" s="7" t="s">
        <v>494</v>
      </c>
      <c r="X111" s="7">
        <v>100</v>
      </c>
      <c r="Y111" s="1" t="s">
        <v>155</v>
      </c>
      <c r="Z111" s="1"/>
      <c r="AA111" s="1">
        <v>11000009</v>
      </c>
      <c r="AB111" s="1">
        <v>108</v>
      </c>
      <c r="AC111" s="27">
        <v>0</v>
      </c>
      <c r="AD111" s="27">
        <v>0</v>
      </c>
      <c r="AE111" s="25">
        <v>0</v>
      </c>
    </row>
    <row r="112" spans="1:31" ht="36" x14ac:dyDescent="0.15">
      <c r="A112">
        <v>53000109</v>
      </c>
      <c r="B112" s="8" t="s">
        <v>156</v>
      </c>
      <c r="C112" s="1" t="s">
        <v>283</v>
      </c>
      <c r="D112" s="25" t="s">
        <v>563</v>
      </c>
      <c r="E112" s="1">
        <v>2</v>
      </c>
      <c r="F112">
        <v>200</v>
      </c>
      <c r="G112" s="1">
        <v>0</v>
      </c>
      <c r="H112" s="4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V112" s="11" t="s">
        <v>878</v>
      </c>
      <c r="W112" s="7" t="s">
        <v>759</v>
      </c>
      <c r="X112" s="7">
        <v>200</v>
      </c>
      <c r="Y112" s="1" t="s">
        <v>157</v>
      </c>
      <c r="Z112" s="1"/>
      <c r="AA112" s="1">
        <v>11000002</v>
      </c>
      <c r="AB112" s="1">
        <v>109</v>
      </c>
      <c r="AC112" s="27">
        <v>0</v>
      </c>
      <c r="AD112" s="27">
        <v>0</v>
      </c>
      <c r="AE112" s="25">
        <v>0</v>
      </c>
    </row>
    <row r="113" spans="1:31" ht="48" x14ac:dyDescent="0.15">
      <c r="A113">
        <v>53000110</v>
      </c>
      <c r="B113" s="8" t="s">
        <v>158</v>
      </c>
      <c r="C113" s="1" t="s">
        <v>284</v>
      </c>
      <c r="D113" s="25" t="s">
        <v>493</v>
      </c>
      <c r="E113" s="1">
        <v>3</v>
      </c>
      <c r="F113">
        <v>202</v>
      </c>
      <c r="G113" s="1">
        <v>0</v>
      </c>
      <c r="H113" s="4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V113" s="11" t="s">
        <v>805</v>
      </c>
      <c r="W113" s="7" t="s">
        <v>585</v>
      </c>
      <c r="X113" s="7"/>
      <c r="Y113" s="1" t="s">
        <v>29</v>
      </c>
      <c r="Z113" s="1"/>
      <c r="AA113" s="1">
        <v>11000007</v>
      </c>
      <c r="AB113" s="1">
        <v>110</v>
      </c>
      <c r="AC113" s="27">
        <v>0</v>
      </c>
      <c r="AD113" s="27">
        <v>0</v>
      </c>
      <c r="AE113" s="25">
        <v>0</v>
      </c>
    </row>
    <row r="114" spans="1:31" ht="72" x14ac:dyDescent="0.15">
      <c r="A114">
        <v>53000111</v>
      </c>
      <c r="B114" s="8" t="s">
        <v>549</v>
      </c>
      <c r="C114" s="1" t="s">
        <v>550</v>
      </c>
      <c r="D114" s="25" t="s">
        <v>581</v>
      </c>
      <c r="E114" s="1">
        <v>3</v>
      </c>
      <c r="F114">
        <v>201</v>
      </c>
      <c r="G114" s="1">
        <v>0</v>
      </c>
      <c r="H114" s="4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551</v>
      </c>
      <c r="T114">
        <v>100</v>
      </c>
      <c r="V114" s="11" t="s">
        <v>806</v>
      </c>
      <c r="W114" s="7" t="s">
        <v>552</v>
      </c>
      <c r="X114" s="7">
        <v>100</v>
      </c>
      <c r="Y114" s="1" t="s">
        <v>761</v>
      </c>
      <c r="Z114" s="1" t="s">
        <v>760</v>
      </c>
      <c r="AA114" s="1">
        <v>11000007</v>
      </c>
      <c r="AB114" s="1">
        <v>111</v>
      </c>
      <c r="AC114" s="27">
        <v>0</v>
      </c>
      <c r="AD114" s="27">
        <v>0</v>
      </c>
      <c r="AE114" s="25">
        <v>0</v>
      </c>
    </row>
    <row r="115" spans="1:31" ht="48" x14ac:dyDescent="0.15">
      <c r="A115">
        <v>53000112</v>
      </c>
      <c r="B115" s="8" t="s">
        <v>553</v>
      </c>
      <c r="C115" s="1" t="s">
        <v>764</v>
      </c>
      <c r="D115" s="25" t="s">
        <v>555</v>
      </c>
      <c r="E115" s="1">
        <v>3</v>
      </c>
      <c r="F115">
        <v>202</v>
      </c>
      <c r="G115" s="1">
        <v>0</v>
      </c>
      <c r="H115" s="4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300</v>
      </c>
      <c r="T115">
        <v>100</v>
      </c>
      <c r="U115" t="s">
        <v>974</v>
      </c>
      <c r="V115" s="11" t="s">
        <v>977</v>
      </c>
      <c r="W115" s="7" t="s">
        <v>554</v>
      </c>
      <c r="X115" s="7"/>
      <c r="Y115" s="1" t="s">
        <v>762</v>
      </c>
      <c r="Z115" s="1" t="s">
        <v>762</v>
      </c>
      <c r="AA115" s="1">
        <v>11000009</v>
      </c>
      <c r="AB115" s="1">
        <v>112</v>
      </c>
      <c r="AC115" s="27">
        <v>0</v>
      </c>
      <c r="AD115" s="27">
        <v>0</v>
      </c>
      <c r="AE115" s="25">
        <v>0</v>
      </c>
    </row>
    <row r="116" spans="1:31" ht="36" x14ac:dyDescent="0.15">
      <c r="A116">
        <v>53000113</v>
      </c>
      <c r="B116" s="8" t="s">
        <v>582</v>
      </c>
      <c r="C116" s="1" t="s">
        <v>583</v>
      </c>
      <c r="D116" s="25"/>
      <c r="E116" s="1">
        <v>2</v>
      </c>
      <c r="F116">
        <v>200</v>
      </c>
      <c r="G116" s="1">
        <v>0</v>
      </c>
      <c r="H116" s="4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584</v>
      </c>
      <c r="T116">
        <v>100</v>
      </c>
      <c r="V116" s="11" t="s">
        <v>807</v>
      </c>
      <c r="W116" s="7" t="s">
        <v>587</v>
      </c>
      <c r="X116" s="7">
        <v>100</v>
      </c>
      <c r="Y116" s="1" t="s">
        <v>586</v>
      </c>
      <c r="Z116" s="1" t="s">
        <v>586</v>
      </c>
      <c r="AA116" s="1">
        <v>11000003</v>
      </c>
      <c r="AB116" s="1">
        <v>113</v>
      </c>
      <c r="AC116" s="27">
        <v>0</v>
      </c>
      <c r="AD116" s="27">
        <v>0</v>
      </c>
      <c r="AE116" s="25">
        <v>0</v>
      </c>
    </row>
    <row r="117" spans="1:31" ht="60" x14ac:dyDescent="0.15">
      <c r="A117">
        <v>53000114</v>
      </c>
      <c r="B117" s="8" t="s">
        <v>590</v>
      </c>
      <c r="C117" s="1" t="s">
        <v>589</v>
      </c>
      <c r="D117" s="25"/>
      <c r="E117" s="1">
        <v>1</v>
      </c>
      <c r="F117">
        <v>200</v>
      </c>
      <c r="G117" s="1">
        <v>0</v>
      </c>
      <c r="H117" s="4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584</v>
      </c>
      <c r="T117">
        <v>101</v>
      </c>
      <c r="V117" s="11" t="s">
        <v>808</v>
      </c>
      <c r="W117" s="7" t="s">
        <v>591</v>
      </c>
      <c r="X117" s="7">
        <v>100</v>
      </c>
      <c r="Y117" s="1" t="s">
        <v>98</v>
      </c>
      <c r="Z117" s="1" t="s">
        <v>98</v>
      </c>
      <c r="AA117" s="1">
        <v>11000003</v>
      </c>
      <c r="AB117" s="1">
        <v>114</v>
      </c>
      <c r="AC117" s="27">
        <v>0</v>
      </c>
      <c r="AD117" s="27">
        <v>0</v>
      </c>
      <c r="AE117" s="25">
        <v>0</v>
      </c>
    </row>
    <row r="118" spans="1:31" ht="36" x14ac:dyDescent="0.15">
      <c r="A118">
        <v>53000115</v>
      </c>
      <c r="B118" s="8" t="s">
        <v>592</v>
      </c>
      <c r="C118" s="1" t="s">
        <v>593</v>
      </c>
      <c r="D118" s="25"/>
      <c r="E118" s="1">
        <v>2</v>
      </c>
      <c r="F118">
        <v>200</v>
      </c>
      <c r="G118" s="1">
        <v>0</v>
      </c>
      <c r="H118" s="4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594</v>
      </c>
      <c r="T118">
        <v>100</v>
      </c>
      <c r="V118" s="11" t="s">
        <v>803</v>
      </c>
      <c r="W118" s="7" t="s">
        <v>596</v>
      </c>
      <c r="X118" s="7">
        <v>100</v>
      </c>
      <c r="Y118" s="1" t="s">
        <v>98</v>
      </c>
      <c r="Z118" s="1" t="s">
        <v>98</v>
      </c>
      <c r="AA118" s="1">
        <v>11000003</v>
      </c>
      <c r="AB118" s="1">
        <v>115</v>
      </c>
      <c r="AC118" s="27">
        <v>0</v>
      </c>
      <c r="AD118" s="27">
        <v>0</v>
      </c>
      <c r="AE118" s="25">
        <v>0</v>
      </c>
    </row>
    <row r="119" spans="1:31" ht="60" x14ac:dyDescent="0.15">
      <c r="A119">
        <v>53000116</v>
      </c>
      <c r="B119" s="8" t="s">
        <v>597</v>
      </c>
      <c r="C119" s="1" t="s">
        <v>598</v>
      </c>
      <c r="D119" s="25" t="s">
        <v>904</v>
      </c>
      <c r="E119" s="1">
        <v>2</v>
      </c>
      <c r="F119">
        <v>200</v>
      </c>
      <c r="G119" s="1">
        <v>0</v>
      </c>
      <c r="H119" s="4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362</v>
      </c>
      <c r="T119">
        <v>101</v>
      </c>
      <c r="V119" s="11" t="s">
        <v>905</v>
      </c>
      <c r="W119" s="7" t="s">
        <v>637</v>
      </c>
      <c r="X119" s="7">
        <v>100</v>
      </c>
      <c r="Y119" s="1" t="s">
        <v>98</v>
      </c>
      <c r="Z119" s="1" t="s">
        <v>98</v>
      </c>
      <c r="AA119" s="1">
        <v>11000003</v>
      </c>
      <c r="AB119" s="1">
        <v>116</v>
      </c>
      <c r="AC119" s="27">
        <v>0</v>
      </c>
      <c r="AD119" s="27">
        <v>0</v>
      </c>
      <c r="AE119" s="25">
        <v>0</v>
      </c>
    </row>
    <row r="120" spans="1:31" ht="72" x14ac:dyDescent="0.15">
      <c r="A120">
        <v>53000117</v>
      </c>
      <c r="B120" s="8" t="s">
        <v>599</v>
      </c>
      <c r="C120" s="1" t="s">
        <v>600</v>
      </c>
      <c r="D120" s="25" t="s">
        <v>595</v>
      </c>
      <c r="E120" s="1">
        <v>1</v>
      </c>
      <c r="F120">
        <v>200</v>
      </c>
      <c r="G120" s="1">
        <v>0</v>
      </c>
      <c r="H120" s="4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604</v>
      </c>
      <c r="T120">
        <v>100</v>
      </c>
      <c r="V120" s="11" t="s">
        <v>852</v>
      </c>
      <c r="W120" s="7" t="s">
        <v>635</v>
      </c>
      <c r="X120" s="7">
        <v>200</v>
      </c>
      <c r="Y120" s="1" t="s">
        <v>98</v>
      </c>
      <c r="Z120" s="1" t="s">
        <v>98</v>
      </c>
      <c r="AA120" s="1">
        <v>11000003</v>
      </c>
      <c r="AB120" s="1">
        <v>117</v>
      </c>
      <c r="AC120" s="27">
        <v>0</v>
      </c>
      <c r="AD120" s="27">
        <v>0</v>
      </c>
      <c r="AE120" s="25">
        <v>0</v>
      </c>
    </row>
    <row r="121" spans="1:31" ht="72" x14ac:dyDescent="0.15">
      <c r="A121">
        <v>53000118</v>
      </c>
      <c r="B121" s="8" t="s">
        <v>611</v>
      </c>
      <c r="C121" s="1" t="s">
        <v>610</v>
      </c>
      <c r="D121" s="25"/>
      <c r="E121" s="1">
        <v>6</v>
      </c>
      <c r="F121">
        <v>202</v>
      </c>
      <c r="G121" s="1">
        <v>0</v>
      </c>
      <c r="H121" s="4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616</v>
      </c>
      <c r="T121">
        <v>100</v>
      </c>
      <c r="V121" s="11" t="s">
        <v>809</v>
      </c>
      <c r="W121" s="7" t="s">
        <v>614</v>
      </c>
      <c r="X121" s="7"/>
      <c r="Y121" s="1" t="s">
        <v>615</v>
      </c>
      <c r="Z121" s="1" t="s">
        <v>615</v>
      </c>
      <c r="AA121" s="1">
        <v>11000003</v>
      </c>
      <c r="AB121" s="1">
        <v>118</v>
      </c>
      <c r="AC121" s="27">
        <v>0</v>
      </c>
      <c r="AD121" s="27">
        <v>0</v>
      </c>
      <c r="AE121" s="25">
        <v>0</v>
      </c>
    </row>
    <row r="122" spans="1:31" ht="36" x14ac:dyDescent="0.15">
      <c r="A122">
        <v>53000119</v>
      </c>
      <c r="B122" s="8" t="s">
        <v>617</v>
      </c>
      <c r="C122" s="1" t="s">
        <v>618</v>
      </c>
      <c r="D122" s="25"/>
      <c r="E122" s="1">
        <v>5</v>
      </c>
      <c r="F122">
        <v>200</v>
      </c>
      <c r="G122" s="1">
        <v>0</v>
      </c>
      <c r="H122" s="4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620</v>
      </c>
      <c r="T122">
        <v>105</v>
      </c>
      <c r="V122" s="11" t="s">
        <v>810</v>
      </c>
      <c r="W122" s="7" t="s">
        <v>902</v>
      </c>
      <c r="X122" s="7">
        <v>100</v>
      </c>
      <c r="Y122" s="1" t="s">
        <v>619</v>
      </c>
      <c r="Z122" s="1" t="s">
        <v>619</v>
      </c>
      <c r="AA122" s="1">
        <v>11000003</v>
      </c>
      <c r="AB122" s="1">
        <v>119</v>
      </c>
      <c r="AC122" s="27">
        <v>0</v>
      </c>
      <c r="AD122" s="27">
        <v>0</v>
      </c>
      <c r="AE122" s="25">
        <v>0</v>
      </c>
    </row>
    <row r="123" spans="1:31" ht="24" x14ac:dyDescent="0.15">
      <c r="A123">
        <v>53000120</v>
      </c>
      <c r="B123" s="22" t="s">
        <v>622</v>
      </c>
      <c r="C123" s="15" t="s">
        <v>624</v>
      </c>
      <c r="D123" s="25" t="s">
        <v>621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5"/>
      <c r="V123" s="11" t="s">
        <v>811</v>
      </c>
      <c r="W123" s="7" t="s">
        <v>623</v>
      </c>
      <c r="X123" s="7">
        <v>200</v>
      </c>
      <c r="Y123" s="15" t="s">
        <v>56</v>
      </c>
      <c r="Z123" s="15"/>
      <c r="AA123" s="1">
        <v>11000003</v>
      </c>
      <c r="AB123" s="15">
        <v>120</v>
      </c>
      <c r="AC123" s="27">
        <v>0</v>
      </c>
      <c r="AD123" s="27">
        <v>0</v>
      </c>
      <c r="AE123" s="25">
        <v>0</v>
      </c>
    </row>
    <row r="124" spans="1:31" ht="60" x14ac:dyDescent="0.15">
      <c r="A124">
        <v>53000121</v>
      </c>
      <c r="B124" s="22" t="s">
        <v>625</v>
      </c>
      <c r="C124" s="15" t="s">
        <v>626</v>
      </c>
      <c r="D124" s="25" t="s">
        <v>754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627</v>
      </c>
      <c r="T124">
        <v>100</v>
      </c>
      <c r="V124" s="11" t="s">
        <v>812</v>
      </c>
      <c r="W124" s="1" t="s">
        <v>628</v>
      </c>
      <c r="X124" s="7">
        <v>100</v>
      </c>
      <c r="Y124" s="15" t="s">
        <v>629</v>
      </c>
      <c r="Z124" s="15" t="s">
        <v>629</v>
      </c>
      <c r="AA124" s="1">
        <v>11000001</v>
      </c>
      <c r="AB124" s="15">
        <v>121</v>
      </c>
      <c r="AC124" s="27">
        <v>0</v>
      </c>
      <c r="AD124" s="27">
        <v>0</v>
      </c>
      <c r="AE124" s="25">
        <v>0</v>
      </c>
    </row>
    <row r="125" spans="1:31" ht="36" x14ac:dyDescent="0.15">
      <c r="A125">
        <v>53000122</v>
      </c>
      <c r="B125" s="22" t="s">
        <v>630</v>
      </c>
      <c r="C125" s="15" t="s">
        <v>631</v>
      </c>
      <c r="D125" s="25" t="s">
        <v>753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632</v>
      </c>
      <c r="T125">
        <v>101</v>
      </c>
      <c r="U125" s="11" t="s">
        <v>971</v>
      </c>
      <c r="V125" s="11" t="s">
        <v>972</v>
      </c>
      <c r="W125" s="1" t="s">
        <v>642</v>
      </c>
      <c r="X125" s="7">
        <v>100</v>
      </c>
      <c r="Y125" s="15" t="s">
        <v>629</v>
      </c>
      <c r="Z125" s="15" t="s">
        <v>629</v>
      </c>
      <c r="AA125" s="1">
        <v>11000001</v>
      </c>
      <c r="AB125" s="15">
        <v>122</v>
      </c>
      <c r="AC125" s="27">
        <v>0</v>
      </c>
      <c r="AD125" s="27">
        <v>0</v>
      </c>
      <c r="AE125" s="25">
        <v>0</v>
      </c>
    </row>
    <row r="126" spans="1:31" ht="48" x14ac:dyDescent="0.15">
      <c r="A126">
        <v>53000123</v>
      </c>
      <c r="B126" s="22" t="s">
        <v>634</v>
      </c>
      <c r="C126" s="15" t="s">
        <v>633</v>
      </c>
      <c r="D126" s="25" t="s">
        <v>558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25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636</v>
      </c>
      <c r="T126">
        <v>100</v>
      </c>
      <c r="V126" s="11" t="s">
        <v>853</v>
      </c>
      <c r="W126" s="1" t="s">
        <v>638</v>
      </c>
      <c r="X126" s="7">
        <v>100</v>
      </c>
      <c r="Y126" s="15" t="s">
        <v>629</v>
      </c>
      <c r="Z126" s="15" t="s">
        <v>629</v>
      </c>
      <c r="AA126" s="1">
        <v>11000001</v>
      </c>
      <c r="AB126" s="15">
        <v>123</v>
      </c>
      <c r="AC126" s="27">
        <v>0</v>
      </c>
      <c r="AD126" s="27">
        <v>0</v>
      </c>
      <c r="AE126" s="25">
        <v>0</v>
      </c>
    </row>
    <row r="127" spans="1:31" ht="60" x14ac:dyDescent="0.15">
      <c r="A127">
        <v>53000124</v>
      </c>
      <c r="B127" s="22" t="s">
        <v>639</v>
      </c>
      <c r="C127" s="15" t="s">
        <v>640</v>
      </c>
      <c r="D127" s="25" t="s">
        <v>641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594</v>
      </c>
      <c r="T127">
        <v>101</v>
      </c>
      <c r="V127" s="11" t="s">
        <v>859</v>
      </c>
      <c r="W127" s="1" t="s">
        <v>643</v>
      </c>
      <c r="X127" s="1">
        <v>200</v>
      </c>
      <c r="Y127" s="15" t="s">
        <v>629</v>
      </c>
      <c r="Z127" s="15" t="s">
        <v>629</v>
      </c>
      <c r="AA127" s="1">
        <v>11000001</v>
      </c>
      <c r="AB127" s="15">
        <v>124</v>
      </c>
      <c r="AC127" s="27">
        <v>0</v>
      </c>
      <c r="AD127" s="27">
        <v>0</v>
      </c>
      <c r="AE127" s="25">
        <v>0</v>
      </c>
    </row>
    <row r="128" spans="1:31" ht="48" x14ac:dyDescent="0.15">
      <c r="A128">
        <v>53000125</v>
      </c>
      <c r="B128" s="22" t="s">
        <v>644</v>
      </c>
      <c r="C128" s="15" t="s">
        <v>645</v>
      </c>
      <c r="D128" s="25" t="s">
        <v>646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647</v>
      </c>
      <c r="T128">
        <v>100</v>
      </c>
      <c r="V128" s="11" t="s">
        <v>813</v>
      </c>
      <c r="W128" s="1" t="s">
        <v>675</v>
      </c>
      <c r="X128" s="7">
        <v>100</v>
      </c>
      <c r="Y128" s="15" t="s">
        <v>648</v>
      </c>
      <c r="Z128" s="15" t="s">
        <v>648</v>
      </c>
      <c r="AA128" s="1">
        <v>11000002</v>
      </c>
      <c r="AB128" s="15">
        <v>125</v>
      </c>
      <c r="AC128" s="27">
        <v>0</v>
      </c>
      <c r="AD128" s="27">
        <v>0</v>
      </c>
      <c r="AE128" s="25">
        <v>0</v>
      </c>
    </row>
    <row r="129" spans="1:31" ht="72" x14ac:dyDescent="0.15">
      <c r="A129">
        <v>53000126</v>
      </c>
      <c r="B129" s="22" t="s">
        <v>652</v>
      </c>
      <c r="C129" s="15" t="s">
        <v>651</v>
      </c>
      <c r="D129" s="25"/>
      <c r="E129" s="15">
        <v>2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2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649</v>
      </c>
      <c r="T129">
        <v>100</v>
      </c>
      <c r="V129" s="11" t="s">
        <v>845</v>
      </c>
      <c r="W129" s="1" t="s">
        <v>660</v>
      </c>
      <c r="X129" s="1"/>
      <c r="Y129" s="1" t="s">
        <v>691</v>
      </c>
      <c r="Z129" s="1" t="s">
        <v>615</v>
      </c>
      <c r="AA129" s="1">
        <v>11000001</v>
      </c>
      <c r="AB129" s="15">
        <v>126</v>
      </c>
      <c r="AC129" s="27">
        <v>0</v>
      </c>
      <c r="AD129" s="27">
        <v>0</v>
      </c>
      <c r="AE129" s="25">
        <v>0</v>
      </c>
    </row>
    <row r="130" spans="1:31" ht="60" x14ac:dyDescent="0.15">
      <c r="A130">
        <v>53000127</v>
      </c>
      <c r="B130" s="22" t="s">
        <v>653</v>
      </c>
      <c r="C130" s="15" t="s">
        <v>654</v>
      </c>
      <c r="D130" s="25" t="s">
        <v>755</v>
      </c>
      <c r="E130" s="15">
        <v>2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2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655</v>
      </c>
      <c r="T130">
        <v>103</v>
      </c>
      <c r="V130" s="11" t="s">
        <v>812</v>
      </c>
      <c r="W130" s="1" t="s">
        <v>656</v>
      </c>
      <c r="X130" s="7">
        <v>100</v>
      </c>
      <c r="Y130" s="1" t="s">
        <v>615</v>
      </c>
      <c r="Z130" s="1" t="s">
        <v>615</v>
      </c>
      <c r="AA130" s="1">
        <v>11000001</v>
      </c>
      <c r="AB130" s="15">
        <v>127</v>
      </c>
      <c r="AC130" s="27">
        <v>0</v>
      </c>
      <c r="AD130" s="27">
        <v>0</v>
      </c>
      <c r="AE130" s="25">
        <v>0</v>
      </c>
    </row>
    <row r="131" spans="1:31" ht="72" x14ac:dyDescent="0.15">
      <c r="A131">
        <v>53000128</v>
      </c>
      <c r="B131" s="22" t="s">
        <v>659</v>
      </c>
      <c r="C131" s="15" t="s">
        <v>658</v>
      </c>
      <c r="D131" s="25" t="s">
        <v>750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657</v>
      </c>
      <c r="T131">
        <v>100</v>
      </c>
      <c r="V131" s="11" t="s">
        <v>814</v>
      </c>
      <c r="W131" s="1" t="s">
        <v>661</v>
      </c>
      <c r="X131" s="1">
        <v>200</v>
      </c>
      <c r="Y131" s="1" t="s">
        <v>615</v>
      </c>
      <c r="Z131" s="1" t="s">
        <v>615</v>
      </c>
      <c r="AA131" s="1">
        <v>11000001</v>
      </c>
      <c r="AB131" s="15">
        <v>128</v>
      </c>
      <c r="AC131" s="27">
        <v>0</v>
      </c>
      <c r="AD131" s="27">
        <v>0</v>
      </c>
      <c r="AE131" s="25">
        <v>0</v>
      </c>
    </row>
    <row r="132" spans="1:31" ht="36" x14ac:dyDescent="0.15">
      <c r="A132">
        <v>53000129</v>
      </c>
      <c r="B132" s="22" t="s">
        <v>671</v>
      </c>
      <c r="C132" s="15" t="s">
        <v>670</v>
      </c>
      <c r="D132" s="25" t="s">
        <v>672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677</v>
      </c>
      <c r="T132">
        <v>103</v>
      </c>
      <c r="V132" s="11" t="s">
        <v>949</v>
      </c>
      <c r="W132" s="1" t="s">
        <v>676</v>
      </c>
      <c r="X132" s="7">
        <v>100</v>
      </c>
      <c r="Y132" s="1" t="s">
        <v>673</v>
      </c>
      <c r="Z132" s="1" t="s">
        <v>673</v>
      </c>
      <c r="AA132" s="1">
        <v>11000002</v>
      </c>
      <c r="AB132" s="15">
        <v>129</v>
      </c>
      <c r="AC132" s="27">
        <v>0</v>
      </c>
      <c r="AD132" s="27">
        <v>0</v>
      </c>
      <c r="AE132" s="25">
        <v>0</v>
      </c>
    </row>
    <row r="133" spans="1:31" ht="96" x14ac:dyDescent="0.15">
      <c r="A133">
        <v>53000130</v>
      </c>
      <c r="B133" s="22" t="s">
        <v>678</v>
      </c>
      <c r="C133" s="15" t="s">
        <v>679</v>
      </c>
      <c r="D133" s="25" t="s">
        <v>750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655</v>
      </c>
      <c r="T133">
        <v>107</v>
      </c>
      <c r="V133" s="11" t="s">
        <v>846</v>
      </c>
      <c r="W133" s="1" t="s">
        <v>681</v>
      </c>
      <c r="X133" s="7">
        <v>100</v>
      </c>
      <c r="Y133" s="1" t="s">
        <v>682</v>
      </c>
      <c r="Z133" s="1" t="s">
        <v>682</v>
      </c>
      <c r="AA133" s="1">
        <v>11000002</v>
      </c>
      <c r="AB133" s="15">
        <v>130</v>
      </c>
      <c r="AC133" s="27">
        <v>0</v>
      </c>
      <c r="AD133" s="27">
        <v>0</v>
      </c>
      <c r="AE133" s="25">
        <v>0</v>
      </c>
    </row>
    <row r="134" spans="1:31" ht="60" x14ac:dyDescent="0.15">
      <c r="A134">
        <v>53000131</v>
      </c>
      <c r="B134" s="22" t="s">
        <v>683</v>
      </c>
      <c r="C134" s="15" t="s">
        <v>684</v>
      </c>
      <c r="D134" s="25" t="s">
        <v>749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688</v>
      </c>
      <c r="T134">
        <v>100</v>
      </c>
      <c r="V134" s="11" t="s">
        <v>812</v>
      </c>
      <c r="W134" s="1" t="s">
        <v>689</v>
      </c>
      <c r="X134" s="7">
        <v>100</v>
      </c>
      <c r="Y134" s="1" t="s">
        <v>690</v>
      </c>
      <c r="Z134" s="1" t="s">
        <v>690</v>
      </c>
      <c r="AA134" s="1">
        <v>11000002</v>
      </c>
      <c r="AB134" s="15">
        <v>131</v>
      </c>
      <c r="AC134" s="27">
        <v>0</v>
      </c>
      <c r="AD134" s="27">
        <v>0</v>
      </c>
      <c r="AE134" s="25">
        <v>0</v>
      </c>
    </row>
    <row r="135" spans="1:31" ht="60" x14ac:dyDescent="0.15">
      <c r="A135">
        <v>53000132</v>
      </c>
      <c r="B135" s="22" t="s">
        <v>685</v>
      </c>
      <c r="C135" s="15" t="s">
        <v>686</v>
      </c>
      <c r="D135" s="25" t="s">
        <v>687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692</v>
      </c>
      <c r="T135">
        <v>102</v>
      </c>
      <c r="V135" s="11" t="s">
        <v>858</v>
      </c>
      <c r="W135" s="1" t="s">
        <v>693</v>
      </c>
      <c r="X135" s="1">
        <v>200</v>
      </c>
      <c r="Y135" s="1" t="s">
        <v>691</v>
      </c>
      <c r="Z135" s="1" t="s">
        <v>691</v>
      </c>
      <c r="AA135" s="1">
        <v>11000002</v>
      </c>
      <c r="AB135" s="15">
        <v>132</v>
      </c>
      <c r="AC135" s="27">
        <v>0</v>
      </c>
      <c r="AD135" s="27">
        <v>0</v>
      </c>
      <c r="AE135" s="25">
        <v>0</v>
      </c>
    </row>
    <row r="136" spans="1:31" ht="36" x14ac:dyDescent="0.15">
      <c r="A136">
        <v>53000133</v>
      </c>
      <c r="B136" s="22" t="s">
        <v>695</v>
      </c>
      <c r="C136" s="15" t="s">
        <v>694</v>
      </c>
      <c r="D136" s="25" t="s">
        <v>696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28</v>
      </c>
      <c r="T136" s="15">
        <v>100</v>
      </c>
      <c r="U136" s="15"/>
      <c r="V136" s="11" t="s">
        <v>847</v>
      </c>
      <c r="W136" s="1" t="s">
        <v>721</v>
      </c>
      <c r="X136" s="1"/>
      <c r="Y136" s="15" t="s">
        <v>4</v>
      </c>
      <c r="Z136" s="15"/>
      <c r="AA136" s="15">
        <v>11000004</v>
      </c>
      <c r="AB136" s="15">
        <v>133</v>
      </c>
      <c r="AC136" s="27">
        <v>0</v>
      </c>
      <c r="AD136" s="27">
        <v>0</v>
      </c>
      <c r="AE136" s="25">
        <v>0</v>
      </c>
    </row>
    <row r="137" spans="1:31" ht="36" x14ac:dyDescent="0.15">
      <c r="A137">
        <v>53000134</v>
      </c>
      <c r="B137" s="22" t="s">
        <v>698</v>
      </c>
      <c r="C137" s="15" t="s">
        <v>697</v>
      </c>
      <c r="D137" s="25" t="s">
        <v>696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5"/>
      <c r="V137" s="11" t="s">
        <v>848</v>
      </c>
      <c r="W137" s="1" t="s">
        <v>722</v>
      </c>
      <c r="X137" s="1"/>
      <c r="Y137" s="15" t="s">
        <v>4</v>
      </c>
      <c r="Z137" s="15"/>
      <c r="AA137" s="15">
        <v>11000004</v>
      </c>
      <c r="AB137" s="15">
        <v>134</v>
      </c>
      <c r="AC137" s="27">
        <v>0</v>
      </c>
      <c r="AD137" s="27">
        <v>0</v>
      </c>
      <c r="AE137" s="25">
        <v>0</v>
      </c>
    </row>
    <row r="138" spans="1:31" ht="84" x14ac:dyDescent="0.15">
      <c r="A138">
        <v>53000135</v>
      </c>
      <c r="B138" s="22" t="s">
        <v>700</v>
      </c>
      <c r="C138" s="15" t="s">
        <v>701</v>
      </c>
      <c r="D138" s="25" t="s">
        <v>749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704</v>
      </c>
      <c r="T138" s="15">
        <v>108</v>
      </c>
      <c r="U138" s="15"/>
      <c r="V138" s="11" t="s">
        <v>815</v>
      </c>
      <c r="W138" s="1" t="s">
        <v>706</v>
      </c>
      <c r="X138" s="7">
        <v>100</v>
      </c>
      <c r="Y138" s="1" t="s">
        <v>690</v>
      </c>
      <c r="Z138" s="15"/>
      <c r="AA138" s="15">
        <v>11000004</v>
      </c>
      <c r="AB138" s="15">
        <v>135</v>
      </c>
      <c r="AC138" s="27">
        <v>0</v>
      </c>
      <c r="AD138" s="27">
        <v>0</v>
      </c>
      <c r="AE138" s="25">
        <v>0</v>
      </c>
    </row>
    <row r="139" spans="1:31" ht="108" x14ac:dyDescent="0.15">
      <c r="A139">
        <v>53000136</v>
      </c>
      <c r="B139" s="22" t="s">
        <v>703</v>
      </c>
      <c r="C139" s="15" t="s">
        <v>702</v>
      </c>
      <c r="D139" s="25" t="s">
        <v>749</v>
      </c>
      <c r="E139" s="15">
        <v>3</v>
      </c>
      <c r="F139" s="15">
        <v>201</v>
      </c>
      <c r="G139" s="15">
        <v>0</v>
      </c>
      <c r="H139" s="41">
        <f t="shared" si="50"/>
        <v>1</v>
      </c>
      <c r="I139" s="15">
        <v>3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707</v>
      </c>
      <c r="T139" s="15">
        <v>100</v>
      </c>
      <c r="U139" s="15"/>
      <c r="V139" s="11" t="s">
        <v>816</v>
      </c>
      <c r="W139" s="1" t="s">
        <v>709</v>
      </c>
      <c r="X139" s="7">
        <v>100</v>
      </c>
      <c r="Y139" s="15" t="s">
        <v>733</v>
      </c>
      <c r="Z139" s="15"/>
      <c r="AA139" s="15">
        <v>11000004</v>
      </c>
      <c r="AB139" s="15">
        <v>136</v>
      </c>
      <c r="AC139" s="27">
        <v>0</v>
      </c>
      <c r="AD139" s="27">
        <v>0</v>
      </c>
      <c r="AE139" s="25">
        <v>0</v>
      </c>
    </row>
    <row r="140" spans="1:31" ht="60" x14ac:dyDescent="0.15">
      <c r="A140">
        <v>53000137</v>
      </c>
      <c r="B140" s="22" t="s">
        <v>710</v>
      </c>
      <c r="C140" s="15" t="s">
        <v>711</v>
      </c>
      <c r="D140" s="25" t="s">
        <v>712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714</v>
      </c>
      <c r="T140" s="15">
        <v>102</v>
      </c>
      <c r="U140" s="15"/>
      <c r="V140" s="11" t="s">
        <v>817</v>
      </c>
      <c r="W140" s="1" t="s">
        <v>713</v>
      </c>
      <c r="X140" s="1"/>
      <c r="Y140" s="15" t="s">
        <v>4</v>
      </c>
      <c r="Z140" s="15"/>
      <c r="AA140" s="15">
        <v>11000004</v>
      </c>
      <c r="AB140" s="15">
        <v>137</v>
      </c>
      <c r="AC140" s="27">
        <v>0</v>
      </c>
      <c r="AD140" s="27">
        <v>0</v>
      </c>
      <c r="AE140" s="25">
        <v>0</v>
      </c>
    </row>
    <row r="141" spans="1:31" ht="60" x14ac:dyDescent="0.15">
      <c r="A141">
        <v>53000138</v>
      </c>
      <c r="B141" s="22" t="s">
        <v>723</v>
      </c>
      <c r="C141" s="15" t="s">
        <v>724</v>
      </c>
      <c r="D141" s="25" t="s">
        <v>394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616</v>
      </c>
      <c r="T141" s="15">
        <v>105</v>
      </c>
      <c r="U141" s="15"/>
      <c r="V141" s="11" t="s">
        <v>871</v>
      </c>
      <c r="W141" s="1" t="s">
        <v>730</v>
      </c>
      <c r="X141" s="1"/>
      <c r="Y141" s="1" t="s">
        <v>615</v>
      </c>
      <c r="Z141" s="15"/>
      <c r="AA141" s="15">
        <v>11000010</v>
      </c>
      <c r="AB141" s="15">
        <v>138</v>
      </c>
      <c r="AC141" s="27">
        <v>0</v>
      </c>
      <c r="AD141" s="27">
        <v>0</v>
      </c>
      <c r="AE141" s="25">
        <v>0</v>
      </c>
    </row>
    <row r="142" spans="1:31" ht="84" x14ac:dyDescent="0.15">
      <c r="A142">
        <v>53000139</v>
      </c>
      <c r="B142" s="22" t="s">
        <v>725</v>
      </c>
      <c r="C142" s="15" t="s">
        <v>726</v>
      </c>
      <c r="D142" s="25" t="s">
        <v>469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714</v>
      </c>
      <c r="T142" s="15">
        <v>103</v>
      </c>
      <c r="U142" s="15"/>
      <c r="V142" s="11" t="s">
        <v>849</v>
      </c>
      <c r="W142" s="1" t="s">
        <v>727</v>
      </c>
      <c r="X142" s="1"/>
      <c r="Y142" s="15" t="s">
        <v>732</v>
      </c>
      <c r="Z142" s="15"/>
      <c r="AA142" s="15">
        <v>11000009</v>
      </c>
      <c r="AB142" s="15">
        <v>139</v>
      </c>
      <c r="AC142" s="27">
        <v>0</v>
      </c>
      <c r="AD142" s="27">
        <v>0</v>
      </c>
      <c r="AE142" s="25">
        <v>0</v>
      </c>
    </row>
    <row r="143" spans="1:31" ht="72" x14ac:dyDescent="0.15">
      <c r="A143">
        <v>53000140</v>
      </c>
      <c r="B143" s="22" t="s">
        <v>728</v>
      </c>
      <c r="C143" s="15" t="s">
        <v>729</v>
      </c>
      <c r="D143" s="25" t="s">
        <v>394</v>
      </c>
      <c r="E143" s="15">
        <v>1</v>
      </c>
      <c r="F143" s="15">
        <v>202</v>
      </c>
      <c r="G143" s="15">
        <v>0</v>
      </c>
      <c r="H143" s="41">
        <f t="shared" ref="H143:H145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714</v>
      </c>
      <c r="T143" s="15">
        <v>100</v>
      </c>
      <c r="U143" s="15"/>
      <c r="V143" s="11" t="s">
        <v>872</v>
      </c>
      <c r="W143" s="1" t="s">
        <v>731</v>
      </c>
      <c r="X143" s="1"/>
      <c r="Y143" s="15" t="s">
        <v>732</v>
      </c>
      <c r="Z143" s="15"/>
      <c r="AA143" s="15">
        <v>11000005</v>
      </c>
      <c r="AB143" s="15">
        <v>140</v>
      </c>
      <c r="AC143" s="27">
        <v>0</v>
      </c>
      <c r="AD143" s="27">
        <v>0</v>
      </c>
      <c r="AE143" s="25">
        <v>0</v>
      </c>
    </row>
    <row r="144" spans="1:31" ht="144" x14ac:dyDescent="0.15">
      <c r="A144">
        <v>53000141</v>
      </c>
      <c r="B144" s="22" t="s">
        <v>914</v>
      </c>
      <c r="C144" s="15" t="s">
        <v>918</v>
      </c>
      <c r="D144" s="25" t="s">
        <v>754</v>
      </c>
      <c r="E144" s="15">
        <v>3</v>
      </c>
      <c r="F144" s="15">
        <v>201</v>
      </c>
      <c r="G144" s="15">
        <v>0</v>
      </c>
      <c r="H144" s="41">
        <f t="shared" si="56"/>
        <v>3</v>
      </c>
      <c r="I144" s="15">
        <v>3</v>
      </c>
      <c r="J144" s="15">
        <v>120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-3</v>
      </c>
      <c r="Q144" s="41">
        <f>T144-100+P144</f>
        <v>7</v>
      </c>
      <c r="R144" s="15">
        <v>15</v>
      </c>
      <c r="S144" s="15" t="s">
        <v>302</v>
      </c>
      <c r="T144" s="15">
        <v>110</v>
      </c>
      <c r="U144" s="15"/>
      <c r="V144" s="11" t="s">
        <v>915</v>
      </c>
      <c r="W144" s="1" t="s">
        <v>916</v>
      </c>
      <c r="X144" s="7">
        <v>100</v>
      </c>
      <c r="Y144" s="15" t="s">
        <v>917</v>
      </c>
      <c r="Z144" s="15" t="s">
        <v>917</v>
      </c>
      <c r="AA144" s="15">
        <v>11000005</v>
      </c>
      <c r="AB144" s="15">
        <v>141</v>
      </c>
      <c r="AC144" s="27">
        <v>0</v>
      </c>
      <c r="AD144" s="27">
        <v>0</v>
      </c>
      <c r="AE144" s="25">
        <v>1</v>
      </c>
    </row>
    <row r="145" spans="1:31" ht="48" x14ac:dyDescent="0.15">
      <c r="A145">
        <v>53000142</v>
      </c>
      <c r="B145" s="22" t="s">
        <v>920</v>
      </c>
      <c r="C145" s="15" t="s">
        <v>921</v>
      </c>
      <c r="D145" s="45" t="s">
        <v>922</v>
      </c>
      <c r="E145" s="15">
        <v>3</v>
      </c>
      <c r="F145" s="15">
        <v>200</v>
      </c>
      <c r="G145" s="15">
        <v>0</v>
      </c>
      <c r="H145" s="41">
        <f t="shared" si="56"/>
        <v>1</v>
      </c>
      <c r="I145" s="15">
        <v>3</v>
      </c>
      <c r="J145" s="15">
        <v>50</v>
      </c>
      <c r="K145" s="15">
        <v>0</v>
      </c>
      <c r="L145" s="15">
        <v>2</v>
      </c>
      <c r="M145" s="15">
        <v>0</v>
      </c>
      <c r="N145" s="15">
        <v>0</v>
      </c>
      <c r="O145" s="15">
        <v>0</v>
      </c>
      <c r="P145" s="15">
        <v>-3</v>
      </c>
      <c r="Q145" s="41">
        <f t="shared" ref="Q145" si="58">T145-100+P145</f>
        <v>-3</v>
      </c>
      <c r="R145" s="15">
        <v>0</v>
      </c>
      <c r="S145" s="15" t="s">
        <v>6</v>
      </c>
      <c r="T145" s="15">
        <v>100</v>
      </c>
      <c r="U145" s="15"/>
      <c r="V145" s="44" t="s">
        <v>923</v>
      </c>
      <c r="W145" s="1" t="s">
        <v>924</v>
      </c>
      <c r="X145" s="7">
        <v>100</v>
      </c>
      <c r="Y145" s="15" t="s">
        <v>952</v>
      </c>
      <c r="Z145" s="15"/>
      <c r="AA145" s="15">
        <v>11000005</v>
      </c>
      <c r="AB145" s="15">
        <v>142</v>
      </c>
      <c r="AC145" s="27">
        <v>0</v>
      </c>
      <c r="AD145" s="27">
        <v>0</v>
      </c>
      <c r="AE145" s="25">
        <v>1</v>
      </c>
    </row>
    <row r="146" spans="1:31" ht="48" x14ac:dyDescent="0.15">
      <c r="A146">
        <v>53000143</v>
      </c>
      <c r="B146" s="22" t="s">
        <v>925</v>
      </c>
      <c r="C146" s="15" t="s">
        <v>926</v>
      </c>
      <c r="D146" s="25" t="s">
        <v>394</v>
      </c>
      <c r="E146" s="15">
        <v>2</v>
      </c>
      <c r="F146" s="15">
        <v>200</v>
      </c>
      <c r="G146" s="15">
        <v>0</v>
      </c>
      <c r="H146" s="41">
        <f t="shared" ref="H146:H148" si="59">IF(AND(Q146&gt;=13,Q146&lt;=16),5,IF(AND(Q146&gt;=9,Q146&lt;=12),4,IF(AND(Q146&gt;=5,Q146&lt;=8),3,IF(AND(Q146&gt;=1,Q146&lt;=4),2,IF(AND(Q146&gt;=-3,Q146&lt;=0),1,IF(AND(Q146&gt;=-5,Q146&lt;=-4),0,6))))))</f>
        <v>2</v>
      </c>
      <c r="I146" s="15">
        <v>2</v>
      </c>
      <c r="J146" s="15">
        <v>0</v>
      </c>
      <c r="K146" s="15">
        <v>0</v>
      </c>
      <c r="L146" s="15">
        <v>0</v>
      </c>
      <c r="M146" s="15">
        <v>0</v>
      </c>
      <c r="N146" s="15">
        <v>30</v>
      </c>
      <c r="O146" s="15">
        <v>0</v>
      </c>
      <c r="P146" s="15">
        <v>-3</v>
      </c>
      <c r="Q146" s="41">
        <f t="shared" ref="Q146:Q148" si="60">T146-100+P146</f>
        <v>2</v>
      </c>
      <c r="R146" s="15">
        <v>0</v>
      </c>
      <c r="S146" s="15" t="s">
        <v>927</v>
      </c>
      <c r="T146" s="15">
        <v>105</v>
      </c>
      <c r="U146" s="15"/>
      <c r="V146" s="44" t="s">
        <v>929</v>
      </c>
      <c r="W146" s="1" t="s">
        <v>928</v>
      </c>
      <c r="X146" s="1">
        <v>200</v>
      </c>
      <c r="Y146" s="1" t="s">
        <v>615</v>
      </c>
      <c r="Z146" s="15"/>
      <c r="AA146" s="15">
        <v>11000005</v>
      </c>
      <c r="AB146" s="15">
        <v>143</v>
      </c>
      <c r="AC146" s="27">
        <v>0</v>
      </c>
      <c r="AD146" s="27">
        <v>0</v>
      </c>
      <c r="AE146" s="25">
        <v>1</v>
      </c>
    </row>
    <row r="147" spans="1:31" ht="48" x14ac:dyDescent="0.15">
      <c r="A147">
        <v>53000144</v>
      </c>
      <c r="B147" s="22" t="s">
        <v>939</v>
      </c>
      <c r="C147" s="15" t="s">
        <v>940</v>
      </c>
      <c r="D147" s="45" t="s">
        <v>922</v>
      </c>
      <c r="E147" s="15">
        <v>2</v>
      </c>
      <c r="F147" s="15">
        <v>200</v>
      </c>
      <c r="G147" s="15">
        <v>0</v>
      </c>
      <c r="H147" s="41">
        <f t="shared" si="59"/>
        <v>2</v>
      </c>
      <c r="I147" s="15">
        <v>2</v>
      </c>
      <c r="J147" s="15">
        <v>60</v>
      </c>
      <c r="K147" s="15">
        <v>0</v>
      </c>
      <c r="L147" s="15">
        <v>2</v>
      </c>
      <c r="M147" s="15">
        <v>0</v>
      </c>
      <c r="N147" s="15">
        <v>0</v>
      </c>
      <c r="O147" s="15">
        <v>0</v>
      </c>
      <c r="P147" s="15">
        <v>-3</v>
      </c>
      <c r="Q147" s="41">
        <f t="shared" si="60"/>
        <v>2</v>
      </c>
      <c r="R147" s="15">
        <v>0</v>
      </c>
      <c r="S147" s="15" t="s">
        <v>6</v>
      </c>
      <c r="T147" s="15">
        <v>105</v>
      </c>
      <c r="U147" s="15"/>
      <c r="V147" s="44" t="s">
        <v>944</v>
      </c>
      <c r="W147" s="1" t="s">
        <v>943</v>
      </c>
      <c r="X147" s="7">
        <v>100</v>
      </c>
      <c r="Y147" s="1" t="s">
        <v>353</v>
      </c>
      <c r="Z147" s="15"/>
      <c r="AA147" s="15">
        <v>11000001</v>
      </c>
      <c r="AB147" s="15">
        <v>144</v>
      </c>
      <c r="AC147" s="27">
        <v>0</v>
      </c>
      <c r="AD147" s="27">
        <v>0</v>
      </c>
      <c r="AE147" s="25">
        <v>1</v>
      </c>
    </row>
    <row r="148" spans="1:31" ht="120" x14ac:dyDescent="0.15">
      <c r="A148">
        <v>53000145</v>
      </c>
      <c r="B148" s="22" t="s">
        <v>941</v>
      </c>
      <c r="C148" s="15" t="s">
        <v>942</v>
      </c>
      <c r="D148" s="25" t="s">
        <v>394</v>
      </c>
      <c r="E148" s="15">
        <v>2</v>
      </c>
      <c r="F148" s="15">
        <v>201</v>
      </c>
      <c r="G148" s="15">
        <v>0</v>
      </c>
      <c r="H148" s="41">
        <f t="shared" si="59"/>
        <v>2</v>
      </c>
      <c r="I148" s="15">
        <v>2</v>
      </c>
      <c r="J148" s="15">
        <v>0</v>
      </c>
      <c r="K148" s="15">
        <v>0</v>
      </c>
      <c r="L148" s="15">
        <v>0</v>
      </c>
      <c r="M148" s="15">
        <v>0</v>
      </c>
      <c r="N148" s="15">
        <v>25</v>
      </c>
      <c r="O148" s="15">
        <v>0</v>
      </c>
      <c r="P148" s="15">
        <v>0</v>
      </c>
      <c r="Q148" s="41">
        <f t="shared" si="60"/>
        <v>2</v>
      </c>
      <c r="R148" s="15">
        <v>20</v>
      </c>
      <c r="S148" s="7" t="s">
        <v>304</v>
      </c>
      <c r="T148">
        <v>102</v>
      </c>
      <c r="V148" s="11" t="s">
        <v>947</v>
      </c>
      <c r="W148" s="1" t="s">
        <v>948</v>
      </c>
      <c r="X148" s="1">
        <v>200</v>
      </c>
      <c r="Y148" s="1" t="s">
        <v>946</v>
      </c>
      <c r="Z148" s="1" t="s">
        <v>946</v>
      </c>
      <c r="AA148" s="1">
        <v>11000001</v>
      </c>
      <c r="AB148" s="15">
        <v>145</v>
      </c>
      <c r="AC148" s="27">
        <v>0</v>
      </c>
      <c r="AD148" s="27">
        <v>0</v>
      </c>
      <c r="AE148" s="25">
        <v>1</v>
      </c>
    </row>
  </sheetData>
  <sortState ref="A2:W2">
    <sortCondition ref="E1"/>
  </sortState>
  <phoneticPr fontId="18" type="noConversion"/>
  <conditionalFormatting sqref="H4:H146">
    <cfRule type="cellIs" dxfId="126" priority="24" operator="equal">
      <formula>1</formula>
    </cfRule>
    <cfRule type="cellIs" dxfId="125" priority="25" operator="equal">
      <formula>2</formula>
    </cfRule>
    <cfRule type="cellIs" dxfId="124" priority="26" operator="equal">
      <formula>3</formula>
    </cfRule>
    <cfRule type="cellIs" dxfId="123" priority="27" operator="greaterThanOrEqual">
      <formula>4</formula>
    </cfRule>
  </conditionalFormatting>
  <conditionalFormatting sqref="J4:Q146">
    <cfRule type="cellIs" dxfId="122" priority="18" operator="equal">
      <formula>0</formula>
    </cfRule>
  </conditionalFormatting>
  <conditionalFormatting sqref="H147">
    <cfRule type="cellIs" dxfId="121" priority="9" operator="equal">
      <formula>1</formula>
    </cfRule>
    <cfRule type="cellIs" dxfId="120" priority="10" operator="equal">
      <formula>2</formula>
    </cfRule>
    <cfRule type="cellIs" dxfId="119" priority="11" operator="equal">
      <formula>3</formula>
    </cfRule>
    <cfRule type="cellIs" dxfId="118" priority="12" operator="greaterThanOrEqual">
      <formula>4</formula>
    </cfRule>
  </conditionalFormatting>
  <conditionalFormatting sqref="J147:K147 M147:O147">
    <cfRule type="cellIs" dxfId="117" priority="8" operator="equal">
      <formula>0</formula>
    </cfRule>
  </conditionalFormatting>
  <conditionalFormatting sqref="H148">
    <cfRule type="cellIs" dxfId="116" priority="4" operator="equal">
      <formula>1</formula>
    </cfRule>
    <cfRule type="cellIs" dxfId="115" priority="5" operator="equal">
      <formula>2</formula>
    </cfRule>
    <cfRule type="cellIs" dxfId="114" priority="6" operator="equal">
      <formula>3</formula>
    </cfRule>
    <cfRule type="cellIs" dxfId="113" priority="7" operator="greaterThanOrEqual">
      <formula>4</formula>
    </cfRule>
  </conditionalFormatting>
  <conditionalFormatting sqref="J148:Q148">
    <cfRule type="cellIs" dxfId="112" priority="3" operator="equal">
      <formula>0</formula>
    </cfRule>
  </conditionalFormatting>
  <conditionalFormatting sqref="L147">
    <cfRule type="cellIs" dxfId="111" priority="2" operator="equal">
      <formula>0</formula>
    </cfRule>
  </conditionalFormatting>
  <conditionalFormatting sqref="P147:Q147">
    <cfRule type="cellIs" dxfId="11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X11" sqref="X11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11.125" customWidth="1"/>
    <col min="22" max="22" width="23.5" customWidth="1"/>
    <col min="23" max="23" width="27.25" customWidth="1"/>
    <col min="24" max="24" width="9.375" customWidth="1"/>
    <col min="25" max="27" width="7.875" customWidth="1"/>
    <col min="28" max="31" width="4" customWidth="1"/>
  </cols>
  <sheetData>
    <row r="1" spans="1:31" ht="65.25" customHeight="1" x14ac:dyDescent="0.15">
      <c r="A1" s="12" t="s">
        <v>184</v>
      </c>
      <c r="B1" s="13" t="s">
        <v>185</v>
      </c>
      <c r="C1" s="13" t="s">
        <v>190</v>
      </c>
      <c r="D1" s="30" t="s">
        <v>382</v>
      </c>
      <c r="E1" s="13" t="s">
        <v>186</v>
      </c>
      <c r="F1" s="13" t="s">
        <v>187</v>
      </c>
      <c r="G1" s="13" t="s">
        <v>188</v>
      </c>
      <c r="H1" s="33" t="s">
        <v>429</v>
      </c>
      <c r="I1" s="13" t="s">
        <v>311</v>
      </c>
      <c r="J1" s="16" t="s">
        <v>317</v>
      </c>
      <c r="K1" s="16" t="s">
        <v>320</v>
      </c>
      <c r="L1" s="16" t="s">
        <v>323</v>
      </c>
      <c r="M1" s="16" t="s">
        <v>336</v>
      </c>
      <c r="N1" s="16" t="s">
        <v>340</v>
      </c>
      <c r="O1" s="16" t="s">
        <v>603</v>
      </c>
      <c r="P1" s="17" t="s">
        <v>325</v>
      </c>
      <c r="Q1" s="16" t="s">
        <v>431</v>
      </c>
      <c r="R1" s="13" t="s">
        <v>308</v>
      </c>
      <c r="S1" s="13" t="s">
        <v>307</v>
      </c>
      <c r="T1" s="13" t="s">
        <v>368</v>
      </c>
      <c r="U1" s="13" t="s">
        <v>970</v>
      </c>
      <c r="V1" s="13" t="s">
        <v>338</v>
      </c>
      <c r="W1" s="13" t="s">
        <v>298</v>
      </c>
      <c r="X1" s="13" t="s">
        <v>953</v>
      </c>
      <c r="Y1" s="13" t="s">
        <v>367</v>
      </c>
      <c r="Z1" s="13" t="s">
        <v>434</v>
      </c>
      <c r="AA1" s="38" t="s">
        <v>453</v>
      </c>
      <c r="AB1" s="14" t="s">
        <v>189</v>
      </c>
      <c r="AC1" s="23" t="s">
        <v>348</v>
      </c>
      <c r="AD1" s="23" t="s">
        <v>883</v>
      </c>
      <c r="AE1" s="23" t="s">
        <v>351</v>
      </c>
    </row>
    <row r="2" spans="1:31" x14ac:dyDescent="0.15">
      <c r="A2" s="3" t="s">
        <v>175</v>
      </c>
      <c r="B2" s="4" t="s">
        <v>176</v>
      </c>
      <c r="C2" s="4" t="s">
        <v>192</v>
      </c>
      <c r="D2" s="31" t="s">
        <v>192</v>
      </c>
      <c r="E2" s="4" t="s">
        <v>175</v>
      </c>
      <c r="F2" s="4" t="s">
        <v>175</v>
      </c>
      <c r="G2" s="4" t="s">
        <v>175</v>
      </c>
      <c r="H2" s="10" t="s">
        <v>350</v>
      </c>
      <c r="I2" s="4" t="s">
        <v>312</v>
      </c>
      <c r="J2" s="18" t="s">
        <v>312</v>
      </c>
      <c r="K2" s="18" t="s">
        <v>312</v>
      </c>
      <c r="L2" s="18" t="s">
        <v>339</v>
      </c>
      <c r="M2" s="18" t="s">
        <v>339</v>
      </c>
      <c r="N2" s="18" t="s">
        <v>339</v>
      </c>
      <c r="O2" s="18" t="s">
        <v>601</v>
      </c>
      <c r="P2" s="18" t="s">
        <v>312</v>
      </c>
      <c r="Q2" s="18" t="s">
        <v>432</v>
      </c>
      <c r="R2" s="4" t="s">
        <v>309</v>
      </c>
      <c r="S2" s="4" t="s">
        <v>176</v>
      </c>
      <c r="T2" s="4" t="s">
        <v>456</v>
      </c>
      <c r="U2" s="4" t="s">
        <v>968</v>
      </c>
      <c r="V2" s="4" t="s">
        <v>475</v>
      </c>
      <c r="W2" s="10" t="s">
        <v>176</v>
      </c>
      <c r="X2" s="10" t="s">
        <v>955</v>
      </c>
      <c r="Y2" s="4" t="s">
        <v>176</v>
      </c>
      <c r="Z2" s="4" t="s">
        <v>435</v>
      </c>
      <c r="AA2" s="39" t="s">
        <v>454</v>
      </c>
      <c r="AB2" s="5" t="s">
        <v>176</v>
      </c>
      <c r="AC2" s="24" t="s">
        <v>312</v>
      </c>
      <c r="AD2" s="24" t="s">
        <v>175</v>
      </c>
      <c r="AE2" s="24" t="s">
        <v>175</v>
      </c>
    </row>
    <row r="3" spans="1:31" x14ac:dyDescent="0.15">
      <c r="A3" s="2" t="s">
        <v>177</v>
      </c>
      <c r="B3" s="2" t="s">
        <v>178</v>
      </c>
      <c r="C3" s="6" t="s">
        <v>191</v>
      </c>
      <c r="D3" s="26" t="s">
        <v>383</v>
      </c>
      <c r="E3" s="2" t="s">
        <v>179</v>
      </c>
      <c r="F3" s="2" t="s">
        <v>180</v>
      </c>
      <c r="G3" s="2" t="s">
        <v>181</v>
      </c>
      <c r="H3" s="34" t="s">
        <v>430</v>
      </c>
      <c r="I3" s="2" t="s">
        <v>313</v>
      </c>
      <c r="J3" s="19" t="s">
        <v>319</v>
      </c>
      <c r="K3" s="19" t="s">
        <v>322</v>
      </c>
      <c r="L3" s="19" t="s">
        <v>324</v>
      </c>
      <c r="M3" s="19" t="s">
        <v>337</v>
      </c>
      <c r="N3" s="19" t="s">
        <v>342</v>
      </c>
      <c r="O3" s="19" t="s">
        <v>602</v>
      </c>
      <c r="P3" s="20" t="s">
        <v>327</v>
      </c>
      <c r="Q3" s="35" t="s">
        <v>433</v>
      </c>
      <c r="R3" s="6" t="s">
        <v>310</v>
      </c>
      <c r="S3" s="2" t="s">
        <v>182</v>
      </c>
      <c r="T3" s="2" t="s">
        <v>369</v>
      </c>
      <c r="U3" s="2" t="s">
        <v>969</v>
      </c>
      <c r="V3" s="6" t="s">
        <v>297</v>
      </c>
      <c r="W3" s="6" t="s">
        <v>299</v>
      </c>
      <c r="X3" s="6" t="s">
        <v>954</v>
      </c>
      <c r="Y3" s="6" t="s">
        <v>315</v>
      </c>
      <c r="Z3" s="6" t="s">
        <v>436</v>
      </c>
      <c r="AA3" s="40" t="s">
        <v>455</v>
      </c>
      <c r="AB3" s="2" t="s">
        <v>183</v>
      </c>
      <c r="AC3" s="26" t="s">
        <v>349</v>
      </c>
      <c r="AD3" s="43" t="s">
        <v>884</v>
      </c>
      <c r="AE3" s="43" t="s">
        <v>885</v>
      </c>
    </row>
    <row r="4" spans="1:31" ht="24" x14ac:dyDescent="0.15">
      <c r="A4">
        <v>53100000</v>
      </c>
      <c r="B4" s="22" t="s">
        <v>352</v>
      </c>
      <c r="C4" s="15" t="s">
        <v>956</v>
      </c>
      <c r="D4" s="32"/>
      <c r="E4" s="15">
        <v>1</v>
      </c>
      <c r="F4" s="15">
        <v>200</v>
      </c>
      <c r="G4" s="15">
        <v>0</v>
      </c>
      <c r="H4" s="41">
        <f t="shared" ref="H4:H15" si="0">IF(AND(Q4&gt;=13,Q4&lt;=16),5,IF(AND(Q4&gt;=9,Q4&lt;=12),4,IF(AND(Q4&gt;=5,Q4&lt;=8),3,IF(AND(Q4&gt;=1,Q4&lt;=4),2,IF(AND(Q4&gt;=-3,Q4&lt;=0),1,0)))))</f>
        <v>0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"/>
      <c r="V4" s="11" t="s">
        <v>818</v>
      </c>
      <c r="W4" s="7" t="s">
        <v>334</v>
      </c>
      <c r="X4" s="7">
        <v>100</v>
      </c>
      <c r="Y4" s="15" t="s">
        <v>353</v>
      </c>
      <c r="Z4" s="15"/>
      <c r="AA4" s="15"/>
      <c r="AB4" s="15">
        <v>1</v>
      </c>
      <c r="AC4" s="27">
        <v>1</v>
      </c>
      <c r="AD4" s="27">
        <v>1</v>
      </c>
      <c r="AE4" s="15">
        <v>0</v>
      </c>
    </row>
    <row r="5" spans="1:31" x14ac:dyDescent="0.15">
      <c r="A5">
        <v>53100001</v>
      </c>
      <c r="B5" s="22" t="s">
        <v>320</v>
      </c>
      <c r="C5" s="15" t="s">
        <v>957</v>
      </c>
      <c r="D5" s="32"/>
      <c r="E5" s="15">
        <v>1</v>
      </c>
      <c r="F5" s="15">
        <v>200</v>
      </c>
      <c r="G5" s="15">
        <v>0</v>
      </c>
      <c r="H5" s="41">
        <f t="shared" si="0"/>
        <v>0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300</v>
      </c>
      <c r="T5" s="1">
        <v>-1</v>
      </c>
      <c r="U5" s="1"/>
      <c r="V5" s="11" t="s">
        <v>775</v>
      </c>
      <c r="W5" s="7" t="s">
        <v>757</v>
      </c>
      <c r="X5" s="7">
        <v>200</v>
      </c>
      <c r="Y5" s="1" t="s">
        <v>15</v>
      </c>
      <c r="Z5" s="1"/>
      <c r="AA5" s="1"/>
      <c r="AB5" s="15">
        <v>1</v>
      </c>
      <c r="AC5" s="27">
        <v>1</v>
      </c>
      <c r="AD5" s="27">
        <v>1</v>
      </c>
      <c r="AE5" s="15">
        <v>0</v>
      </c>
    </row>
    <row r="6" spans="1:31" ht="24" x14ac:dyDescent="0.15">
      <c r="A6">
        <v>53100002</v>
      </c>
      <c r="B6" s="22" t="s">
        <v>355</v>
      </c>
      <c r="C6" s="15" t="s">
        <v>958</v>
      </c>
      <c r="D6" s="32"/>
      <c r="E6" s="15">
        <v>1</v>
      </c>
      <c r="F6" s="15">
        <v>200</v>
      </c>
      <c r="G6" s="15">
        <v>0</v>
      </c>
      <c r="H6" s="41">
        <f t="shared" si="0"/>
        <v>0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669</v>
      </c>
      <c r="T6" s="1">
        <v>-1</v>
      </c>
      <c r="U6" s="1"/>
      <c r="V6" s="11" t="s">
        <v>819</v>
      </c>
      <c r="W6" s="7" t="s">
        <v>705</v>
      </c>
      <c r="X6" s="7"/>
      <c r="Y6" s="15" t="s">
        <v>354</v>
      </c>
      <c r="Z6" s="15"/>
      <c r="AA6" s="15"/>
      <c r="AB6" s="15">
        <v>1</v>
      </c>
      <c r="AC6" s="27">
        <v>1</v>
      </c>
      <c r="AD6" s="27">
        <v>1</v>
      </c>
      <c r="AE6" s="15">
        <v>0</v>
      </c>
    </row>
    <row r="7" spans="1:31" x14ac:dyDescent="0.15">
      <c r="A7">
        <v>53100003</v>
      </c>
      <c r="B7" s="22" t="s">
        <v>356</v>
      </c>
      <c r="C7" s="15" t="s">
        <v>959</v>
      </c>
      <c r="D7" s="32"/>
      <c r="E7" s="15">
        <v>1</v>
      </c>
      <c r="F7" s="15">
        <v>202</v>
      </c>
      <c r="G7" s="15">
        <v>0</v>
      </c>
      <c r="H7" s="41">
        <f t="shared" si="0"/>
        <v>0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"/>
      <c r="V7" s="11" t="s">
        <v>820</v>
      </c>
      <c r="W7" s="7" t="s">
        <v>699</v>
      </c>
      <c r="X7" s="7"/>
      <c r="Y7" s="15" t="s">
        <v>2</v>
      </c>
      <c r="Z7" s="15"/>
      <c r="AA7" s="15"/>
      <c r="AB7" s="15">
        <v>1</v>
      </c>
      <c r="AC7" s="27">
        <v>1</v>
      </c>
      <c r="AD7" s="27">
        <v>1</v>
      </c>
      <c r="AE7" s="15">
        <v>0</v>
      </c>
    </row>
    <row r="8" spans="1:31" ht="48" x14ac:dyDescent="0.15">
      <c r="A8">
        <v>53100004</v>
      </c>
      <c r="B8" s="22" t="s">
        <v>357</v>
      </c>
      <c r="C8" s="15" t="s">
        <v>963</v>
      </c>
      <c r="D8" s="32"/>
      <c r="E8" s="15">
        <v>1</v>
      </c>
      <c r="F8" s="15">
        <v>200</v>
      </c>
      <c r="G8" s="15">
        <v>0</v>
      </c>
      <c r="H8" s="41">
        <f t="shared" si="0"/>
        <v>0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"/>
      <c r="V8" s="11" t="s">
        <v>821</v>
      </c>
      <c r="W8" s="7" t="s">
        <v>365</v>
      </c>
      <c r="X8" s="7"/>
      <c r="Y8" s="15" t="s">
        <v>2</v>
      </c>
      <c r="Z8" s="15"/>
      <c r="AA8" s="15"/>
      <c r="AB8" s="15">
        <v>1</v>
      </c>
      <c r="AC8" s="27">
        <v>1</v>
      </c>
      <c r="AD8" s="27">
        <v>1</v>
      </c>
      <c r="AE8" s="15">
        <v>0</v>
      </c>
    </row>
    <row r="9" spans="1:31" ht="24" x14ac:dyDescent="0.15">
      <c r="A9">
        <v>53100005</v>
      </c>
      <c r="B9" s="22" t="s">
        <v>358</v>
      </c>
      <c r="C9" s="15" t="s">
        <v>964</v>
      </c>
      <c r="D9" s="32"/>
      <c r="E9" s="15">
        <v>1</v>
      </c>
      <c r="F9" s="15">
        <v>200</v>
      </c>
      <c r="G9" s="15">
        <v>0</v>
      </c>
      <c r="H9" s="41">
        <f t="shared" si="0"/>
        <v>0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"/>
      <c r="V9" s="11" t="s">
        <v>861</v>
      </c>
      <c r="W9" s="7" t="s">
        <v>363</v>
      </c>
      <c r="X9" s="7">
        <v>100</v>
      </c>
      <c r="Y9" s="15" t="s">
        <v>359</v>
      </c>
      <c r="Z9" s="15"/>
      <c r="AA9" s="15"/>
      <c r="AB9" s="15">
        <v>1</v>
      </c>
      <c r="AC9" s="27">
        <v>1</v>
      </c>
      <c r="AD9" s="27">
        <v>1</v>
      </c>
      <c r="AE9" s="25">
        <v>0</v>
      </c>
    </row>
    <row r="10" spans="1:31" ht="36" x14ac:dyDescent="0.15">
      <c r="A10">
        <v>53100006</v>
      </c>
      <c r="B10" s="22" t="s">
        <v>474</v>
      </c>
      <c r="C10" s="15" t="s">
        <v>965</v>
      </c>
      <c r="D10" s="32"/>
      <c r="E10" s="15">
        <v>1</v>
      </c>
      <c r="F10" s="15">
        <v>200</v>
      </c>
      <c r="G10" s="15">
        <v>0</v>
      </c>
      <c r="H10" s="41">
        <f t="shared" si="0"/>
        <v>0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2">T10-100+P10</f>
        <v>-104</v>
      </c>
      <c r="R10" s="15">
        <v>0</v>
      </c>
      <c r="S10" s="15" t="s">
        <v>594</v>
      </c>
      <c r="T10" s="1">
        <v>-1</v>
      </c>
      <c r="U10" t="s">
        <v>974</v>
      </c>
      <c r="V10" s="11" t="s">
        <v>978</v>
      </c>
      <c r="W10" s="7" t="s">
        <v>476</v>
      </c>
      <c r="X10" s="7"/>
      <c r="Y10" s="15" t="s">
        <v>2</v>
      </c>
      <c r="Z10" s="15"/>
      <c r="AA10" s="15"/>
      <c r="AB10" s="15">
        <v>1</v>
      </c>
      <c r="AC10" s="27">
        <v>1</v>
      </c>
      <c r="AD10" s="27">
        <v>1</v>
      </c>
      <c r="AE10" s="25">
        <v>0</v>
      </c>
    </row>
    <row r="11" spans="1:31" ht="24" x14ac:dyDescent="0.15">
      <c r="A11">
        <v>53100007</v>
      </c>
      <c r="B11" s="22" t="s">
        <v>506</v>
      </c>
      <c r="C11" s="15" t="s">
        <v>960</v>
      </c>
      <c r="D11" s="32"/>
      <c r="E11" s="15">
        <v>1</v>
      </c>
      <c r="F11" s="15">
        <v>200</v>
      </c>
      <c r="G11" s="15">
        <v>0</v>
      </c>
      <c r="H11" s="41">
        <f t="shared" si="0"/>
        <v>0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3">T11-100+P11</f>
        <v>-104</v>
      </c>
      <c r="R11" s="15">
        <v>0</v>
      </c>
      <c r="S11" s="15" t="s">
        <v>882</v>
      </c>
      <c r="T11" s="1">
        <v>-1</v>
      </c>
      <c r="U11" s="1"/>
      <c r="V11" s="11" t="s">
        <v>862</v>
      </c>
      <c r="W11" s="7" t="s">
        <v>507</v>
      </c>
      <c r="X11" s="7">
        <v>300</v>
      </c>
      <c r="Y11" s="15" t="s">
        <v>2</v>
      </c>
      <c r="Z11" s="15"/>
      <c r="AA11" s="15"/>
      <c r="AB11" s="15">
        <v>1</v>
      </c>
      <c r="AC11" s="27">
        <v>1</v>
      </c>
      <c r="AD11" s="27">
        <v>1</v>
      </c>
      <c r="AE11" s="25">
        <v>0</v>
      </c>
    </row>
    <row r="12" spans="1:31" ht="24" x14ac:dyDescent="0.15">
      <c r="A12">
        <v>53100008</v>
      </c>
      <c r="B12" s="22" t="s">
        <v>663</v>
      </c>
      <c r="C12" s="15" t="s">
        <v>966</v>
      </c>
      <c r="D12" s="32"/>
      <c r="E12" s="15">
        <v>1</v>
      </c>
      <c r="F12" s="15">
        <v>200</v>
      </c>
      <c r="G12" s="15">
        <v>0</v>
      </c>
      <c r="H12" s="41">
        <f t="shared" si="0"/>
        <v>0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4">T12-100+P12</f>
        <v>-104</v>
      </c>
      <c r="R12" s="15">
        <v>0</v>
      </c>
      <c r="S12" s="15" t="s">
        <v>662</v>
      </c>
      <c r="T12" s="1">
        <v>-1</v>
      </c>
      <c r="U12" s="1"/>
      <c r="V12" s="11" t="s">
        <v>822</v>
      </c>
      <c r="W12" s="7" t="s">
        <v>738</v>
      </c>
      <c r="X12" s="7"/>
      <c r="Y12" s="15" t="s">
        <v>2</v>
      </c>
      <c r="Z12" s="15"/>
      <c r="AA12" s="15"/>
      <c r="AB12" s="15">
        <v>1</v>
      </c>
      <c r="AC12" s="27">
        <v>1</v>
      </c>
      <c r="AD12" s="27">
        <v>1</v>
      </c>
      <c r="AE12" s="25">
        <v>0</v>
      </c>
    </row>
    <row r="13" spans="1:31" ht="24" x14ac:dyDescent="0.15">
      <c r="A13">
        <v>53200001</v>
      </c>
      <c r="B13" s="22" t="s">
        <v>736</v>
      </c>
      <c r="C13" s="15" t="s">
        <v>961</v>
      </c>
      <c r="D13" s="32"/>
      <c r="E13" s="15">
        <v>1</v>
      </c>
      <c r="F13" s="15">
        <v>200</v>
      </c>
      <c r="G13" s="15">
        <v>0</v>
      </c>
      <c r="H13" s="41">
        <f t="shared" si="0"/>
        <v>0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4"/>
        <v>-104</v>
      </c>
      <c r="R13" s="15">
        <v>0</v>
      </c>
      <c r="S13" s="15" t="s">
        <v>735</v>
      </c>
      <c r="T13" s="1">
        <v>-1</v>
      </c>
      <c r="U13" s="1"/>
      <c r="V13" s="11" t="s">
        <v>823</v>
      </c>
      <c r="W13" s="7" t="s">
        <v>739</v>
      </c>
      <c r="X13" s="7">
        <v>200</v>
      </c>
      <c r="Y13" s="15" t="s">
        <v>734</v>
      </c>
      <c r="Z13" s="15"/>
      <c r="AA13" s="15"/>
      <c r="AB13" s="15">
        <v>1</v>
      </c>
      <c r="AC13" s="27">
        <v>1</v>
      </c>
      <c r="AD13" s="27">
        <v>1</v>
      </c>
      <c r="AE13" s="25">
        <v>0</v>
      </c>
    </row>
    <row r="14" spans="1:31" ht="60" x14ac:dyDescent="0.15">
      <c r="A14">
        <v>53200002</v>
      </c>
      <c r="B14" s="22" t="s">
        <v>740</v>
      </c>
      <c r="C14" s="15" t="s">
        <v>967</v>
      </c>
      <c r="D14" s="42"/>
      <c r="E14" s="15">
        <v>1</v>
      </c>
      <c r="F14" s="15">
        <v>200</v>
      </c>
      <c r="G14" s="15">
        <v>0</v>
      </c>
      <c r="H14" s="41">
        <f t="shared" si="0"/>
        <v>0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4"/>
        <v>-104</v>
      </c>
      <c r="R14" s="1">
        <v>0</v>
      </c>
      <c r="S14" s="1" t="s">
        <v>741</v>
      </c>
      <c r="T14">
        <v>-1</v>
      </c>
      <c r="V14" s="11" t="s">
        <v>877</v>
      </c>
      <c r="W14" s="7" t="s">
        <v>737</v>
      </c>
      <c r="X14" s="7">
        <v>200</v>
      </c>
      <c r="Y14" s="15" t="s">
        <v>2</v>
      </c>
      <c r="Z14" s="15"/>
      <c r="AA14" s="15"/>
      <c r="AB14" s="15">
        <v>1</v>
      </c>
      <c r="AC14" s="27">
        <v>1</v>
      </c>
      <c r="AD14" s="27">
        <v>1</v>
      </c>
      <c r="AE14" s="15">
        <v>0</v>
      </c>
    </row>
    <row r="15" spans="1:31" x14ac:dyDescent="0.15">
      <c r="A15">
        <v>53200003</v>
      </c>
      <c r="B15" s="22" t="s">
        <v>747</v>
      </c>
      <c r="C15" s="15" t="s">
        <v>962</v>
      </c>
      <c r="D15" s="32"/>
      <c r="E15" s="15">
        <v>1</v>
      </c>
      <c r="F15" s="15">
        <v>200</v>
      </c>
      <c r="G15" s="15">
        <v>0</v>
      </c>
      <c r="H15" s="41">
        <f t="shared" si="0"/>
        <v>0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5">T15-100+P15</f>
        <v>-104</v>
      </c>
      <c r="R15" s="15">
        <v>0</v>
      </c>
      <c r="S15" s="15" t="s">
        <v>521</v>
      </c>
      <c r="T15" s="1">
        <v>-1</v>
      </c>
      <c r="U15" s="1"/>
      <c r="V15" s="11" t="s">
        <v>756</v>
      </c>
      <c r="W15" s="7" t="s">
        <v>746</v>
      </c>
      <c r="X15" s="7">
        <v>200</v>
      </c>
      <c r="Y15" s="15" t="s">
        <v>2</v>
      </c>
      <c r="Z15" s="15"/>
      <c r="AA15" s="15"/>
      <c r="AB15" s="15">
        <v>1</v>
      </c>
      <c r="AC15" s="27">
        <v>1</v>
      </c>
      <c r="AD15" s="27">
        <v>1</v>
      </c>
      <c r="AE15" s="25">
        <v>0</v>
      </c>
    </row>
  </sheetData>
  <phoneticPr fontId="18" type="noConversion"/>
  <conditionalFormatting sqref="J4:O15">
    <cfRule type="cellIs" dxfId="75" priority="6" operator="equal">
      <formula>0</formula>
    </cfRule>
  </conditionalFormatting>
  <conditionalFormatting sqref="H4:H15">
    <cfRule type="cellIs" dxfId="74" priority="1" operator="equal">
      <formula>1</formula>
    </cfRule>
    <cfRule type="cellIs" dxfId="73" priority="2" operator="equal">
      <formula>2</formula>
    </cfRule>
    <cfRule type="cellIs" dxfId="72" priority="3" operator="equal">
      <formula>3</formula>
    </cfRule>
    <cfRule type="cellIs" dxfId="71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U1" sqref="U1:U3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3.5" customWidth="1"/>
    <col min="23" max="23" width="27.25" customWidth="1"/>
    <col min="24" max="24" width="9.625" customWidth="1"/>
    <col min="25" max="27" width="7.875" customWidth="1"/>
    <col min="28" max="28" width="5" customWidth="1"/>
    <col min="29" max="31" width="4" customWidth="1"/>
  </cols>
  <sheetData>
    <row r="1" spans="1:31" ht="65.25" customHeight="1" x14ac:dyDescent="0.15">
      <c r="A1" s="12" t="s">
        <v>184</v>
      </c>
      <c r="B1" s="13" t="s">
        <v>185</v>
      </c>
      <c r="C1" s="13" t="s">
        <v>190</v>
      </c>
      <c r="D1" s="30" t="s">
        <v>382</v>
      </c>
      <c r="E1" s="13" t="s">
        <v>186</v>
      </c>
      <c r="F1" s="13" t="s">
        <v>187</v>
      </c>
      <c r="G1" s="13" t="s">
        <v>188</v>
      </c>
      <c r="H1" s="33" t="s">
        <v>429</v>
      </c>
      <c r="I1" s="13" t="s">
        <v>311</v>
      </c>
      <c r="J1" s="16" t="s">
        <v>317</v>
      </c>
      <c r="K1" s="16" t="s">
        <v>320</v>
      </c>
      <c r="L1" s="16" t="s">
        <v>323</v>
      </c>
      <c r="M1" s="16" t="s">
        <v>336</v>
      </c>
      <c r="N1" s="16" t="s">
        <v>340</v>
      </c>
      <c r="O1" s="16" t="s">
        <v>603</v>
      </c>
      <c r="P1" s="17" t="s">
        <v>325</v>
      </c>
      <c r="Q1" s="16" t="s">
        <v>431</v>
      </c>
      <c r="R1" s="13" t="s">
        <v>308</v>
      </c>
      <c r="S1" s="13" t="s">
        <v>307</v>
      </c>
      <c r="T1" s="13" t="s">
        <v>368</v>
      </c>
      <c r="U1" s="13" t="s">
        <v>970</v>
      </c>
      <c r="V1" s="13" t="s">
        <v>338</v>
      </c>
      <c r="W1" s="13" t="s">
        <v>298</v>
      </c>
      <c r="X1" s="13" t="s">
        <v>953</v>
      </c>
      <c r="Y1" s="13" t="s">
        <v>367</v>
      </c>
      <c r="Z1" s="13" t="s">
        <v>434</v>
      </c>
      <c r="AA1" s="38" t="s">
        <v>453</v>
      </c>
      <c r="AB1" s="14" t="s">
        <v>189</v>
      </c>
      <c r="AC1" s="23" t="s">
        <v>348</v>
      </c>
      <c r="AD1" s="23" t="s">
        <v>883</v>
      </c>
      <c r="AE1" s="23" t="s">
        <v>351</v>
      </c>
    </row>
    <row r="2" spans="1:31" x14ac:dyDescent="0.15">
      <c r="A2" s="3" t="s">
        <v>175</v>
      </c>
      <c r="B2" s="4" t="s">
        <v>176</v>
      </c>
      <c r="C2" s="4" t="s">
        <v>192</v>
      </c>
      <c r="D2" s="31" t="s">
        <v>192</v>
      </c>
      <c r="E2" s="4" t="s">
        <v>175</v>
      </c>
      <c r="F2" s="4" t="s">
        <v>175</v>
      </c>
      <c r="G2" s="4" t="s">
        <v>175</v>
      </c>
      <c r="H2" s="10" t="s">
        <v>350</v>
      </c>
      <c r="I2" s="4" t="s">
        <v>312</v>
      </c>
      <c r="J2" s="18" t="s">
        <v>312</v>
      </c>
      <c r="K2" s="18" t="s">
        <v>312</v>
      </c>
      <c r="L2" s="18" t="s">
        <v>339</v>
      </c>
      <c r="M2" s="18" t="s">
        <v>339</v>
      </c>
      <c r="N2" s="18" t="s">
        <v>339</v>
      </c>
      <c r="O2" s="18" t="s">
        <v>601</v>
      </c>
      <c r="P2" s="18" t="s">
        <v>312</v>
      </c>
      <c r="Q2" s="18" t="s">
        <v>432</v>
      </c>
      <c r="R2" s="4" t="s">
        <v>309</v>
      </c>
      <c r="S2" s="4" t="s">
        <v>176</v>
      </c>
      <c r="T2" s="4" t="s">
        <v>456</v>
      </c>
      <c r="U2" s="4" t="s">
        <v>968</v>
      </c>
      <c r="V2" s="4" t="s">
        <v>314</v>
      </c>
      <c r="W2" s="10" t="s">
        <v>176</v>
      </c>
      <c r="X2" s="10" t="s">
        <v>955</v>
      </c>
      <c r="Y2" s="4" t="s">
        <v>176</v>
      </c>
      <c r="Z2" s="4" t="s">
        <v>435</v>
      </c>
      <c r="AA2" s="39" t="s">
        <v>454</v>
      </c>
      <c r="AB2" s="5" t="s">
        <v>176</v>
      </c>
      <c r="AC2" s="24" t="s">
        <v>175</v>
      </c>
      <c r="AD2" s="24" t="s">
        <v>175</v>
      </c>
      <c r="AE2" s="24" t="s">
        <v>175</v>
      </c>
    </row>
    <row r="3" spans="1:31" x14ac:dyDescent="0.15">
      <c r="A3" s="2" t="s">
        <v>177</v>
      </c>
      <c r="B3" s="2" t="s">
        <v>178</v>
      </c>
      <c r="C3" s="6" t="s">
        <v>191</v>
      </c>
      <c r="D3" s="26" t="s">
        <v>383</v>
      </c>
      <c r="E3" s="2" t="s">
        <v>179</v>
      </c>
      <c r="F3" s="2" t="s">
        <v>180</v>
      </c>
      <c r="G3" s="2" t="s">
        <v>181</v>
      </c>
      <c r="H3" s="34" t="s">
        <v>430</v>
      </c>
      <c r="I3" s="2" t="s">
        <v>313</v>
      </c>
      <c r="J3" s="19" t="s">
        <v>319</v>
      </c>
      <c r="K3" s="19" t="s">
        <v>322</v>
      </c>
      <c r="L3" s="19" t="s">
        <v>324</v>
      </c>
      <c r="M3" s="19" t="s">
        <v>337</v>
      </c>
      <c r="N3" s="19" t="s">
        <v>342</v>
      </c>
      <c r="O3" s="19" t="s">
        <v>602</v>
      </c>
      <c r="P3" s="20" t="s">
        <v>327</v>
      </c>
      <c r="Q3" s="35" t="s">
        <v>433</v>
      </c>
      <c r="R3" s="6" t="s">
        <v>310</v>
      </c>
      <c r="S3" s="2" t="s">
        <v>182</v>
      </c>
      <c r="T3" s="2" t="s">
        <v>369</v>
      </c>
      <c r="U3" s="2" t="s">
        <v>969</v>
      </c>
      <c r="V3" s="6" t="s">
        <v>297</v>
      </c>
      <c r="W3" s="6" t="s">
        <v>299</v>
      </c>
      <c r="X3" s="6" t="s">
        <v>954</v>
      </c>
      <c r="Y3" s="6" t="s">
        <v>315</v>
      </c>
      <c r="Z3" s="6" t="s">
        <v>436</v>
      </c>
      <c r="AA3" s="40" t="s">
        <v>455</v>
      </c>
      <c r="AB3" s="2" t="s">
        <v>183</v>
      </c>
      <c r="AC3" s="26" t="s">
        <v>349</v>
      </c>
      <c r="AD3" s="43" t="s">
        <v>884</v>
      </c>
      <c r="AE3" s="43" t="s">
        <v>885</v>
      </c>
    </row>
    <row r="4" spans="1:31" ht="36" x14ac:dyDescent="0.15">
      <c r="A4">
        <v>53200100</v>
      </c>
      <c r="B4" s="22" t="s">
        <v>408</v>
      </c>
      <c r="C4" s="15" t="s">
        <v>409</v>
      </c>
      <c r="D4" s="25" t="s">
        <v>397</v>
      </c>
      <c r="E4" s="15">
        <v>3</v>
      </c>
      <c r="F4" s="15">
        <v>200</v>
      </c>
      <c r="G4" s="15">
        <v>0</v>
      </c>
      <c r="H4" s="41">
        <f t="shared" ref="H4:H9" si="0">IF(AND(Q4&gt;=13,Q4&lt;=16),5,IF(AND(Q4&gt;=9,Q4&lt;=12),4,IF(AND(Q4&gt;=5,Q4&lt;=8),3,IF(AND(Q4&gt;=1,Q4&lt;=4),2,IF(AND(Q4&gt;=-3,Q4&lt;=0),1,0)))))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37</v>
      </c>
      <c r="T4">
        <v>115</v>
      </c>
      <c r="V4" s="11" t="s">
        <v>824</v>
      </c>
      <c r="W4" s="7" t="s">
        <v>364</v>
      </c>
      <c r="X4" s="7"/>
      <c r="Y4" s="15" t="s">
        <v>343</v>
      </c>
      <c r="Z4" s="15"/>
      <c r="AA4" s="15"/>
      <c r="AB4" s="15">
        <v>2100</v>
      </c>
      <c r="AC4" s="27">
        <v>1</v>
      </c>
      <c r="AD4" s="27">
        <v>0</v>
      </c>
      <c r="AE4" s="25">
        <v>0</v>
      </c>
    </row>
    <row r="5" spans="1:31" ht="24" x14ac:dyDescent="0.15">
      <c r="A5">
        <v>53200101</v>
      </c>
      <c r="B5" s="8" t="s">
        <v>401</v>
      </c>
      <c r="C5" s="1" t="s">
        <v>402</v>
      </c>
      <c r="D5" s="25" t="s">
        <v>400</v>
      </c>
      <c r="E5" s="15">
        <v>3</v>
      </c>
      <c r="F5" s="15">
        <v>200</v>
      </c>
      <c r="G5" s="1">
        <v>0</v>
      </c>
      <c r="H5" s="41">
        <f t="shared" si="0"/>
        <v>0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37</v>
      </c>
      <c r="T5">
        <v>90</v>
      </c>
      <c r="V5" s="11" t="s">
        <v>825</v>
      </c>
      <c r="W5" s="7" t="s">
        <v>366</v>
      </c>
      <c r="X5" s="7"/>
      <c r="Y5" s="1" t="s">
        <v>43</v>
      </c>
      <c r="Z5" s="1"/>
      <c r="AA5" s="1"/>
      <c r="AB5" s="1">
        <v>2101</v>
      </c>
      <c r="AC5" s="27">
        <v>1</v>
      </c>
      <c r="AD5" s="27">
        <v>0</v>
      </c>
      <c r="AE5" s="25">
        <v>0</v>
      </c>
    </row>
    <row r="6" spans="1:31" ht="40.5" x14ac:dyDescent="0.15">
      <c r="A6">
        <v>53200102</v>
      </c>
      <c r="B6" s="8" t="s">
        <v>410</v>
      </c>
      <c r="C6" s="1" t="s">
        <v>411</v>
      </c>
      <c r="D6" s="25" t="s">
        <v>387</v>
      </c>
      <c r="E6" s="15">
        <v>3</v>
      </c>
      <c r="F6" s="15">
        <v>200</v>
      </c>
      <c r="G6" s="1">
        <v>0</v>
      </c>
      <c r="H6" s="4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37</v>
      </c>
      <c r="T6">
        <v>115</v>
      </c>
      <c r="V6" s="11" t="s">
        <v>826</v>
      </c>
      <c r="W6" s="29" t="s">
        <v>405</v>
      </c>
      <c r="X6" s="29"/>
      <c r="Y6" s="1" t="s">
        <v>45</v>
      </c>
      <c r="Z6" s="1"/>
      <c r="AA6" s="1"/>
      <c r="AB6" s="15">
        <v>2102</v>
      </c>
      <c r="AC6" s="27">
        <v>1</v>
      </c>
      <c r="AD6" s="27">
        <v>0</v>
      </c>
      <c r="AE6" s="25">
        <v>0</v>
      </c>
    </row>
    <row r="7" spans="1:31" x14ac:dyDescent="0.15">
      <c r="A7">
        <v>53200103</v>
      </c>
      <c r="B7" s="8" t="s">
        <v>404</v>
      </c>
      <c r="C7" s="1" t="s">
        <v>403</v>
      </c>
      <c r="D7" s="25" t="s">
        <v>407</v>
      </c>
      <c r="E7" s="15">
        <v>3</v>
      </c>
      <c r="F7" s="15">
        <v>200</v>
      </c>
      <c r="G7" s="1">
        <v>0</v>
      </c>
      <c r="H7" s="4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37</v>
      </c>
      <c r="T7">
        <v>100</v>
      </c>
      <c r="V7" s="11"/>
      <c r="W7" s="29" t="s">
        <v>406</v>
      </c>
      <c r="X7" s="29"/>
      <c r="Y7" s="1" t="s">
        <v>44</v>
      </c>
      <c r="Z7" s="1"/>
      <c r="AA7" s="1"/>
      <c r="AB7" s="1">
        <v>2103</v>
      </c>
      <c r="AC7" s="27">
        <v>1</v>
      </c>
      <c r="AD7" s="27">
        <v>0</v>
      </c>
      <c r="AE7" s="25">
        <v>0</v>
      </c>
    </row>
    <row r="8" spans="1:31" ht="60" x14ac:dyDescent="0.15">
      <c r="A8">
        <v>53200104</v>
      </c>
      <c r="B8" s="8" t="s">
        <v>412</v>
      </c>
      <c r="C8" s="1" t="s">
        <v>414</v>
      </c>
      <c r="D8" s="25" t="s">
        <v>415</v>
      </c>
      <c r="E8" s="15">
        <v>3</v>
      </c>
      <c r="F8" s="15">
        <v>200</v>
      </c>
      <c r="G8" s="1">
        <v>0</v>
      </c>
      <c r="H8" s="41">
        <f t="shared" si="0"/>
        <v>0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301</v>
      </c>
      <c r="T8">
        <v>90</v>
      </c>
      <c r="V8" s="11" t="s">
        <v>827</v>
      </c>
      <c r="W8" s="7" t="s">
        <v>375</v>
      </c>
      <c r="X8" s="7"/>
      <c r="Y8" s="1" t="s">
        <v>413</v>
      </c>
      <c r="Z8" s="1" t="s">
        <v>413</v>
      </c>
      <c r="AA8" s="1"/>
      <c r="AB8" s="15">
        <v>2104</v>
      </c>
      <c r="AC8" s="27">
        <v>1</v>
      </c>
      <c r="AD8" s="27">
        <v>0</v>
      </c>
      <c r="AE8" s="25">
        <v>0</v>
      </c>
    </row>
    <row r="9" spans="1:31" ht="24" x14ac:dyDescent="0.15">
      <c r="A9">
        <v>53200105</v>
      </c>
      <c r="B9" s="8" t="s">
        <v>416</v>
      </c>
      <c r="C9" s="1" t="s">
        <v>417</v>
      </c>
      <c r="D9" s="25" t="s">
        <v>418</v>
      </c>
      <c r="E9" s="15">
        <v>3</v>
      </c>
      <c r="F9" s="15">
        <v>200</v>
      </c>
      <c r="G9" s="1">
        <v>0</v>
      </c>
      <c r="H9" s="41">
        <f t="shared" si="0"/>
        <v>0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V9" s="11" t="s">
        <v>873</v>
      </c>
      <c r="W9" s="7" t="s">
        <v>328</v>
      </c>
      <c r="X9" s="7"/>
      <c r="Y9" s="1" t="s">
        <v>19</v>
      </c>
      <c r="Z9" s="1"/>
      <c r="AA9" s="1"/>
      <c r="AB9" s="1">
        <v>2105</v>
      </c>
      <c r="AC9" s="27">
        <v>1</v>
      </c>
      <c r="AD9" s="27">
        <v>0</v>
      </c>
      <c r="AE9" s="25">
        <v>0</v>
      </c>
    </row>
  </sheetData>
  <phoneticPr fontId="18" type="noConversion"/>
  <conditionalFormatting sqref="J4:P9">
    <cfRule type="cellIs" dxfId="36" priority="15" operator="equal">
      <formula>0</formula>
    </cfRule>
  </conditionalFormatting>
  <conditionalFormatting sqref="H4:H9">
    <cfRule type="cellIs" dxfId="35" priority="1" operator="equal">
      <formula>1</formula>
    </cfRule>
    <cfRule type="cellIs" dxfId="34" priority="2" operator="equal">
      <formula>2</formula>
    </cfRule>
    <cfRule type="cellIs" dxfId="33" priority="3" operator="equal">
      <formula>3</formula>
    </cfRule>
    <cfRule type="cellIs" dxfId="3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370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371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372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373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374</v>
      </c>
    </row>
    <row r="10" spans="1:11" x14ac:dyDescent="0.15">
      <c r="A10" t="s">
        <v>376</v>
      </c>
      <c r="B10" t="s">
        <v>377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389</v>
      </c>
    </row>
    <row r="2" spans="1:2" x14ac:dyDescent="0.15">
      <c r="A2" t="s">
        <v>388</v>
      </c>
      <c r="B2">
        <f>COUNTIF(标准!D:D,"*单伤*")</f>
        <v>0</v>
      </c>
    </row>
    <row r="3" spans="1:2" x14ac:dyDescent="0.15">
      <c r="A3" t="s">
        <v>390</v>
      </c>
      <c r="B3">
        <f>COUNTIF(标准!D:D,"*群伤*")</f>
        <v>0</v>
      </c>
    </row>
    <row r="4" spans="1:2" x14ac:dyDescent="0.15">
      <c r="A4" t="s">
        <v>391</v>
      </c>
      <c r="B4">
        <f>COUNTIF(标准!D:D,"*单治*")</f>
        <v>0</v>
      </c>
    </row>
    <row r="5" spans="1:2" x14ac:dyDescent="0.15">
      <c r="A5" t="s">
        <v>398</v>
      </c>
      <c r="B5">
        <f>COUNTIF(标准!D:D,"*群治*")</f>
        <v>0</v>
      </c>
    </row>
    <row r="6" spans="1:2" x14ac:dyDescent="0.15">
      <c r="A6" t="s">
        <v>392</v>
      </c>
      <c r="B6">
        <f>COUNTIF(标准!D:D,"*正状*")</f>
        <v>0</v>
      </c>
    </row>
    <row r="7" spans="1:2" x14ac:dyDescent="0.15">
      <c r="A7" t="s">
        <v>393</v>
      </c>
      <c r="B7">
        <f>COUNTIF(标准!D:D,"*负状*")</f>
        <v>0</v>
      </c>
    </row>
    <row r="8" spans="1:2" x14ac:dyDescent="0.15">
      <c r="A8" t="s">
        <v>394</v>
      </c>
      <c r="B8">
        <f>COUNTIF(标准!D:D,"*手牌*")</f>
        <v>23</v>
      </c>
    </row>
    <row r="9" spans="1:2" x14ac:dyDescent="0.15">
      <c r="A9" t="s">
        <v>421</v>
      </c>
      <c r="B9">
        <f>COUNTIF(标准!D:D,"*陷阱*")</f>
        <v>8</v>
      </c>
    </row>
    <row r="10" spans="1:2" x14ac:dyDescent="0.15">
      <c r="A10" t="s">
        <v>395</v>
      </c>
      <c r="B10">
        <f>COUNTIF(标准!D:D,"*地形*")</f>
        <v>7</v>
      </c>
    </row>
    <row r="11" spans="1:2" x14ac:dyDescent="0.15">
      <c r="A11" t="s">
        <v>396</v>
      </c>
      <c r="B11">
        <f>COUNTIF(标准!D:D,"*属性*")</f>
        <v>8</v>
      </c>
    </row>
    <row r="12" spans="1:2" x14ac:dyDescent="0.15">
      <c r="A12" t="s">
        <v>468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2013-01-13T06:23:28Z</dcterms:created>
  <dcterms:modified xsi:type="dcterms:W3CDTF">2018-05-28T06:22:05Z</dcterms:modified>
</cp:coreProperties>
</file>