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D30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S59" i="5" l="1"/>
  <c r="E59" i="5" s="1"/>
  <c r="G59" i="5" s="1"/>
  <c r="S58" i="5" l="1"/>
  <c r="E58" i="5" s="1"/>
  <c r="G58" i="5" s="1"/>
  <c r="S57" i="5" l="1"/>
  <c r="E57" i="5" s="1"/>
  <c r="G57" i="5" s="1"/>
  <c r="S28" i="5" l="1"/>
  <c r="E28" i="5" s="1"/>
  <c r="G28" i="5" s="1"/>
  <c r="S27" i="5"/>
  <c r="E27" i="5" s="1"/>
  <c r="G27" i="5" s="1"/>
  <c r="S26" i="5"/>
  <c r="E26" i="5" s="1"/>
  <c r="G26" i="5" s="1"/>
  <c r="S25" i="5"/>
  <c r="E25" i="5" s="1"/>
  <c r="G25" i="5" s="1"/>
  <c r="S23" i="5"/>
  <c r="S18" i="5"/>
  <c r="S17" i="5"/>
  <c r="S15" i="5"/>
  <c r="E18" i="5" l="1"/>
  <c r="G18" i="5" s="1"/>
  <c r="S24" i="5"/>
  <c r="E24" i="5" s="1"/>
  <c r="G24" i="5" s="1"/>
  <c r="S16" i="5"/>
  <c r="E16" i="5" s="1"/>
  <c r="G16" i="5" s="1"/>
  <c r="E15" i="5"/>
  <c r="G15" i="5" s="1"/>
  <c r="E23" i="5"/>
  <c r="G23" i="5" s="1"/>
  <c r="E17" i="5"/>
  <c r="G17" i="5" s="1"/>
  <c r="S37" i="5" l="1"/>
  <c r="E37" i="5" s="1"/>
  <c r="G37" i="5" s="1"/>
  <c r="S13" i="5"/>
  <c r="E13" i="5" s="1"/>
  <c r="G13" i="5" s="1"/>
  <c r="S11" i="5"/>
  <c r="E11" i="5" s="1"/>
  <c r="G11" i="5" s="1"/>
  <c r="S12" i="5"/>
  <c r="E12" i="5" s="1"/>
  <c r="G12" i="5" s="1"/>
  <c r="S56" i="5"/>
  <c r="E56" i="5" s="1"/>
  <c r="G56" i="5" s="1"/>
  <c r="S14" i="5"/>
  <c r="E14" i="5" s="1"/>
  <c r="G14" i="5" s="1"/>
  <c r="S35" i="5" l="1"/>
  <c r="E35" i="5" s="1"/>
  <c r="G35" i="5" s="1"/>
  <c r="S45" i="5"/>
  <c r="E45" i="5" s="1"/>
  <c r="G45" i="5" s="1"/>
  <c r="S36" i="5"/>
  <c r="E36" i="5" s="1"/>
  <c r="G36" i="5" s="1"/>
  <c r="S33" i="5"/>
  <c r="E33" i="5" s="1"/>
  <c r="G33" i="5" s="1"/>
  <c r="S43" i="5"/>
  <c r="E43" i="5" s="1"/>
  <c r="G43" i="5" s="1"/>
  <c r="S47" i="5"/>
  <c r="E47" i="5" s="1"/>
  <c r="G47" i="5" s="1"/>
  <c r="S34" i="5"/>
  <c r="E34" i="5" s="1"/>
  <c r="G34" i="5" s="1"/>
  <c r="S44" i="5"/>
  <c r="E44" i="5" s="1"/>
  <c r="G44" i="5" s="1"/>
  <c r="S48" i="5"/>
  <c r="E48" i="5" s="1"/>
  <c r="G48" i="5" s="1"/>
  <c r="S42" i="5"/>
  <c r="E42" i="5" s="1"/>
  <c r="G42" i="5" s="1"/>
  <c r="S46" i="5"/>
  <c r="E46" i="5" s="1"/>
  <c r="G46" i="5" s="1"/>
  <c r="S55" i="5"/>
  <c r="E55" i="5" s="1"/>
  <c r="G55" i="5" s="1"/>
  <c r="S51" i="5" l="1"/>
  <c r="E51" i="5" s="1"/>
  <c r="G51" i="5" s="1"/>
  <c r="S40" i="5"/>
  <c r="E40" i="5" s="1"/>
  <c r="G40" i="5" s="1"/>
  <c r="S52" i="5"/>
  <c r="E52" i="5" s="1"/>
  <c r="G52" i="5" s="1"/>
  <c r="S31" i="5"/>
  <c r="E31" i="5" s="1"/>
  <c r="G31" i="5" s="1"/>
  <c r="S50" i="5"/>
  <c r="E50" i="5" s="1"/>
  <c r="G50" i="5" s="1"/>
  <c r="S53" i="5"/>
  <c r="E53" i="5" s="1"/>
  <c r="G53" i="5" s="1"/>
  <c r="S39" i="5"/>
  <c r="E39" i="5" s="1"/>
  <c r="G39" i="5" s="1"/>
  <c r="S32" i="5"/>
  <c r="E32" i="5" s="1"/>
  <c r="G32" i="5" s="1"/>
  <c r="S41" i="5"/>
  <c r="E41" i="5" s="1"/>
  <c r="G41" i="5" s="1"/>
  <c r="S54" i="5"/>
  <c r="E54" i="5" s="1"/>
  <c r="G54" i="5" s="1"/>
  <c r="S6" i="5" l="1"/>
  <c r="E6" i="5" s="1"/>
  <c r="G6" i="5" s="1"/>
  <c r="S10" i="5"/>
  <c r="E10" i="5" s="1"/>
  <c r="G10" i="5" s="1"/>
  <c r="S7" i="5"/>
  <c r="E7" i="5" s="1"/>
  <c r="G7" i="5" s="1"/>
  <c r="S20" i="5"/>
  <c r="E20" i="5" s="1"/>
  <c r="G20" i="5" s="1"/>
  <c r="S8" i="5"/>
  <c r="E8" i="5" s="1"/>
  <c r="G8" i="5" s="1"/>
  <c r="S22" i="5"/>
  <c r="E22" i="5" s="1"/>
  <c r="G22" i="5" s="1"/>
  <c r="S5" i="5"/>
  <c r="E5" i="5" s="1"/>
  <c r="G5" i="5" s="1"/>
  <c r="S9" i="5"/>
  <c r="E9" i="5" s="1"/>
  <c r="G9" i="5" s="1"/>
  <c r="S21" i="5"/>
  <c r="E21" i="5" s="1"/>
  <c r="G21" i="5" s="1"/>
  <c r="S30" i="5"/>
  <c r="E30" i="5" s="1"/>
  <c r="G30" i="5" s="1"/>
  <c r="S49" i="5" l="1"/>
  <c r="E49" i="5" s="1"/>
  <c r="G49" i="5" s="1"/>
  <c r="S29" i="5" l="1"/>
  <c r="E29" i="5" s="1"/>
  <c r="G29" i="5" s="1"/>
  <c r="S19" i="5"/>
  <c r="E19" i="5" s="1"/>
  <c r="G19" i="5" s="1"/>
  <c r="S4" i="5"/>
  <c r="E4" i="5" s="1"/>
  <c r="G4" i="5" s="1"/>
  <c r="S38" i="5"/>
  <c r="E38" i="5" s="1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<sst xmlns="http://schemas.openxmlformats.org/spreadsheetml/2006/main" count="545" uniqueCount="338">
  <si>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</si>
  <si>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</si>
  <si>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</si>
  <si>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</si>
  <si>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</si>
  <si>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</si>
  <si>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</si>
  <si>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</si>
  <si>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</si>
  <si>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</si>
  <si>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</si>
  <si>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</si>
  <si>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</si>
  <si>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</si>
  <si>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</si>
  <si>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</si>
  <si>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</si>
  <si>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</si>
  <si>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</si>
  <si>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</si>
  <si>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</si>
  <si>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</si>
  <si>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</si>
  <si>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</si>
  <si>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</si>
  <si>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</si>
  <si>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</si>
  <si>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</si>
  <si>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</si>
  <si>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</si>
  <si>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</si>
  <si>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</si>
  <si>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</si>
  <si>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</si>
  <si>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</si>
  <si>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</si>
  <si>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</si>
  <si>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</si>
  <si>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</si>
  <si>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</si>
  <si>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</si>
  <si>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</si>
  <si>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</si>
  <si>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</si>
  <si>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</si>
  <si>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</si>
  <si>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</si>
  <si>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</si>
  <si>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</si>
  <si>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</si>
  <si>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</si>
  <si>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</si>
  <si>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</si>
  <si>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</si>
  <si>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</si>
  <si>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</si>
  <si>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</si>
  <si>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</si>
  <si>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</si>
  <si>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</si>
  <si>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</si>
  <si>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</si>
  <si>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</si>
  <si>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</si>
  <si>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</si>
  <si>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</si>
  <si>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</si>
  <si>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</si>
  <si>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</si>
  <si>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</si>
  <si>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</si>
  <si>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</si>
  <si>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</si>
  <si>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</si>
  <si>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</si>
  <si>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</si>
  <si>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</si>
  <si>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</si>
  <si>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</si>
  <si>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</si>
  <si>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</si>
  <si>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</si>
  <si>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</si>
  <si>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</si>
  <si>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</si>
  <si>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</si>
  <si>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</si>
  <si>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</si>
  <si>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</si>
  <si>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</si>
  <si>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</si>
  <si>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</si>
  <si>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</si>
  <si>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</si>
  <si>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</si>
  <si>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</si>
  <si>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</si>
  <si>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</si>
  <si>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</si>
  <si>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</si>
  <si>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</si>
  <si>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</si>
  <si>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</si>
  <si>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</si>
  <si>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</si>
  <si>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</si>
  <si>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</si>
  <si>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</si>
  <si>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</si>
  <si>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</si>
  <si>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</si>
  <si>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</si>
  <si>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</si>
  <si>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</si>
  <si>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</si>
  <si>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</si>
  <si>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</si>
  <si>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</si>
  <si>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</si>
  <si>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</si>
  <si>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</si>
  <si>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</si>
  <si>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</si>
  <si>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</si>
  <si>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</si>
  <si>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</si>
  <si>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</si>
  <si>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</si>
  <si>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</si>
  <si>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</si>
  <si>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</si>
  <si>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</si>
  <si>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</si>
  <si>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</si>
  <si>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</si>
  <si>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</si>
  <si>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</si>
  <si>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</si>
  <si>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</si>
  <si>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</si>
  <si>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</si>
  <si>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</si>
  <si>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</si>
  <si>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</si>
  <si>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</si>
  <si>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</si>
  <si>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</si>
  <si>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</si>
  <si>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</si>
  <si>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</si>
  <si>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</si>
  <si>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</si>
  <si>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</si>
  <si>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</si>
  <si>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</si>
  <si>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</si>
  <si>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</si>
  <si>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</si>
  <si>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</si>
  <si>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</si>
  <si>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</si>
  <si>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</si>
  <si>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</si>
  <si>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</si>
  <si>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</si>
  <si>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</si>
  <si>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</si>
  <si>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</si>
  <si>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</si>
  <si>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</si>
  <si>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</si>
  <si>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</si>
  <si>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</si>
  <si>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</si>
  <si>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</si>
  <si>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</si>
  <si>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</si>
  <si>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</si>
  <si>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</si>
  <si>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</si>
  <si>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</si>
  <si>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</si>
  <si>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</si>
  <si>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</si>
  <si>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</si>
  <si>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</si>
  <si>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</si>
  <si>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</si>
  <si>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</si>
  <si>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</si>
  <si>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</si>
  <si>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</si>
  <si>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</si>
  <si>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</si>
  <si>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</si>
  <si>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</si>
  <si>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</si>
  <si>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</si>
  <si>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</si>
  <si>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</si>
  <si>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</si>
  <si>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</si>
  <si>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</si>
  <si>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</si>
  <si>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</si>
  <si>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</si>
  <si>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</si>
  <si>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</si>
  <si>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</si>
  <si>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</si>
  <si>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</si>
  <si>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</si>
  <si>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</si>
  <si>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</si>
  <si>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</si>
  <si>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</si>
  <si>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</si>
  <si>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</si>
  <si>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</si>
  <si>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</si>
  <si>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</si>
  <si>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</si>
  <si>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</si>
  <si>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</si>
  <si>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</si>
  <si>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</si>
  <si>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</si>
  <si>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</si>
  <si>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</si>
  <si>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</si>
  <si>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</si>
  <si>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</si>
  <si>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</si>
  <si>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</si>
  <si>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</si>
  <si>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</si>
  <si>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</si>
  <si>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</si>
  <si>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</si>
  <si>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</si>
  <si>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</si>
  <si>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</si>
  <si>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</si>
  <si>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</si>
  <si>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</si>
  <si>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</si>
  <si>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</si>
  <si>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</si>
  <si>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</si>
  <si>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</si>
  <si>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</si>
  <si>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</si>
  <si>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</si>
  <si>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</si>
  <si>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</si>
  <si>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</si>
  <si>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</si>
  <si>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</si>
  <si>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</si>
  <si>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</si>
  <si>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</si>
  <si>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</si>
  <si>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</si>
  <si>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</si>
  <si>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</si>
  <si>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</si>
  <si>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</si>
  <si>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</si>
  <si>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</si>
  <si>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</si>
  <si>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</si>
  <si>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</si>
  <si>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</si>
  <si>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</si>
  <si>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</si>
  <si>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</si>
  <si>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</si>
  <si>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</si>
  <si>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</si>
  <si>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</si>
  <si>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</si>
  <si>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</si>
  <si>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</si>
  <si>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</si>
  <si>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</si>
  <si>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</si>
  <si>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</si>
  <si>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</si>
  <si>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</si>
  <si>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</si>
  <si>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</si>
  <si>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</si>
  <si>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</si>
  <si>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</si>
  <si>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</si>
  <si>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</si>
  <si>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</si>
  <si>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</si>
  <si>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</si>
  <si>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</si>
  <si>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</si>
  <si>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</si>
  <si>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ComposeItemId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</si>
  <si>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</si>
  <si>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</si>
  <si>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</si>
  <si>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</si>
  <si>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int[]</t>
    <phoneticPr fontId="18" type="noConversion"/>
  </si>
  <si>
    <t>合成材料</t>
    <phoneticPr fontId="18" type="noConversion"/>
  </si>
  <si>
    <t>22100401;22100401</t>
  </si>
  <si>
    <t>22100403;22100401</t>
  </si>
  <si>
    <t>22100205;22100401</t>
  </si>
  <si>
    <t>22100406;22100401</t>
  </si>
  <si>
    <t>22100206;22100401</t>
  </si>
  <si>
    <t>22100208;22100401</t>
  </si>
  <si>
    <t>22100214;22100401</t>
  </si>
  <si>
    <t>22100218;22100401</t>
  </si>
  <si>
    <t>22100210;22100401</t>
  </si>
  <si>
    <t>22100201;22100401</t>
  </si>
  <si>
    <t>22100207;22100401</t>
  </si>
  <si>
    <t>22100213;22100401</t>
  </si>
  <si>
    <t>22100219;22100401</t>
  </si>
  <si>
    <t>22100405;22100401</t>
  </si>
  <si>
    <t>22100416;22100401</t>
  </si>
  <si>
    <t>22100404;22100401</t>
  </si>
  <si>
    <t>22100410;22100401</t>
  </si>
  <si>
    <t>22100412;22100401</t>
  </si>
  <si>
    <t>22100402;22100401</t>
  </si>
  <si>
    <t>22100415;22100401</t>
  </si>
  <si>
    <t>22100407;22100401</t>
  </si>
  <si>
    <t>22100408;22100401</t>
  </si>
  <si>
    <t>22100411;22100401</t>
  </si>
  <si>
    <t>22100202;22100401</t>
  </si>
  <si>
    <t>22100414;22100401</t>
  </si>
  <si>
    <t>22100209;22100401</t>
  </si>
  <si>
    <t>22100215;22100401</t>
  </si>
  <si>
    <t>22100204;22100401</t>
  </si>
  <si>
    <t>22100203;22100401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</si>
</sst>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8"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I59" totalsRowShown="0">
  <autoFilter ref="A3:AI59"/>
  <sortState ref="A4:AI38">
    <sortCondition ref="A3:A38"/>
  </sortState>
  <tableColumns count="35">
    <tableColumn id="1" name="Id"/>
    <tableColumn id="2" name="Name"/>
    <tableColumn id="34" name="Ename" dataDxfId="37"/>
    <tableColumn id="32" name="Des" dataDxfId="36"/>
    <tableColumn id="3" name="Quality" dataDxfId="35">
      <calculatedColumnFormula>IF(S4&gt;=23,4,IF(AND(S4&gt;=18,S4&lt;23),3,IF(AND(S4&gt;=13,S4&lt;18),2,IF(AND(S4&gt;=8,S4&lt;13),1,0))))</calculatedColumnFormula>
    </tableColumn>
    <tableColumn id="5" name="Position"/>
    <tableColumn id="19" name="Value" dataDxfId="34">
      <calculatedColumnFormula>E4*50+50</calculatedColumnFormula>
    </tableColumn>
    <tableColumn id="7" name="ComposeRes" dataDxfId="6"/>
    <tableColumn id="15" name="ComposeItemId" dataDxfId="33"/>
    <tableColumn id="11" name="AtkR" dataDxfId="32"/>
    <tableColumn id="8" name="VitR" dataDxfId="31"/>
    <tableColumn id="6" name="Def" dataDxfId="30"/>
    <tableColumn id="22" name="Mag" dataDxfId="29"/>
    <tableColumn id="27" name="Spd" dataDxfId="28"/>
    <tableColumn id="26" name="Hit" dataDxfId="27"/>
    <tableColumn id="25" name="Dhit" dataDxfId="26"/>
    <tableColumn id="24" name="Crt" dataDxfId="25"/>
    <tableColumn id="23" name="Luk" dataDxfId="24"/>
    <tableColumn id="28" name="Sum" dataDxfId="23">
      <calculatedColumnFormula>J4+K4+ SUM(L4:R4)*5+AC4+AD4</calculatedColumnFormula>
    </tableColumn>
    <tableColumn id="12" name="Range" dataDxfId="22"/>
    <tableColumn id="33" name="Arrow" dataDxfId="21"/>
    <tableColumn id="4" name="SlotId" dataDxfId="20"/>
    <tableColumn id="9" name="EnergyRate" dataDxfId="19"/>
    <tableColumn id="37" name="DungeonAttrs" dataDxfId="18"/>
    <tableColumn id="20" name="HeroSkillId" dataDxfId="17"/>
    <tableColumn id="29" name="MonsterAtk" dataDxfId="16"/>
    <tableColumn id="30" name="MonsterHp" dataDxfId="15"/>
    <tableColumn id="31" name="PickMethod" dataDxfId="14"/>
    <tableColumn id="21" name="~SkillMark2" dataDxfId="13"/>
    <tableColumn id="18" name="~SkillMark22" dataDxfId="12">
      <calculatedColumnFormula>IF(ISBLANK(AE4),0, LOOKUP(AE4,[1]Skill!$A:$A,[1]Skill!$AB:$AB)*AF4/100)</calculatedColumnFormula>
    </tableColumn>
    <tableColumn id="13" name="CommonSkillId" dataDxfId="11"/>
    <tableColumn id="14" name="CommonSkillRate" dataDxfId="10"/>
    <tableColumn id="17" name="RandomDrop" dataDxfId="9"/>
    <tableColumn id="16" name="CanMerge" dataDxfId="8"/>
    <tableColumn id="10" name="Url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9"/>
  <sheetViews>
    <sheetView tabSelected="1" workbookViewId="0">
      <selection activeCell="H4" sqref="H4:H59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8" width="6.5" customWidth="1"/>
    <col min="9" max="9" width="19" customWidth="1"/>
    <col min="10" max="11" width="5.125" customWidth="1"/>
    <col min="12" max="19" width="4.5" customWidth="1"/>
    <col min="20" max="21" width="5.125" customWidth="1"/>
    <col min="22" max="22" width="10.875" customWidth="1"/>
    <col min="23" max="25" width="8.625" customWidth="1"/>
    <col min="26" max="27" width="4.875" customWidth="1"/>
    <col min="28" max="28" width="16.375" customWidth="1"/>
    <col min="29" max="29" width="8.625" customWidth="1"/>
    <col min="30" max="30" width="5.875" customWidth="1"/>
    <col min="31" max="31" width="8.625" customWidth="1"/>
    <col min="32" max="32" width="5.25" customWidth="1"/>
    <col min="33" max="34" width="6" customWidth="1"/>
    <col min="37" max="37" width="9.5" bestFit="1" customWidth="1"/>
  </cols>
  <sheetData>
    <row r="1" spans="1:35" ht="60.75" customHeight="1" x14ac:dyDescent="0.15">
      <c r="A1" s="11" t="s">
        <v>2</v>
      </c>
      <c r="B1" s="11" t="s">
        <v>3</v>
      </c>
      <c r="C1" s="11" t="s">
        <v>237</v>
      </c>
      <c r="D1" s="11" t="s">
        <v>82</v>
      </c>
      <c r="E1" s="11" t="s">
        <v>4</v>
      </c>
      <c r="F1" s="11" t="s">
        <v>5</v>
      </c>
      <c r="G1" s="11" t="s">
        <v>292</v>
      </c>
      <c r="H1" s="11" t="s">
        <v>308</v>
      </c>
      <c r="I1" s="11" t="s">
        <v>301</v>
      </c>
      <c r="J1" s="12" t="s">
        <v>13</v>
      </c>
      <c r="K1" s="12" t="s">
        <v>15</v>
      </c>
      <c r="L1" s="13" t="s">
        <v>43</v>
      </c>
      <c r="M1" s="13" t="s">
        <v>44</v>
      </c>
      <c r="N1" s="13" t="s">
        <v>45</v>
      </c>
      <c r="O1" s="13" t="s">
        <v>46</v>
      </c>
      <c r="P1" s="13" t="s">
        <v>47</v>
      </c>
      <c r="Q1" s="13" t="s">
        <v>48</v>
      </c>
      <c r="R1" s="13" t="s">
        <v>49</v>
      </c>
      <c r="S1" s="14" t="s">
        <v>57</v>
      </c>
      <c r="T1" s="15" t="s">
        <v>37</v>
      </c>
      <c r="U1" s="15" t="s">
        <v>181</v>
      </c>
      <c r="V1" s="15" t="s">
        <v>60</v>
      </c>
      <c r="W1" s="15" t="s">
        <v>38</v>
      </c>
      <c r="X1" s="15" t="s">
        <v>294</v>
      </c>
      <c r="Y1" s="15" t="s">
        <v>39</v>
      </c>
      <c r="Z1" s="15" t="s">
        <v>74</v>
      </c>
      <c r="AA1" s="15" t="s">
        <v>77</v>
      </c>
      <c r="AB1" s="15" t="s">
        <v>80</v>
      </c>
      <c r="AC1" s="15" t="s">
        <v>35</v>
      </c>
      <c r="AD1" s="14" t="s">
        <v>32</v>
      </c>
      <c r="AE1" s="14" t="s">
        <v>41</v>
      </c>
      <c r="AF1" s="14" t="s">
        <v>41</v>
      </c>
      <c r="AG1" s="11" t="s">
        <v>30</v>
      </c>
      <c r="AH1" s="11" t="s">
        <v>27</v>
      </c>
      <c r="AI1" s="11" t="s">
        <v>6</v>
      </c>
    </row>
    <row r="2" spans="1:35" x14ac:dyDescent="0.15">
      <c r="A2" s="2" t="s">
        <v>0</v>
      </c>
      <c r="B2" s="2" t="s">
        <v>1</v>
      </c>
      <c r="C2" s="2" t="s">
        <v>238</v>
      </c>
      <c r="D2" s="2" t="s">
        <v>83</v>
      </c>
      <c r="E2" s="2" t="s">
        <v>0</v>
      </c>
      <c r="F2" s="2" t="s">
        <v>0</v>
      </c>
      <c r="G2" s="2" t="s">
        <v>0</v>
      </c>
      <c r="H2" s="2" t="s">
        <v>307</v>
      </c>
      <c r="I2" s="2" t="s">
        <v>40</v>
      </c>
      <c r="J2" s="3" t="s">
        <v>14</v>
      </c>
      <c r="K2" s="3" t="s">
        <v>16</v>
      </c>
      <c r="L2" s="9" t="s">
        <v>0</v>
      </c>
      <c r="M2" s="9" t="s">
        <v>50</v>
      </c>
      <c r="N2" s="9" t="s">
        <v>0</v>
      </c>
      <c r="O2" s="9" t="s">
        <v>0</v>
      </c>
      <c r="P2" s="9" t="s">
        <v>0</v>
      </c>
      <c r="Q2" s="9" t="s">
        <v>0</v>
      </c>
      <c r="R2" s="9" t="s">
        <v>0</v>
      </c>
      <c r="S2" s="5" t="s">
        <v>58</v>
      </c>
      <c r="T2" s="7" t="s">
        <v>0</v>
      </c>
      <c r="U2" s="7" t="s">
        <v>182</v>
      </c>
      <c r="V2" s="7" t="s">
        <v>61</v>
      </c>
      <c r="W2" s="7" t="s">
        <v>40</v>
      </c>
      <c r="X2" s="7" t="s">
        <v>295</v>
      </c>
      <c r="Y2" s="7" t="s">
        <v>0</v>
      </c>
      <c r="Z2" s="7" t="s">
        <v>75</v>
      </c>
      <c r="AA2" s="7" t="s">
        <v>75</v>
      </c>
      <c r="AB2" s="7" t="s">
        <v>79</v>
      </c>
      <c r="AC2" s="7" t="s">
        <v>33</v>
      </c>
      <c r="AD2" s="5" t="s">
        <v>33</v>
      </c>
      <c r="AE2" s="5" t="s">
        <v>42</v>
      </c>
      <c r="AF2" s="5" t="s">
        <v>42</v>
      </c>
      <c r="AG2" s="2" t="s">
        <v>28</v>
      </c>
      <c r="AH2" s="2" t="s">
        <v>28</v>
      </c>
      <c r="AI2" s="2" t="s">
        <v>1</v>
      </c>
    </row>
    <row r="3" spans="1:35" x14ac:dyDescent="0.15">
      <c r="A3" t="s">
        <v>7</v>
      </c>
      <c r="B3" t="s">
        <v>8</v>
      </c>
      <c r="C3" t="s">
        <v>239</v>
      </c>
      <c r="D3" t="s">
        <v>84</v>
      </c>
      <c r="E3" t="s">
        <v>9</v>
      </c>
      <c r="F3" t="s">
        <v>10</v>
      </c>
      <c r="G3" t="s">
        <v>11</v>
      </c>
      <c r="H3" t="s">
        <v>306</v>
      </c>
      <c r="I3" t="s">
        <v>302</v>
      </c>
      <c r="J3" s="4" t="s">
        <v>18</v>
      </c>
      <c r="K3" s="4" t="s">
        <v>19</v>
      </c>
      <c r="L3" s="10" t="s">
        <v>51</v>
      </c>
      <c r="M3" s="10" t="s">
        <v>52</v>
      </c>
      <c r="N3" s="10" t="s">
        <v>20</v>
      </c>
      <c r="O3" s="10" t="s">
        <v>53</v>
      </c>
      <c r="P3" s="10" t="s">
        <v>54</v>
      </c>
      <c r="Q3" s="10" t="s">
        <v>55</v>
      </c>
      <c r="R3" s="10" t="s">
        <v>56</v>
      </c>
      <c r="S3" s="6" t="s">
        <v>59</v>
      </c>
      <c r="T3" s="8" t="s">
        <v>21</v>
      </c>
      <c r="U3" s="8" t="s">
        <v>183</v>
      </c>
      <c r="V3" s="8" t="s">
        <v>62</v>
      </c>
      <c r="W3" s="8" t="s">
        <v>25</v>
      </c>
      <c r="X3" s="8" t="s">
        <v>296</v>
      </c>
      <c r="Y3" s="8" t="s">
        <v>22</v>
      </c>
      <c r="Z3" s="8" t="s">
        <v>76</v>
      </c>
      <c r="AA3" s="8" t="s">
        <v>78</v>
      </c>
      <c r="AB3" s="8" t="s">
        <v>81</v>
      </c>
      <c r="AC3" s="8" t="s">
        <v>34</v>
      </c>
      <c r="AD3" s="6" t="s">
        <v>36</v>
      </c>
      <c r="AE3" s="6" t="s">
        <v>23</v>
      </c>
      <c r="AF3" s="6" t="s">
        <v>24</v>
      </c>
      <c r="AG3" t="s">
        <v>31</v>
      </c>
      <c r="AH3" t="s">
        <v>29</v>
      </c>
      <c r="AI3" t="s">
        <v>12</v>
      </c>
    </row>
    <row r="4" spans="1:35" x14ac:dyDescent="0.15">
      <c r="A4" s="1">
        <v>21100001</v>
      </c>
      <c r="B4" s="1" t="s">
        <v>63</v>
      </c>
      <c r="C4" s="1" t="s">
        <v>303</v>
      </c>
      <c r="D4" s="1"/>
      <c r="E4" s="1">
        <f t="shared" ref="E4:E14" si="0">IF(S4&gt;=23,4,IF(AND(S4&gt;=18,S4&lt;23),3,IF(AND(S4&gt;=13,S4&lt;18),2,IF(AND(S4&gt;=8,S4&lt;13),1,0))))</f>
        <v>0</v>
      </c>
      <c r="F4" s="1">
        <v>1</v>
      </c>
      <c r="G4" s="1">
        <f>E4*50+50</f>
        <v>50</v>
      </c>
      <c r="H4" s="17">
        <v>1</v>
      </c>
      <c r="I4" s="16" t="s">
        <v>309</v>
      </c>
      <c r="J4" s="16">
        <v>0</v>
      </c>
      <c r="K4" s="16">
        <v>5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f t="shared" ref="S4:S35" si="1">J4+K4+ SUM(L4:R4)*5+AC4+AD4</f>
        <v>-5</v>
      </c>
      <c r="T4" s="16"/>
      <c r="U4" s="16"/>
      <c r="V4" s="16" t="s">
        <v>73</v>
      </c>
      <c r="W4" s="16" t="s">
        <v>17</v>
      </c>
      <c r="X4" s="16"/>
      <c r="Y4" s="16"/>
      <c r="Z4" s="16"/>
      <c r="AA4" s="16"/>
      <c r="AB4" s="16"/>
      <c r="AC4" s="16">
        <v>-10</v>
      </c>
      <c r="AD4" s="16">
        <f>IF(ISBLANK(AE4),0, LOOKUP(AE4,[1]Skill!$A:$A,[1]Skill!$AB:$AB)*AF4/100)</f>
        <v>0</v>
      </c>
      <c r="AE4" s="16"/>
      <c r="AF4" s="16"/>
      <c r="AG4" s="16" t="s">
        <v>26</v>
      </c>
      <c r="AH4" s="16" t="s">
        <v>26</v>
      </c>
      <c r="AI4" s="16" t="s">
        <v>64</v>
      </c>
    </row>
    <row r="5" spans="1:35" x14ac:dyDescent="0.15">
      <c r="A5" s="1">
        <v>21100002</v>
      </c>
      <c r="B5" s="1" t="s">
        <v>85</v>
      </c>
      <c r="C5" s="1" t="s">
        <v>240</v>
      </c>
      <c r="D5" s="1"/>
      <c r="E5" s="1">
        <f t="shared" si="0"/>
        <v>1</v>
      </c>
      <c r="F5" s="1">
        <v>1</v>
      </c>
      <c r="G5" s="1">
        <f t="shared" ref="G5:G54" si="2">E5*50+50</f>
        <v>100</v>
      </c>
      <c r="H5" s="17">
        <v>1</v>
      </c>
      <c r="I5" s="16" t="s">
        <v>310</v>
      </c>
      <c r="J5" s="16">
        <v>0</v>
      </c>
      <c r="K5" s="16">
        <v>10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f t="shared" si="1"/>
        <v>10</v>
      </c>
      <c r="T5" s="16"/>
      <c r="U5" s="16"/>
      <c r="V5" s="16" t="s">
        <v>87</v>
      </c>
      <c r="W5" s="16" t="s">
        <v>17</v>
      </c>
      <c r="X5" s="16"/>
      <c r="Y5" s="16"/>
      <c r="Z5" s="16"/>
      <c r="AA5" s="16"/>
      <c r="AB5" s="16"/>
      <c r="AC5" s="16">
        <v>0</v>
      </c>
      <c r="AD5" s="16">
        <f>IF(ISBLANK(AE5),0, LOOKUP(AE5,[1]Skill!$A:$A,[1]Skill!$AB:$AB)*AF5/100)</f>
        <v>0</v>
      </c>
      <c r="AE5" s="16"/>
      <c r="AF5" s="16"/>
      <c r="AG5" s="16" t="s">
        <v>26</v>
      </c>
      <c r="AH5" s="16" t="s">
        <v>26</v>
      </c>
      <c r="AI5" s="16" t="s">
        <v>86</v>
      </c>
    </row>
    <row r="6" spans="1:35" x14ac:dyDescent="0.15">
      <c r="A6" s="1">
        <v>21100003</v>
      </c>
      <c r="B6" s="1" t="s">
        <v>88</v>
      </c>
      <c r="C6" s="1" t="s">
        <v>241</v>
      </c>
      <c r="D6" s="1"/>
      <c r="E6" s="1">
        <f t="shared" si="0"/>
        <v>2</v>
      </c>
      <c r="F6" s="1">
        <v>1</v>
      </c>
      <c r="G6" s="1">
        <f t="shared" si="2"/>
        <v>150</v>
      </c>
      <c r="H6" s="17">
        <v>1</v>
      </c>
      <c r="I6" s="16" t="s">
        <v>311</v>
      </c>
      <c r="J6" s="16">
        <v>0</v>
      </c>
      <c r="K6" s="16">
        <v>14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f t="shared" si="1"/>
        <v>14</v>
      </c>
      <c r="T6" s="16"/>
      <c r="U6" s="16"/>
      <c r="V6" s="16" t="s">
        <v>90</v>
      </c>
      <c r="W6" s="16" t="s">
        <v>17</v>
      </c>
      <c r="X6" s="16"/>
      <c r="Y6" s="16"/>
      <c r="Z6" s="16"/>
      <c r="AA6" s="16"/>
      <c r="AB6" s="16"/>
      <c r="AC6" s="16">
        <v>0</v>
      </c>
      <c r="AD6" s="16">
        <f>IF(ISBLANK(AE6),0, LOOKUP(AE6,[1]Skill!$A:$A,[1]Skill!$AB:$AB)*AF6/100)</f>
        <v>0</v>
      </c>
      <c r="AE6" s="16"/>
      <c r="AF6" s="16"/>
      <c r="AG6" s="16" t="s">
        <v>26</v>
      </c>
      <c r="AH6" s="16" t="s">
        <v>26</v>
      </c>
      <c r="AI6" s="16" t="s">
        <v>89</v>
      </c>
    </row>
    <row r="7" spans="1:35" x14ac:dyDescent="0.15">
      <c r="A7" s="1">
        <v>21100004</v>
      </c>
      <c r="B7" s="1" t="s">
        <v>93</v>
      </c>
      <c r="C7" s="1" t="s">
        <v>242</v>
      </c>
      <c r="D7" s="1"/>
      <c r="E7" s="1">
        <f t="shared" si="0"/>
        <v>1</v>
      </c>
      <c r="F7" s="1">
        <v>1</v>
      </c>
      <c r="G7" s="1">
        <f t="shared" si="2"/>
        <v>100</v>
      </c>
      <c r="H7" s="17">
        <v>1</v>
      </c>
      <c r="I7" s="16" t="s">
        <v>312</v>
      </c>
      <c r="J7" s="16">
        <v>0</v>
      </c>
      <c r="K7" s="16">
        <v>9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f t="shared" si="1"/>
        <v>9</v>
      </c>
      <c r="T7" s="16"/>
      <c r="U7" s="16"/>
      <c r="V7" s="16" t="s">
        <v>94</v>
      </c>
      <c r="W7" s="16" t="s">
        <v>91</v>
      </c>
      <c r="X7" s="16"/>
      <c r="Y7" s="16"/>
      <c r="Z7" s="16"/>
      <c r="AA7" s="16"/>
      <c r="AB7" s="16"/>
      <c r="AC7" s="16">
        <v>0</v>
      </c>
      <c r="AD7" s="16">
        <f>IF(ISBLANK(AE7),0, LOOKUP(AE7,[1]Skill!$A:$A,[1]Skill!$AB:$AB)*AF7/100)</f>
        <v>0</v>
      </c>
      <c r="AE7" s="16"/>
      <c r="AF7" s="16"/>
      <c r="AG7" s="16" t="s">
        <v>26</v>
      </c>
      <c r="AH7" s="16" t="s">
        <v>26</v>
      </c>
      <c r="AI7" s="16" t="s">
        <v>92</v>
      </c>
    </row>
    <row r="8" spans="1:35" x14ac:dyDescent="0.15">
      <c r="A8" s="1">
        <v>21100005</v>
      </c>
      <c r="B8" s="1" t="s">
        <v>96</v>
      </c>
      <c r="C8" s="1" t="s">
        <v>243</v>
      </c>
      <c r="D8" s="1"/>
      <c r="E8" s="1">
        <f t="shared" si="0"/>
        <v>2</v>
      </c>
      <c r="F8" s="1">
        <v>1</v>
      </c>
      <c r="G8" s="1">
        <f t="shared" si="2"/>
        <v>150</v>
      </c>
      <c r="H8" s="17">
        <v>1</v>
      </c>
      <c r="I8" s="16" t="s">
        <v>313</v>
      </c>
      <c r="J8" s="16">
        <v>0</v>
      </c>
      <c r="K8" s="16">
        <v>8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  <c r="Q8" s="16">
        <v>0</v>
      </c>
      <c r="R8" s="16">
        <v>0</v>
      </c>
      <c r="S8" s="16">
        <f t="shared" si="1"/>
        <v>13</v>
      </c>
      <c r="T8" s="16"/>
      <c r="U8" s="16"/>
      <c r="V8" s="16" t="s">
        <v>97</v>
      </c>
      <c r="W8" s="16" t="s">
        <v>91</v>
      </c>
      <c r="X8" s="16"/>
      <c r="Y8" s="16"/>
      <c r="Z8" s="16"/>
      <c r="AA8" s="16"/>
      <c r="AB8" s="16"/>
      <c r="AC8" s="16">
        <v>0</v>
      </c>
      <c r="AD8" s="16">
        <f>IF(ISBLANK(AE8),0, LOOKUP(AE8,[1]Skill!$A:$A,[1]Skill!$AB:$AB)*AF8/100)</f>
        <v>0</v>
      </c>
      <c r="AE8" s="16"/>
      <c r="AF8" s="16"/>
      <c r="AG8" s="16" t="s">
        <v>26</v>
      </c>
      <c r="AH8" s="16" t="s">
        <v>26</v>
      </c>
      <c r="AI8" s="16" t="s">
        <v>95</v>
      </c>
    </row>
    <row r="9" spans="1:35" x14ac:dyDescent="0.15">
      <c r="A9" s="1">
        <v>21100006</v>
      </c>
      <c r="B9" s="1" t="s">
        <v>99</v>
      </c>
      <c r="C9" s="1" t="s">
        <v>244</v>
      </c>
      <c r="D9" s="1"/>
      <c r="E9" s="1">
        <f t="shared" si="0"/>
        <v>4</v>
      </c>
      <c r="F9" s="1">
        <v>1</v>
      </c>
      <c r="G9" s="1">
        <f t="shared" si="2"/>
        <v>250</v>
      </c>
      <c r="H9" s="17">
        <v>1</v>
      </c>
      <c r="I9" s="16" t="s">
        <v>314</v>
      </c>
      <c r="J9" s="16">
        <v>0</v>
      </c>
      <c r="K9" s="16">
        <v>10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f t="shared" si="1"/>
        <v>25</v>
      </c>
      <c r="T9" s="16"/>
      <c r="U9" s="16"/>
      <c r="V9" s="16" t="s">
        <v>100</v>
      </c>
      <c r="W9" s="16" t="s">
        <v>91</v>
      </c>
      <c r="X9" s="16"/>
      <c r="Y9" s="16"/>
      <c r="Z9" s="16"/>
      <c r="AA9" s="16"/>
      <c r="AB9" s="16"/>
      <c r="AC9" s="16">
        <v>10</v>
      </c>
      <c r="AD9" s="16">
        <f>IF(ISBLANK(AE9),0, LOOKUP(AE9,[1]Skill!$A:$A,[1]Skill!$AB:$AB)*AF9/100)</f>
        <v>0</v>
      </c>
      <c r="AE9" s="16"/>
      <c r="AF9" s="16"/>
      <c r="AG9" s="16" t="s">
        <v>26</v>
      </c>
      <c r="AH9" s="16" t="s">
        <v>26</v>
      </c>
      <c r="AI9" s="16" t="s">
        <v>98</v>
      </c>
    </row>
    <row r="10" spans="1:35" x14ac:dyDescent="0.15">
      <c r="A10" s="1">
        <v>21100007</v>
      </c>
      <c r="B10" s="1" t="s">
        <v>102</v>
      </c>
      <c r="C10" s="1" t="s">
        <v>245</v>
      </c>
      <c r="D10" s="1"/>
      <c r="E10" s="1">
        <f t="shared" si="0"/>
        <v>2</v>
      </c>
      <c r="F10" s="1">
        <v>1</v>
      </c>
      <c r="G10" s="1">
        <f t="shared" si="2"/>
        <v>150</v>
      </c>
      <c r="H10" s="17">
        <v>1</v>
      </c>
      <c r="I10" s="16" t="s">
        <v>315</v>
      </c>
      <c r="J10" s="16">
        <v>0</v>
      </c>
      <c r="K10" s="16">
        <v>9</v>
      </c>
      <c r="L10" s="16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f t="shared" si="1"/>
        <v>14</v>
      </c>
      <c r="T10" s="16"/>
      <c r="U10" s="16"/>
      <c r="V10" s="16" t="s">
        <v>87</v>
      </c>
      <c r="W10" s="16" t="s">
        <v>91</v>
      </c>
      <c r="X10" s="16"/>
      <c r="Y10" s="16"/>
      <c r="Z10" s="16"/>
      <c r="AA10" s="16"/>
      <c r="AB10" s="16"/>
      <c r="AC10" s="16">
        <v>0</v>
      </c>
      <c r="AD10" s="16">
        <f>IF(ISBLANK(AE10),0, LOOKUP(AE10,[1]Skill!$A:$A,[1]Skill!$AB:$AB)*AF10/100)</f>
        <v>0</v>
      </c>
      <c r="AE10" s="16"/>
      <c r="AF10" s="16"/>
      <c r="AG10" s="16" t="s">
        <v>26</v>
      </c>
      <c r="AH10" s="16" t="s">
        <v>26</v>
      </c>
      <c r="AI10" s="16" t="s">
        <v>101</v>
      </c>
    </row>
    <row r="11" spans="1:35" x14ac:dyDescent="0.15">
      <c r="A11" s="1">
        <v>21100008</v>
      </c>
      <c r="B11" s="1" t="s">
        <v>171</v>
      </c>
      <c r="C11" s="1" t="s">
        <v>246</v>
      </c>
      <c r="D11" s="1"/>
      <c r="E11" s="1">
        <f t="shared" si="0"/>
        <v>4</v>
      </c>
      <c r="F11" s="1">
        <v>1</v>
      </c>
      <c r="G11" s="1">
        <f t="shared" ref="G11:G12" si="3">E11*50+50</f>
        <v>250</v>
      </c>
      <c r="H11" s="17">
        <v>1</v>
      </c>
      <c r="I11" s="16" t="s">
        <v>316</v>
      </c>
      <c r="J11" s="16">
        <v>0</v>
      </c>
      <c r="K11" s="16">
        <v>15</v>
      </c>
      <c r="L11" s="16">
        <v>2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f t="shared" si="1"/>
        <v>25</v>
      </c>
      <c r="T11" s="16"/>
      <c r="U11" s="16"/>
      <c r="V11" s="16" t="s">
        <v>170</v>
      </c>
      <c r="W11" s="16" t="s">
        <v>91</v>
      </c>
      <c r="X11" s="16"/>
      <c r="Y11" s="16"/>
      <c r="Z11" s="16"/>
      <c r="AA11" s="16"/>
      <c r="AB11" s="16"/>
      <c r="AC11" s="16">
        <v>0</v>
      </c>
      <c r="AD11" s="16">
        <f>IF(ISBLANK(AE11),0, LOOKUP(AE11,[1]Skill!$A:$A,[1]Skill!$AB:$AB)*AF11/100)</f>
        <v>0</v>
      </c>
      <c r="AE11" s="16"/>
      <c r="AF11" s="16"/>
      <c r="AG11" s="16" t="s">
        <v>26</v>
      </c>
      <c r="AH11" s="16" t="s">
        <v>26</v>
      </c>
      <c r="AI11" s="16" t="s">
        <v>169</v>
      </c>
    </row>
    <row r="12" spans="1:35" x14ac:dyDescent="0.15">
      <c r="A12" s="1">
        <v>21100009</v>
      </c>
      <c r="B12" s="1" t="s">
        <v>173</v>
      </c>
      <c r="C12" s="1" t="s">
        <v>247</v>
      </c>
      <c r="D12" s="1"/>
      <c r="E12" s="1">
        <f t="shared" si="0"/>
        <v>3</v>
      </c>
      <c r="F12" s="1">
        <v>1</v>
      </c>
      <c r="G12" s="1">
        <f t="shared" si="3"/>
        <v>200</v>
      </c>
      <c r="H12" s="17">
        <v>1</v>
      </c>
      <c r="I12" s="16" t="s">
        <v>317</v>
      </c>
      <c r="J12" s="16">
        <v>0</v>
      </c>
      <c r="K12" s="16">
        <v>15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f t="shared" si="1"/>
        <v>20</v>
      </c>
      <c r="T12" s="16"/>
      <c r="U12" s="16"/>
      <c r="V12" s="16" t="s">
        <v>174</v>
      </c>
      <c r="W12" s="16" t="s">
        <v>91</v>
      </c>
      <c r="X12" s="16"/>
      <c r="Y12" s="16"/>
      <c r="Z12" s="16"/>
      <c r="AA12" s="16"/>
      <c r="AB12" s="16"/>
      <c r="AC12" s="16">
        <v>0</v>
      </c>
      <c r="AD12" s="16">
        <f>IF(ISBLANK(AE12),0, LOOKUP(AE12,[1]Skill!$A:$A,[1]Skill!$AB:$AB)*AF12/100)</f>
        <v>0</v>
      </c>
      <c r="AE12" s="16"/>
      <c r="AF12" s="16"/>
      <c r="AG12" s="16" t="s">
        <v>26</v>
      </c>
      <c r="AH12" s="16" t="s">
        <v>26</v>
      </c>
      <c r="AI12" s="16" t="s">
        <v>172</v>
      </c>
    </row>
    <row r="13" spans="1:35" x14ac:dyDescent="0.15">
      <c r="A13" s="1">
        <v>21100010</v>
      </c>
      <c r="B13" s="1" t="s">
        <v>176</v>
      </c>
      <c r="C13" s="1" t="s">
        <v>248</v>
      </c>
      <c r="D13" s="1"/>
      <c r="E13" s="1">
        <f t="shared" si="0"/>
        <v>1</v>
      </c>
      <c r="F13" s="1">
        <v>1</v>
      </c>
      <c r="G13" s="1">
        <f t="shared" ref="G13:G14" si="4">E13*50+50</f>
        <v>100</v>
      </c>
      <c r="H13" s="17">
        <v>1</v>
      </c>
      <c r="I13" s="16" t="s">
        <v>318</v>
      </c>
      <c r="J13" s="16">
        <v>0</v>
      </c>
      <c r="K13" s="16">
        <v>13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1</v>
      </c>
      <c r="R13" s="16">
        <v>0</v>
      </c>
      <c r="S13" s="16">
        <f t="shared" si="1"/>
        <v>8</v>
      </c>
      <c r="T13" s="16"/>
      <c r="U13" s="16"/>
      <c r="V13" s="16" t="s">
        <v>177</v>
      </c>
      <c r="W13" s="16" t="s">
        <v>91</v>
      </c>
      <c r="X13" s="16"/>
      <c r="Y13" s="16"/>
      <c r="Z13" s="16"/>
      <c r="AA13" s="16"/>
      <c r="AB13" s="16"/>
      <c r="AC13" s="16">
        <v>-10</v>
      </c>
      <c r="AD13" s="16">
        <f>IF(ISBLANK(AE13),0, LOOKUP(AE13,[1]Skill!$A:$A,[1]Skill!$AB:$AB)*AF13/100)</f>
        <v>0</v>
      </c>
      <c r="AE13" s="16"/>
      <c r="AF13" s="16"/>
      <c r="AG13" s="16" t="s">
        <v>26</v>
      </c>
      <c r="AH13" s="16" t="s">
        <v>26</v>
      </c>
      <c r="AI13" s="16" t="s">
        <v>175</v>
      </c>
    </row>
    <row r="14" spans="1:35" x14ac:dyDescent="0.15">
      <c r="A14" s="1">
        <v>21100011</v>
      </c>
      <c r="B14" s="1" t="s">
        <v>179</v>
      </c>
      <c r="C14" s="1" t="s">
        <v>249</v>
      </c>
      <c r="D14" s="1"/>
      <c r="E14" s="1">
        <f t="shared" si="0"/>
        <v>3</v>
      </c>
      <c r="F14" s="1">
        <v>1</v>
      </c>
      <c r="G14" s="1">
        <f t="shared" si="4"/>
        <v>200</v>
      </c>
      <c r="H14" s="17">
        <v>1</v>
      </c>
      <c r="I14" s="16" t="s">
        <v>319</v>
      </c>
      <c r="J14" s="16">
        <v>0</v>
      </c>
      <c r="K14" s="16">
        <v>5</v>
      </c>
      <c r="L14" s="16">
        <v>3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f t="shared" si="1"/>
        <v>20</v>
      </c>
      <c r="T14" s="16"/>
      <c r="U14" s="16"/>
      <c r="V14" s="16" t="s">
        <v>180</v>
      </c>
      <c r="W14" s="16" t="s">
        <v>91</v>
      </c>
      <c r="X14" s="16"/>
      <c r="Y14" s="16"/>
      <c r="Z14" s="16"/>
      <c r="AA14" s="16"/>
      <c r="AB14" s="16"/>
      <c r="AC14" s="16">
        <v>0</v>
      </c>
      <c r="AD14" s="16">
        <f>IF(ISBLANK(AE14),0, LOOKUP(AE14,[1]Skill!$A:$A,[1]Skill!$AB:$AB)*AF14/100)</f>
        <v>0</v>
      </c>
      <c r="AE14" s="16"/>
      <c r="AF14" s="16"/>
      <c r="AG14" s="16" t="s">
        <v>26</v>
      </c>
      <c r="AH14" s="16" t="s">
        <v>26</v>
      </c>
      <c r="AI14" s="16" t="s">
        <v>178</v>
      </c>
    </row>
    <row r="15" spans="1:35" x14ac:dyDescent="0.15">
      <c r="A15" s="1">
        <v>21100012</v>
      </c>
      <c r="B15" s="1" t="s">
        <v>193</v>
      </c>
      <c r="C15" s="1" t="s">
        <v>250</v>
      </c>
      <c r="D15" s="1"/>
      <c r="E15" s="1">
        <f t="shared" ref="E15:E16" si="5">IF(S15&gt;=23,4,IF(AND(S15&gt;=18,S15&lt;23),3,IF(AND(S15&gt;=13,S15&lt;18),2,IF(AND(S15&gt;=8,S15&lt;13),1,0))))</f>
        <v>3</v>
      </c>
      <c r="F15" s="1">
        <v>1</v>
      </c>
      <c r="G15" s="1">
        <f t="shared" ref="G15:G16" si="6">E15*50+50</f>
        <v>200</v>
      </c>
      <c r="H15" s="17">
        <v>1</v>
      </c>
      <c r="I15" s="16" t="s">
        <v>320</v>
      </c>
      <c r="J15" s="16">
        <v>0</v>
      </c>
      <c r="K15" s="16">
        <v>2</v>
      </c>
      <c r="L15" s="16">
        <v>0</v>
      </c>
      <c r="M15" s="16">
        <v>4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f t="shared" si="1"/>
        <v>22</v>
      </c>
      <c r="T15" s="16"/>
      <c r="U15" s="16"/>
      <c r="V15" s="16" t="s">
        <v>192</v>
      </c>
      <c r="W15" s="16" t="s">
        <v>91</v>
      </c>
      <c r="X15" s="16"/>
      <c r="Y15" s="16"/>
      <c r="Z15" s="16"/>
      <c r="AA15" s="16"/>
      <c r="AB15" s="16"/>
      <c r="AC15" s="16">
        <v>0</v>
      </c>
      <c r="AD15" s="16">
        <f>IF(ISBLANK(AE15),0, LOOKUP(AE15,[1]Skill!$A:$A,[1]Skill!$AB:$AB)*AF15/100)</f>
        <v>0</v>
      </c>
      <c r="AE15" s="16"/>
      <c r="AF15" s="16"/>
      <c r="AG15" s="16" t="s">
        <v>26</v>
      </c>
      <c r="AH15" s="16" t="s">
        <v>26</v>
      </c>
      <c r="AI15" s="16" t="s">
        <v>191</v>
      </c>
    </row>
    <row r="16" spans="1:35" x14ac:dyDescent="0.15">
      <c r="A16" s="1">
        <v>21100013</v>
      </c>
      <c r="B16" s="1" t="s">
        <v>195</v>
      </c>
      <c r="C16" s="1" t="s">
        <v>251</v>
      </c>
      <c r="D16" s="1"/>
      <c r="E16" s="1">
        <f t="shared" si="5"/>
        <v>2</v>
      </c>
      <c r="F16" s="1">
        <v>1</v>
      </c>
      <c r="G16" s="1">
        <f t="shared" si="6"/>
        <v>150</v>
      </c>
      <c r="H16" s="17">
        <v>1</v>
      </c>
      <c r="I16" s="16" t="s">
        <v>311</v>
      </c>
      <c r="J16" s="16">
        <v>0</v>
      </c>
      <c r="K16" s="16">
        <v>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4</v>
      </c>
      <c r="S16" s="16">
        <f t="shared" si="1"/>
        <v>15</v>
      </c>
      <c r="T16" s="16"/>
      <c r="U16" s="16"/>
      <c r="V16" s="16" t="s">
        <v>196</v>
      </c>
      <c r="W16" s="16" t="s">
        <v>91</v>
      </c>
      <c r="X16" s="16"/>
      <c r="Y16" s="16"/>
      <c r="Z16" s="16"/>
      <c r="AA16" s="16"/>
      <c r="AB16" s="16"/>
      <c r="AC16" s="16">
        <v>-10</v>
      </c>
      <c r="AD16" s="16">
        <f>IF(ISBLANK(AE16),0, LOOKUP(AE16,[1]Skill!$A:$A,[1]Skill!$AB:$AB)*AF16/100)</f>
        <v>0</v>
      </c>
      <c r="AE16" s="16"/>
      <c r="AF16" s="16"/>
      <c r="AG16" s="16" t="s">
        <v>26</v>
      </c>
      <c r="AH16" s="16" t="s">
        <v>26</v>
      </c>
      <c r="AI16" s="16" t="s">
        <v>194</v>
      </c>
    </row>
    <row r="17" spans="1:35" x14ac:dyDescent="0.15">
      <c r="A17" s="1">
        <v>21100014</v>
      </c>
      <c r="B17" s="1" t="s">
        <v>198</v>
      </c>
      <c r="C17" s="1" t="s">
        <v>252</v>
      </c>
      <c r="D17" s="1"/>
      <c r="E17" s="1">
        <f t="shared" ref="E17:E18" si="7">IF(S17&gt;=23,4,IF(AND(S17&gt;=18,S17&lt;23),3,IF(AND(S17&gt;=13,S17&lt;18),2,IF(AND(S17&gt;=8,S17&lt;13),1,0))))</f>
        <v>1</v>
      </c>
      <c r="F17" s="1">
        <v>1</v>
      </c>
      <c r="G17" s="1">
        <f t="shared" ref="G17:G18" si="8">E17*50+50</f>
        <v>100</v>
      </c>
      <c r="H17" s="17">
        <v>1</v>
      </c>
      <c r="I17" s="16" t="s">
        <v>309</v>
      </c>
      <c r="J17" s="16">
        <v>0</v>
      </c>
      <c r="K17" s="16">
        <v>7</v>
      </c>
      <c r="L17" s="16">
        <v>0</v>
      </c>
      <c r="M17" s="16">
        <v>0</v>
      </c>
      <c r="N17" s="16">
        <v>0</v>
      </c>
      <c r="O17" s="16">
        <v>0</v>
      </c>
      <c r="P17" s="16">
        <v>1</v>
      </c>
      <c r="Q17" s="16">
        <v>0</v>
      </c>
      <c r="R17" s="16">
        <v>0</v>
      </c>
      <c r="S17" s="16">
        <f t="shared" si="1"/>
        <v>12</v>
      </c>
      <c r="T17" s="16"/>
      <c r="U17" s="16"/>
      <c r="V17" s="16" t="s">
        <v>199</v>
      </c>
      <c r="W17" s="16" t="s">
        <v>91</v>
      </c>
      <c r="X17" s="16"/>
      <c r="Y17" s="16"/>
      <c r="Z17" s="16"/>
      <c r="AA17" s="16"/>
      <c r="AB17" s="16"/>
      <c r="AC17" s="16">
        <v>0</v>
      </c>
      <c r="AD17" s="16">
        <f>IF(ISBLANK(AE17),0, LOOKUP(AE17,[1]Skill!$A:$A,[1]Skill!$AB:$AB)*AF17/100)</f>
        <v>0</v>
      </c>
      <c r="AE17" s="16"/>
      <c r="AF17" s="16"/>
      <c r="AG17" s="16" t="s">
        <v>26</v>
      </c>
      <c r="AH17" s="16" t="s">
        <v>26</v>
      </c>
      <c r="AI17" s="16" t="s">
        <v>197</v>
      </c>
    </row>
    <row r="18" spans="1:35" x14ac:dyDescent="0.15">
      <c r="A18" s="1">
        <v>21100015</v>
      </c>
      <c r="B18" s="1" t="s">
        <v>201</v>
      </c>
      <c r="C18" s="1" t="s">
        <v>253</v>
      </c>
      <c r="D18" s="1"/>
      <c r="E18" s="1">
        <f t="shared" si="7"/>
        <v>1</v>
      </c>
      <c r="F18" s="1">
        <v>1</v>
      </c>
      <c r="G18" s="1">
        <f t="shared" si="8"/>
        <v>100</v>
      </c>
      <c r="H18" s="17">
        <v>1</v>
      </c>
      <c r="I18" s="16" t="s">
        <v>321</v>
      </c>
      <c r="J18" s="16">
        <v>0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f t="shared" si="1"/>
        <v>11</v>
      </c>
      <c r="T18" s="16"/>
      <c r="U18" s="16"/>
      <c r="V18" s="16" t="s">
        <v>202</v>
      </c>
      <c r="W18" s="16" t="s">
        <v>91</v>
      </c>
      <c r="X18" s="16"/>
      <c r="Y18" s="16"/>
      <c r="Z18" s="16"/>
      <c r="AA18" s="16"/>
      <c r="AB18" s="16"/>
      <c r="AC18" s="16">
        <v>0</v>
      </c>
      <c r="AD18" s="16">
        <f>IF(ISBLANK(AE18),0, LOOKUP(AE18,[1]Skill!$A:$A,[1]Skill!$AB:$AB)*AF18/100)</f>
        <v>0</v>
      </c>
      <c r="AE18" s="16"/>
      <c r="AF18" s="16"/>
      <c r="AG18" s="16" t="s">
        <v>26</v>
      </c>
      <c r="AH18" s="16" t="s">
        <v>26</v>
      </c>
      <c r="AI18" s="16" t="s">
        <v>200</v>
      </c>
    </row>
    <row r="19" spans="1:35" x14ac:dyDescent="0.15">
      <c r="A19" s="1">
        <v>21200001</v>
      </c>
      <c r="B19" s="1" t="s">
        <v>66</v>
      </c>
      <c r="C19" s="1" t="s">
        <v>254</v>
      </c>
      <c r="D19" s="1" t="s">
        <v>116</v>
      </c>
      <c r="E19" s="1">
        <f t="shared" ref="E19:E29" si="9">IF(S19&gt;=23,4,IF(AND(S19&gt;=18,S19&lt;23),3,IF(AND(S19&gt;=13,S19&lt;18),2,IF(AND(S19&gt;=8,S19&lt;13),1,0))))</f>
        <v>1</v>
      </c>
      <c r="F19" s="1">
        <v>2</v>
      </c>
      <c r="G19" s="1">
        <f t="shared" si="2"/>
        <v>100</v>
      </c>
      <c r="H19" s="17">
        <v>1</v>
      </c>
      <c r="I19" s="16" t="s">
        <v>312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f t="shared" si="1"/>
        <v>10</v>
      </c>
      <c r="T19" s="16"/>
      <c r="U19" s="16"/>
      <c r="V19" s="16"/>
      <c r="W19" s="16" t="s">
        <v>17</v>
      </c>
      <c r="X19" s="16"/>
      <c r="Y19" s="16"/>
      <c r="Z19" s="16"/>
      <c r="AA19" s="16">
        <v>20</v>
      </c>
      <c r="AB19" s="16" t="s">
        <v>230</v>
      </c>
      <c r="AC19" s="16">
        <v>10</v>
      </c>
      <c r="AD19" s="16">
        <f>IF(ISBLANK(AE19),0, LOOKUP(AE19,[1]Skill!$A:$A,[1]Skill!$AB:$AB)*AF19/100)</f>
        <v>0</v>
      </c>
      <c r="AE19" s="16"/>
      <c r="AF19" s="16"/>
      <c r="AG19" s="16" t="s">
        <v>26</v>
      </c>
      <c r="AH19" s="16" t="s">
        <v>26</v>
      </c>
      <c r="AI19" s="16" t="s">
        <v>65</v>
      </c>
    </row>
    <row r="20" spans="1:35" x14ac:dyDescent="0.15">
      <c r="A20" s="1">
        <v>21200002</v>
      </c>
      <c r="B20" s="1" t="s">
        <v>107</v>
      </c>
      <c r="C20" s="1" t="s">
        <v>255</v>
      </c>
      <c r="D20" s="1" t="s">
        <v>115</v>
      </c>
      <c r="E20" s="1">
        <f t="shared" ref="E20:E21" si="10">IF(S20&gt;=23,4,IF(AND(S20&gt;=18,S20&lt;23),3,IF(AND(S20&gt;=13,S20&lt;18),2,IF(AND(S20&gt;=8,S20&lt;13),1,0))))</f>
        <v>2</v>
      </c>
      <c r="F20" s="1">
        <v>2</v>
      </c>
      <c r="G20" s="1">
        <f t="shared" si="2"/>
        <v>150</v>
      </c>
      <c r="H20" s="17">
        <v>1</v>
      </c>
      <c r="I20" s="16" t="s">
        <v>322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f t="shared" si="1"/>
        <v>14</v>
      </c>
      <c r="T20" s="16"/>
      <c r="U20" s="16"/>
      <c r="V20" s="16"/>
      <c r="W20" s="16" t="s">
        <v>104</v>
      </c>
      <c r="X20" s="16"/>
      <c r="Y20" s="16"/>
      <c r="Z20" s="16">
        <v>14</v>
      </c>
      <c r="AA20" s="16">
        <v>14</v>
      </c>
      <c r="AB20" s="16" t="s">
        <v>231</v>
      </c>
      <c r="AC20" s="16">
        <v>14</v>
      </c>
      <c r="AD20" s="16">
        <f>IF(ISBLANK(AE20),0, LOOKUP(AE20,[1]Skill!$A:$A,[1]Skill!$AB:$AB)*AF20/100)</f>
        <v>0</v>
      </c>
      <c r="AE20" s="16"/>
      <c r="AF20" s="16"/>
      <c r="AG20" s="16" t="s">
        <v>26</v>
      </c>
      <c r="AH20" s="16" t="s">
        <v>26</v>
      </c>
      <c r="AI20" s="16" t="s">
        <v>103</v>
      </c>
    </row>
    <row r="21" spans="1:35" x14ac:dyDescent="0.15">
      <c r="A21" s="1">
        <v>21200003</v>
      </c>
      <c r="B21" s="1" t="s">
        <v>108</v>
      </c>
      <c r="C21" s="1" t="s">
        <v>256</v>
      </c>
      <c r="D21" s="1" t="s">
        <v>117</v>
      </c>
      <c r="E21" s="1">
        <f t="shared" si="10"/>
        <v>1</v>
      </c>
      <c r="F21" s="1">
        <v>2</v>
      </c>
      <c r="G21" s="1">
        <f t="shared" si="2"/>
        <v>100</v>
      </c>
      <c r="H21" s="17">
        <v>1</v>
      </c>
      <c r="I21" s="16" t="s">
        <v>312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f t="shared" si="1"/>
        <v>12.5</v>
      </c>
      <c r="T21" s="16"/>
      <c r="U21" s="16"/>
      <c r="V21" s="16"/>
      <c r="W21" s="16" t="s">
        <v>91</v>
      </c>
      <c r="X21" s="16"/>
      <c r="Y21" s="16"/>
      <c r="Z21" s="16">
        <v>25</v>
      </c>
      <c r="AA21" s="16"/>
      <c r="AB21" s="16" t="s">
        <v>232</v>
      </c>
      <c r="AC21" s="16">
        <v>12.5</v>
      </c>
      <c r="AD21" s="16">
        <f>IF(ISBLANK(AE21),0, LOOKUP(AE21,[1]Skill!$A:$A,[1]Skill!$AB:$AB)*AF21/100)</f>
        <v>0</v>
      </c>
      <c r="AE21" s="16"/>
      <c r="AF21" s="16"/>
      <c r="AG21" s="16" t="s">
        <v>26</v>
      </c>
      <c r="AH21" s="16" t="s">
        <v>26</v>
      </c>
      <c r="AI21" s="16" t="s">
        <v>105</v>
      </c>
    </row>
    <row r="22" spans="1:35" x14ac:dyDescent="0.15">
      <c r="A22" s="1">
        <v>21200004</v>
      </c>
      <c r="B22" s="1" t="s">
        <v>109</v>
      </c>
      <c r="C22" s="1" t="s">
        <v>257</v>
      </c>
      <c r="D22" s="1" t="s">
        <v>118</v>
      </c>
      <c r="E22" s="1">
        <f t="shared" ref="E22" si="11">IF(S22&gt;=23,4,IF(AND(S22&gt;=18,S22&lt;23),3,IF(AND(S22&gt;=13,S22&lt;18),2,IF(AND(S22&gt;=8,S22&lt;13),1,0))))</f>
        <v>2</v>
      </c>
      <c r="F22" s="1">
        <v>2</v>
      </c>
      <c r="G22" s="1">
        <f t="shared" si="2"/>
        <v>150</v>
      </c>
      <c r="H22" s="17">
        <v>1</v>
      </c>
      <c r="I22" s="16" t="s">
        <v>322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f t="shared" si="1"/>
        <v>14</v>
      </c>
      <c r="T22" s="16"/>
      <c r="U22" s="16"/>
      <c r="V22" s="16"/>
      <c r="W22" s="16" t="s">
        <v>91</v>
      </c>
      <c r="X22" s="16"/>
      <c r="Y22" s="16"/>
      <c r="Z22" s="16">
        <v>14</v>
      </c>
      <c r="AA22" s="16">
        <v>14</v>
      </c>
      <c r="AB22" s="16" t="s">
        <v>233</v>
      </c>
      <c r="AC22" s="16">
        <v>14</v>
      </c>
      <c r="AD22" s="16">
        <f>IF(ISBLANK(AE22),0, LOOKUP(AE22,[1]Skill!$A:$A,[1]Skill!$AB:$AB)*AF22/100)</f>
        <v>0</v>
      </c>
      <c r="AE22" s="16"/>
      <c r="AF22" s="16"/>
      <c r="AG22" s="16" t="s">
        <v>26</v>
      </c>
      <c r="AH22" s="16" t="s">
        <v>26</v>
      </c>
      <c r="AI22" s="16" t="s">
        <v>106</v>
      </c>
    </row>
    <row r="23" spans="1:35" x14ac:dyDescent="0.15">
      <c r="A23" s="1">
        <v>21200005</v>
      </c>
      <c r="B23" s="1" t="s">
        <v>205</v>
      </c>
      <c r="C23" s="1" t="s">
        <v>258</v>
      </c>
      <c r="D23" s="1" t="s">
        <v>206</v>
      </c>
      <c r="E23" s="1">
        <f t="shared" ref="E23:E25" si="12">IF(S23&gt;=23,4,IF(AND(S23&gt;=18,S23&lt;23),3,IF(AND(S23&gt;=13,S23&lt;18),2,IF(AND(S23&gt;=8,S23&lt;13),1,0))))</f>
        <v>0</v>
      </c>
      <c r="F23" s="1">
        <v>2</v>
      </c>
      <c r="G23" s="1">
        <f t="shared" ref="G23:G25" si="13">E23*50+50</f>
        <v>50</v>
      </c>
      <c r="H23" s="17">
        <v>1</v>
      </c>
      <c r="I23" s="16" t="s">
        <v>323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f t="shared" si="1"/>
        <v>6</v>
      </c>
      <c r="T23" s="16"/>
      <c r="U23" s="16"/>
      <c r="V23" s="16"/>
      <c r="W23" s="16" t="s">
        <v>204</v>
      </c>
      <c r="X23" s="16"/>
      <c r="Y23" s="16"/>
      <c r="Z23" s="16"/>
      <c r="AA23" s="16">
        <v>6</v>
      </c>
      <c r="AB23" s="16" t="s">
        <v>223</v>
      </c>
      <c r="AC23" s="16">
        <v>6</v>
      </c>
      <c r="AD23" s="16">
        <f>IF(ISBLANK(AE23),0, LOOKUP(AE23,[1]Skill!$A:$A,[1]Skill!$AB:$AB)*AF23/100)</f>
        <v>0</v>
      </c>
      <c r="AE23" s="16"/>
      <c r="AF23" s="16"/>
      <c r="AG23" s="16" t="s">
        <v>26</v>
      </c>
      <c r="AH23" s="16" t="s">
        <v>26</v>
      </c>
      <c r="AI23" s="16" t="s">
        <v>203</v>
      </c>
    </row>
    <row r="24" spans="1:35" x14ac:dyDescent="0.15">
      <c r="A24" s="1">
        <v>21200006</v>
      </c>
      <c r="B24" s="1" t="s">
        <v>208</v>
      </c>
      <c r="C24" s="1" t="s">
        <v>259</v>
      </c>
      <c r="D24" s="1" t="s">
        <v>209</v>
      </c>
      <c r="E24" s="1">
        <f t="shared" si="12"/>
        <v>0</v>
      </c>
      <c r="F24" s="1">
        <v>2</v>
      </c>
      <c r="G24" s="1">
        <f t="shared" si="13"/>
        <v>50</v>
      </c>
      <c r="H24" s="17">
        <v>1</v>
      </c>
      <c r="I24" s="16" t="s">
        <v>323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f t="shared" si="1"/>
        <v>6</v>
      </c>
      <c r="T24" s="16"/>
      <c r="U24" s="16"/>
      <c r="V24" s="16"/>
      <c r="W24" s="16" t="s">
        <v>91</v>
      </c>
      <c r="X24" s="16"/>
      <c r="Y24" s="16"/>
      <c r="Z24" s="16">
        <v>6</v>
      </c>
      <c r="AA24" s="16"/>
      <c r="AB24" s="16" t="s">
        <v>223</v>
      </c>
      <c r="AC24" s="16">
        <v>6</v>
      </c>
      <c r="AD24" s="16">
        <f>IF(ISBLANK(AE24),0, LOOKUP(AE24,[1]Skill!$A:$A,[1]Skill!$AB:$AB)*AF24/100)</f>
        <v>0</v>
      </c>
      <c r="AE24" s="16"/>
      <c r="AF24" s="16"/>
      <c r="AG24" s="16" t="s">
        <v>26</v>
      </c>
      <c r="AH24" s="16" t="s">
        <v>26</v>
      </c>
      <c r="AI24" s="16" t="s">
        <v>207</v>
      </c>
    </row>
    <row r="25" spans="1:35" x14ac:dyDescent="0.15">
      <c r="A25" s="1">
        <v>21200007</v>
      </c>
      <c r="B25" s="1" t="s">
        <v>210</v>
      </c>
      <c r="C25" s="1" t="s">
        <v>260</v>
      </c>
      <c r="D25" s="1" t="s">
        <v>211</v>
      </c>
      <c r="E25" s="1">
        <f t="shared" si="12"/>
        <v>1</v>
      </c>
      <c r="F25" s="1">
        <v>2</v>
      </c>
      <c r="G25" s="1">
        <f t="shared" si="13"/>
        <v>100</v>
      </c>
      <c r="H25" s="17">
        <v>1</v>
      </c>
      <c r="I25" s="16" t="s">
        <v>312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f t="shared" si="1"/>
        <v>9</v>
      </c>
      <c r="T25" s="16"/>
      <c r="U25" s="16"/>
      <c r="V25" s="16"/>
      <c r="W25" s="16" t="s">
        <v>91</v>
      </c>
      <c r="X25" s="16"/>
      <c r="Y25" s="16"/>
      <c r="Z25" s="16">
        <v>12</v>
      </c>
      <c r="AA25" s="16">
        <v>6</v>
      </c>
      <c r="AB25" s="16" t="s">
        <v>234</v>
      </c>
      <c r="AC25" s="16">
        <v>9</v>
      </c>
      <c r="AD25" s="16">
        <f>IF(ISBLANK(AE25),0, LOOKUP(AE25,[1]Skill!$A:$A,[1]Skill!$AB:$AB)*AF25/100)</f>
        <v>0</v>
      </c>
      <c r="AE25" s="16"/>
      <c r="AF25" s="16"/>
      <c r="AG25" s="16" t="s">
        <v>26</v>
      </c>
      <c r="AH25" s="16" t="s">
        <v>26</v>
      </c>
      <c r="AI25" s="16" t="s">
        <v>212</v>
      </c>
    </row>
    <row r="26" spans="1:35" x14ac:dyDescent="0.15">
      <c r="A26" s="1">
        <v>21200008</v>
      </c>
      <c r="B26" s="1" t="s">
        <v>214</v>
      </c>
      <c r="C26" s="1" t="s">
        <v>261</v>
      </c>
      <c r="D26" s="1" t="s">
        <v>215</v>
      </c>
      <c r="E26" s="1">
        <f t="shared" ref="E26:E27" si="14">IF(S26&gt;=23,4,IF(AND(S26&gt;=18,S26&lt;23),3,IF(AND(S26&gt;=13,S26&lt;18),2,IF(AND(S26&gt;=8,S26&lt;13),1,0))))</f>
        <v>3</v>
      </c>
      <c r="F26" s="1">
        <v>2</v>
      </c>
      <c r="G26" s="1">
        <f t="shared" ref="G26:G27" si="15">E26*50+50</f>
        <v>200</v>
      </c>
      <c r="H26" s="17">
        <v>1</v>
      </c>
      <c r="I26" s="16" t="s">
        <v>324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f t="shared" si="1"/>
        <v>18</v>
      </c>
      <c r="T26" s="16"/>
      <c r="U26" s="16"/>
      <c r="V26" s="16"/>
      <c r="W26" s="16" t="s">
        <v>91</v>
      </c>
      <c r="X26" s="16"/>
      <c r="Y26" s="16"/>
      <c r="Z26" s="16">
        <v>12</v>
      </c>
      <c r="AA26" s="16">
        <v>12</v>
      </c>
      <c r="AB26" s="16" t="s">
        <v>235</v>
      </c>
      <c r="AC26" s="16">
        <v>18</v>
      </c>
      <c r="AD26" s="16">
        <f>IF(ISBLANK(AE26),0, LOOKUP(AE26,[1]Skill!$A:$A,[1]Skill!$AB:$AB)*AF26/100)</f>
        <v>0</v>
      </c>
      <c r="AE26" s="16"/>
      <c r="AF26" s="16"/>
      <c r="AG26" s="16" t="s">
        <v>26</v>
      </c>
      <c r="AH26" s="16" t="s">
        <v>26</v>
      </c>
      <c r="AI26" s="16" t="s">
        <v>213</v>
      </c>
    </row>
    <row r="27" spans="1:35" x14ac:dyDescent="0.15">
      <c r="A27" s="1">
        <v>21200009</v>
      </c>
      <c r="B27" s="1" t="s">
        <v>218</v>
      </c>
      <c r="C27" s="1" t="s">
        <v>262</v>
      </c>
      <c r="D27" s="1" t="s">
        <v>217</v>
      </c>
      <c r="E27" s="1">
        <f t="shared" si="14"/>
        <v>2</v>
      </c>
      <c r="F27" s="1">
        <v>2</v>
      </c>
      <c r="G27" s="1">
        <f t="shared" si="15"/>
        <v>150</v>
      </c>
      <c r="H27" s="17">
        <v>1</v>
      </c>
      <c r="I27" s="16" t="s">
        <v>325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f t="shared" si="1"/>
        <v>15</v>
      </c>
      <c r="T27" s="16"/>
      <c r="U27" s="16"/>
      <c r="V27" s="16"/>
      <c r="W27" s="16" t="s">
        <v>91</v>
      </c>
      <c r="X27" s="16"/>
      <c r="Y27" s="16"/>
      <c r="Z27" s="16">
        <v>10</v>
      </c>
      <c r="AA27" s="16">
        <v>10</v>
      </c>
      <c r="AB27" s="16" t="s">
        <v>236</v>
      </c>
      <c r="AC27" s="16">
        <v>15</v>
      </c>
      <c r="AD27" s="16">
        <f>IF(ISBLANK(AE27),0, LOOKUP(AE27,[1]Skill!$A:$A,[1]Skill!$AB:$AB)*AF27/100)</f>
        <v>0</v>
      </c>
      <c r="AE27" s="16"/>
      <c r="AF27" s="16"/>
      <c r="AG27" s="16" t="s">
        <v>26</v>
      </c>
      <c r="AH27" s="16" t="s">
        <v>26</v>
      </c>
      <c r="AI27" s="16" t="s">
        <v>216</v>
      </c>
    </row>
    <row r="28" spans="1:35" x14ac:dyDescent="0.15">
      <c r="A28" s="1">
        <v>21200010</v>
      </c>
      <c r="B28" s="1" t="s">
        <v>222</v>
      </c>
      <c r="C28" s="1" t="s">
        <v>263</v>
      </c>
      <c r="D28" s="1" t="s">
        <v>221</v>
      </c>
      <c r="E28" s="1">
        <f t="shared" ref="E28" si="16">IF(S28&gt;=23,4,IF(AND(S28&gt;=18,S28&lt;23),3,IF(AND(S28&gt;=13,S28&lt;18),2,IF(AND(S28&gt;=8,S28&lt;13),1,0))))</f>
        <v>4</v>
      </c>
      <c r="F28" s="1">
        <v>2</v>
      </c>
      <c r="G28" s="1">
        <f t="shared" ref="G28" si="17">E28*50+50</f>
        <v>250</v>
      </c>
      <c r="H28" s="17">
        <v>1</v>
      </c>
      <c r="I28" s="16" t="s">
        <v>326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f t="shared" si="1"/>
        <v>25</v>
      </c>
      <c r="T28" s="16"/>
      <c r="U28" s="16"/>
      <c r="V28" s="16"/>
      <c r="W28" s="16" t="s">
        <v>91</v>
      </c>
      <c r="X28" s="16"/>
      <c r="Y28" s="16"/>
      <c r="Z28" s="16">
        <v>10</v>
      </c>
      <c r="AA28" s="16">
        <v>10</v>
      </c>
      <c r="AB28" s="16" t="s">
        <v>220</v>
      </c>
      <c r="AC28" s="16">
        <v>25</v>
      </c>
      <c r="AD28" s="16">
        <f>IF(ISBLANK(AE28),0, LOOKUP(AE28,[1]Skill!$A:$A,[1]Skill!$AB:$AB)*AF28/100)</f>
        <v>0</v>
      </c>
      <c r="AE28" s="16"/>
      <c r="AF28" s="16"/>
      <c r="AG28" s="16" t="s">
        <v>26</v>
      </c>
      <c r="AH28" s="16" t="s">
        <v>26</v>
      </c>
      <c r="AI28" s="16" t="s">
        <v>219</v>
      </c>
    </row>
    <row r="29" spans="1:35" x14ac:dyDescent="0.15">
      <c r="A29" s="1">
        <v>21300001</v>
      </c>
      <c r="B29" s="1" t="s">
        <v>68</v>
      </c>
      <c r="C29" s="1" t="s">
        <v>264</v>
      </c>
      <c r="D29" s="1"/>
      <c r="E29" s="1">
        <f t="shared" si="9"/>
        <v>0</v>
      </c>
      <c r="F29" s="1">
        <v>3</v>
      </c>
      <c r="G29" s="1">
        <f t="shared" si="2"/>
        <v>50</v>
      </c>
      <c r="H29" s="17">
        <v>1</v>
      </c>
      <c r="I29" s="16" t="s">
        <v>327</v>
      </c>
      <c r="J29" s="16">
        <v>5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f t="shared" si="1"/>
        <v>5</v>
      </c>
      <c r="T29" s="16"/>
      <c r="U29" s="16" t="s">
        <v>184</v>
      </c>
      <c r="V29" s="16"/>
      <c r="W29" s="16" t="s">
        <v>17</v>
      </c>
      <c r="X29" s="16"/>
      <c r="Y29" s="16"/>
      <c r="Z29" s="16"/>
      <c r="AA29" s="16"/>
      <c r="AB29" s="16"/>
      <c r="AC29" s="16">
        <v>0</v>
      </c>
      <c r="AD29" s="16">
        <f>IF(ISBLANK(AE29),0, LOOKUP(AE29,[1]Skill!$A:$A,[1]Skill!$AB:$AB)*AF29/100)</f>
        <v>0</v>
      </c>
      <c r="AE29" s="16"/>
      <c r="AF29" s="16"/>
      <c r="AG29" s="16" t="s">
        <v>26</v>
      </c>
      <c r="AH29" s="16" t="s">
        <v>26</v>
      </c>
      <c r="AI29" s="16" t="s">
        <v>67</v>
      </c>
    </row>
    <row r="30" spans="1:35" x14ac:dyDescent="0.15">
      <c r="A30" s="1">
        <v>21300002</v>
      </c>
      <c r="B30" s="1" t="s">
        <v>164</v>
      </c>
      <c r="C30" s="1" t="s">
        <v>265</v>
      </c>
      <c r="D30" s="1"/>
      <c r="E30" s="1">
        <f t="shared" ref="E30:E31" si="18">IF(S30&gt;=23,4,IF(AND(S30&gt;=18,S30&lt;23),3,IF(AND(S30&gt;=13,S30&lt;18),2,IF(AND(S30&gt;=8,S30&lt;13),1,0))))</f>
        <v>1</v>
      </c>
      <c r="F30" s="1">
        <v>3</v>
      </c>
      <c r="G30" s="1">
        <f t="shared" si="2"/>
        <v>100</v>
      </c>
      <c r="H30" s="17">
        <v>1</v>
      </c>
      <c r="I30" s="16" t="s">
        <v>327</v>
      </c>
      <c r="J30" s="16">
        <v>6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f t="shared" si="1"/>
        <v>12</v>
      </c>
      <c r="T30" s="16"/>
      <c r="U30" s="16" t="s">
        <v>185</v>
      </c>
      <c r="V30" s="16"/>
      <c r="W30" s="16" t="s">
        <v>104</v>
      </c>
      <c r="X30" s="16"/>
      <c r="Y30" s="16"/>
      <c r="Z30" s="16"/>
      <c r="AA30" s="16"/>
      <c r="AB30" s="16"/>
      <c r="AC30" s="16">
        <v>0</v>
      </c>
      <c r="AD30" s="16">
        <f>IF(ISBLANK(AE30),0, LOOKUP(AE30,[1]Skill!$A:$A,[1]Skill!$AB:$AB)*AF30/100)</f>
        <v>6</v>
      </c>
      <c r="AE30" s="16">
        <v>55510010</v>
      </c>
      <c r="AF30" s="16">
        <v>60</v>
      </c>
      <c r="AG30" s="16" t="s">
        <v>26</v>
      </c>
      <c r="AH30" s="16" t="s">
        <v>26</v>
      </c>
      <c r="AI30" s="16" t="s">
        <v>110</v>
      </c>
    </row>
    <row r="31" spans="1:35" x14ac:dyDescent="0.15">
      <c r="A31" s="1">
        <v>21300003</v>
      </c>
      <c r="B31" s="1" t="s">
        <v>112</v>
      </c>
      <c r="C31" s="1" t="s">
        <v>266</v>
      </c>
      <c r="D31" s="1"/>
      <c r="E31" s="1">
        <f t="shared" si="18"/>
        <v>2</v>
      </c>
      <c r="F31" s="1">
        <v>3</v>
      </c>
      <c r="G31" s="1">
        <f t="shared" si="2"/>
        <v>150</v>
      </c>
      <c r="H31" s="17">
        <v>1</v>
      </c>
      <c r="I31" s="16" t="s">
        <v>328</v>
      </c>
      <c r="J31" s="16">
        <v>6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2</v>
      </c>
      <c r="R31" s="16">
        <v>0</v>
      </c>
      <c r="S31" s="16">
        <f t="shared" si="1"/>
        <v>16</v>
      </c>
      <c r="T31" s="16"/>
      <c r="U31" s="16" t="s">
        <v>186</v>
      </c>
      <c r="V31" s="16"/>
      <c r="W31" s="16" t="s">
        <v>91</v>
      </c>
      <c r="X31" s="16"/>
      <c r="Y31" s="16"/>
      <c r="Z31" s="16"/>
      <c r="AA31" s="16"/>
      <c r="AB31" s="16"/>
      <c r="AC31" s="16">
        <v>0</v>
      </c>
      <c r="AD31" s="16">
        <f>IF(ISBLANK(AE31),0, LOOKUP(AE31,[1]Skill!$A:$A,[1]Skill!$AB:$AB)*AF31/100)</f>
        <v>0</v>
      </c>
      <c r="AE31" s="16"/>
      <c r="AF31" s="16"/>
      <c r="AG31" s="16" t="s">
        <v>26</v>
      </c>
      <c r="AH31" s="16" t="s">
        <v>26</v>
      </c>
      <c r="AI31" s="16" t="s">
        <v>111</v>
      </c>
    </row>
    <row r="32" spans="1:35" x14ac:dyDescent="0.15">
      <c r="A32" s="1">
        <v>21300004</v>
      </c>
      <c r="B32" s="1" t="s">
        <v>114</v>
      </c>
      <c r="C32" s="1" t="s">
        <v>267</v>
      </c>
      <c r="D32" s="1"/>
      <c r="E32" s="1">
        <f t="shared" ref="E32:E33" si="19">IF(S32&gt;=23,4,IF(AND(S32&gt;=18,S32&lt;23),3,IF(AND(S32&gt;=13,S32&lt;18),2,IF(AND(S32&gt;=8,S32&lt;13),1,0))))</f>
        <v>2</v>
      </c>
      <c r="F32" s="1">
        <v>3</v>
      </c>
      <c r="G32" s="1">
        <f t="shared" si="2"/>
        <v>150</v>
      </c>
      <c r="H32" s="17">
        <v>1</v>
      </c>
      <c r="I32" s="16" t="s">
        <v>329</v>
      </c>
      <c r="J32" s="16">
        <v>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f t="shared" si="1"/>
        <v>17.3</v>
      </c>
      <c r="T32" s="16"/>
      <c r="U32" s="16" t="s">
        <v>187</v>
      </c>
      <c r="V32" s="16"/>
      <c r="W32" s="16" t="s">
        <v>91</v>
      </c>
      <c r="X32" s="16"/>
      <c r="Y32" s="16"/>
      <c r="Z32" s="16"/>
      <c r="AA32" s="16"/>
      <c r="AB32" s="16"/>
      <c r="AC32" s="16">
        <v>0</v>
      </c>
      <c r="AD32" s="16">
        <f>IF(ISBLANK(AE32),0, LOOKUP(AE32,[1]Skill!$A:$A,[1]Skill!$AB:$AB)*AF32/100)</f>
        <v>9.3000000000000007</v>
      </c>
      <c r="AE32" s="16">
        <v>55510012</v>
      </c>
      <c r="AF32" s="16">
        <v>15</v>
      </c>
      <c r="AG32" s="16" t="s">
        <v>26</v>
      </c>
      <c r="AH32" s="16" t="s">
        <v>26</v>
      </c>
      <c r="AI32" s="16" t="s">
        <v>113</v>
      </c>
    </row>
    <row r="33" spans="1:35" x14ac:dyDescent="0.15">
      <c r="A33" s="1">
        <v>21300005</v>
      </c>
      <c r="B33" s="1" t="s">
        <v>140</v>
      </c>
      <c r="C33" s="1" t="s">
        <v>268</v>
      </c>
      <c r="D33" s="1"/>
      <c r="E33" s="1">
        <f t="shared" si="19"/>
        <v>1</v>
      </c>
      <c r="F33" s="1">
        <v>3</v>
      </c>
      <c r="G33" s="1">
        <f t="shared" si="2"/>
        <v>100</v>
      </c>
      <c r="H33" s="17">
        <v>1</v>
      </c>
      <c r="I33" s="16" t="s">
        <v>329</v>
      </c>
      <c r="J33" s="16">
        <v>12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f t="shared" si="1"/>
        <v>12</v>
      </c>
      <c r="T33" s="16"/>
      <c r="U33" s="16" t="s">
        <v>186</v>
      </c>
      <c r="V33" s="16"/>
      <c r="W33" s="16" t="s">
        <v>91</v>
      </c>
      <c r="X33" s="16"/>
      <c r="Y33" s="16"/>
      <c r="Z33" s="16"/>
      <c r="AA33" s="16"/>
      <c r="AB33" s="16"/>
      <c r="AC33" s="16">
        <v>0</v>
      </c>
      <c r="AD33" s="16">
        <f>IF(ISBLANK(AE33),0, LOOKUP(AE33,[1]Skill!$A:$A,[1]Skill!$AB:$AB)*AF33/100)</f>
        <v>0</v>
      </c>
      <c r="AE33" s="16"/>
      <c r="AF33" s="16"/>
      <c r="AG33" s="16" t="s">
        <v>26</v>
      </c>
      <c r="AH33" s="16" t="s">
        <v>26</v>
      </c>
      <c r="AI33" s="16" t="s">
        <v>139</v>
      </c>
    </row>
    <row r="34" spans="1:35" x14ac:dyDescent="0.15">
      <c r="A34" s="1">
        <v>21300006</v>
      </c>
      <c r="B34" s="1" t="s">
        <v>142</v>
      </c>
      <c r="C34" s="1" t="s">
        <v>269</v>
      </c>
      <c r="D34" s="1"/>
      <c r="E34" s="1">
        <f t="shared" ref="E34:E35" si="20">IF(S34&gt;=23,4,IF(AND(S34&gt;=18,S34&lt;23),3,IF(AND(S34&gt;=13,S34&lt;18),2,IF(AND(S34&gt;=8,S34&lt;13),1,0))))</f>
        <v>3</v>
      </c>
      <c r="F34" s="1">
        <v>3</v>
      </c>
      <c r="G34" s="1">
        <f t="shared" si="2"/>
        <v>200</v>
      </c>
      <c r="H34" s="17">
        <v>1</v>
      </c>
      <c r="I34" s="16" t="s">
        <v>330</v>
      </c>
      <c r="J34" s="16">
        <v>20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f t="shared" si="1"/>
        <v>20</v>
      </c>
      <c r="T34" s="16"/>
      <c r="U34" s="16" t="s">
        <v>187</v>
      </c>
      <c r="V34" s="16"/>
      <c r="W34" s="16" t="s">
        <v>91</v>
      </c>
      <c r="X34" s="16"/>
      <c r="Y34" s="16"/>
      <c r="Z34" s="16"/>
      <c r="AA34" s="16"/>
      <c r="AB34" s="16"/>
      <c r="AC34" s="16">
        <v>0</v>
      </c>
      <c r="AD34" s="16">
        <f>IF(ISBLANK(AE34),0, LOOKUP(AE34,[1]Skill!$A:$A,[1]Skill!$AB:$AB)*AF34/100)</f>
        <v>0</v>
      </c>
      <c r="AE34" s="16"/>
      <c r="AF34" s="16"/>
      <c r="AG34" s="16" t="s">
        <v>26</v>
      </c>
      <c r="AH34" s="16" t="s">
        <v>26</v>
      </c>
      <c r="AI34" s="16" t="s">
        <v>141</v>
      </c>
    </row>
    <row r="35" spans="1:35" x14ac:dyDescent="0.15">
      <c r="A35" s="1">
        <v>21300007</v>
      </c>
      <c r="B35" s="1" t="s">
        <v>144</v>
      </c>
      <c r="C35" s="1" t="s">
        <v>270</v>
      </c>
      <c r="D35" s="1"/>
      <c r="E35" s="1">
        <f t="shared" si="20"/>
        <v>4</v>
      </c>
      <c r="F35" s="1">
        <v>3</v>
      </c>
      <c r="G35" s="1">
        <f t="shared" si="2"/>
        <v>250</v>
      </c>
      <c r="H35" s="17">
        <v>1</v>
      </c>
      <c r="I35" s="16" t="s">
        <v>331</v>
      </c>
      <c r="J35" s="16">
        <v>5</v>
      </c>
      <c r="K35" s="16">
        <v>0</v>
      </c>
      <c r="L35" s="16">
        <v>0</v>
      </c>
      <c r="M35" s="16">
        <v>0</v>
      </c>
      <c r="N35" s="16">
        <v>5</v>
      </c>
      <c r="O35" s="16">
        <v>0</v>
      </c>
      <c r="P35" s="16">
        <v>0</v>
      </c>
      <c r="Q35" s="16">
        <v>0</v>
      </c>
      <c r="R35" s="16">
        <v>0</v>
      </c>
      <c r="S35" s="16">
        <f t="shared" si="1"/>
        <v>30</v>
      </c>
      <c r="T35" s="16"/>
      <c r="U35" s="16" t="s">
        <v>190</v>
      </c>
      <c r="V35" s="16"/>
      <c r="W35" s="16" t="s">
        <v>91</v>
      </c>
      <c r="X35" s="16"/>
      <c r="Y35" s="16"/>
      <c r="Z35" s="16"/>
      <c r="AA35" s="16"/>
      <c r="AB35" s="16"/>
      <c r="AC35" s="16">
        <v>0</v>
      </c>
      <c r="AD35" s="16">
        <f>IF(ISBLANK(AE35),0, LOOKUP(AE35,[1]Skill!$A:$A,[1]Skill!$AB:$AB)*AF35/100)</f>
        <v>0</v>
      </c>
      <c r="AE35" s="16"/>
      <c r="AF35" s="16"/>
      <c r="AG35" s="16" t="s">
        <v>26</v>
      </c>
      <c r="AH35" s="16" t="s">
        <v>26</v>
      </c>
      <c r="AI35" s="16" t="s">
        <v>143</v>
      </c>
    </row>
    <row r="36" spans="1:35" x14ac:dyDescent="0.15">
      <c r="A36" s="1">
        <v>21300008</v>
      </c>
      <c r="B36" s="1" t="s">
        <v>160</v>
      </c>
      <c r="C36" s="1" t="s">
        <v>305</v>
      </c>
      <c r="D36" s="1"/>
      <c r="E36" s="1">
        <f t="shared" ref="E36:E37" si="21">IF(S36&gt;=23,4,IF(AND(S36&gt;=18,S36&lt;23),3,IF(AND(S36&gt;=13,S36&lt;18),2,IF(AND(S36&gt;=8,S36&lt;13),1,0))))</f>
        <v>0</v>
      </c>
      <c r="F36" s="1">
        <v>3</v>
      </c>
      <c r="G36" s="1">
        <f t="shared" ref="G36:G37" si="22">E36*50+50</f>
        <v>50</v>
      </c>
      <c r="H36" s="17">
        <v>1</v>
      </c>
      <c r="I36" s="16" t="s">
        <v>323</v>
      </c>
      <c r="J36" s="16">
        <v>1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f t="shared" ref="S36:S59" si="23">J36+K36+ SUM(L36:R36)*5+AC36+AD36</f>
        <v>1</v>
      </c>
      <c r="T36" s="16"/>
      <c r="U36" s="16" t="s">
        <v>188</v>
      </c>
      <c r="V36" s="16"/>
      <c r="W36" s="16" t="s">
        <v>91</v>
      </c>
      <c r="X36" s="16"/>
      <c r="Y36" s="16"/>
      <c r="Z36" s="16"/>
      <c r="AA36" s="16"/>
      <c r="AB36" s="16"/>
      <c r="AC36" s="16">
        <v>0</v>
      </c>
      <c r="AD36" s="16">
        <f>IF(ISBLANK(AE36),0, LOOKUP(AE36,[1]Skill!$A:$A,[1]Skill!$AB:$AB)*AF36/100)</f>
        <v>0</v>
      </c>
      <c r="AE36" s="16"/>
      <c r="AF36" s="16"/>
      <c r="AG36" s="16" t="s">
        <v>26</v>
      </c>
      <c r="AH36" s="16" t="s">
        <v>26</v>
      </c>
      <c r="AI36" s="16" t="s">
        <v>159</v>
      </c>
    </row>
    <row r="37" spans="1:35" x14ac:dyDescent="0.15">
      <c r="A37" s="1">
        <v>21300009</v>
      </c>
      <c r="B37" s="1" t="s">
        <v>166</v>
      </c>
      <c r="C37" s="1" t="s">
        <v>271</v>
      </c>
      <c r="D37" s="1"/>
      <c r="E37" s="1">
        <f t="shared" si="21"/>
        <v>3</v>
      </c>
      <c r="F37" s="1">
        <v>3</v>
      </c>
      <c r="G37" s="1">
        <f t="shared" si="22"/>
        <v>200</v>
      </c>
      <c r="H37" s="17">
        <v>1</v>
      </c>
      <c r="I37" s="16" t="s">
        <v>327</v>
      </c>
      <c r="J37" s="16">
        <v>5</v>
      </c>
      <c r="K37" s="16">
        <v>0</v>
      </c>
      <c r="L37" s="16">
        <v>0</v>
      </c>
      <c r="M37" s="16">
        <v>0</v>
      </c>
      <c r="N37" s="16">
        <v>-4</v>
      </c>
      <c r="O37" s="16">
        <v>0</v>
      </c>
      <c r="P37" s="16">
        <v>0</v>
      </c>
      <c r="Q37" s="16">
        <v>0</v>
      </c>
      <c r="R37" s="16">
        <v>0</v>
      </c>
      <c r="S37" s="16">
        <f t="shared" si="23"/>
        <v>20</v>
      </c>
      <c r="T37" s="16"/>
      <c r="U37" s="16" t="s">
        <v>189</v>
      </c>
      <c r="V37" s="16"/>
      <c r="W37" s="16" t="s">
        <v>91</v>
      </c>
      <c r="X37" s="16"/>
      <c r="Y37" s="16"/>
      <c r="Z37" s="16"/>
      <c r="AA37" s="16"/>
      <c r="AB37" s="16"/>
      <c r="AC37" s="16">
        <v>0</v>
      </c>
      <c r="AD37" s="16">
        <f>IF(ISBLANK(AE37),0, LOOKUP(AE37,[1]Skill!$A:$A,[1]Skill!$AB:$AB)*AF37/100)</f>
        <v>35</v>
      </c>
      <c r="AE37" s="16">
        <v>55100007</v>
      </c>
      <c r="AF37" s="16">
        <v>100</v>
      </c>
      <c r="AG37" s="16" t="s">
        <v>26</v>
      </c>
      <c r="AH37" s="16" t="s">
        <v>26</v>
      </c>
      <c r="AI37" s="16" t="s">
        <v>165</v>
      </c>
    </row>
    <row r="38" spans="1:35" x14ac:dyDescent="0.15">
      <c r="A38">
        <v>21400001</v>
      </c>
      <c r="B38" s="1" t="s">
        <v>120</v>
      </c>
      <c r="C38" s="1" t="s">
        <v>272</v>
      </c>
      <c r="D38" s="1"/>
      <c r="E38" s="1">
        <f t="shared" ref="E38" si="24">IF(S38&gt;=23,4,IF(AND(S38&gt;=18,S38&lt;23),3,IF(AND(S38&gt;=13,S38&lt;18),2,IF(AND(S38&gt;=8,S38&lt;13),1,0))))</f>
        <v>0</v>
      </c>
      <c r="F38" s="1">
        <v>4</v>
      </c>
      <c r="G38" s="1">
        <f t="shared" si="2"/>
        <v>50</v>
      </c>
      <c r="H38" s="17">
        <v>1</v>
      </c>
      <c r="I38" s="16" t="s">
        <v>327</v>
      </c>
      <c r="J38" s="16">
        <v>0</v>
      </c>
      <c r="K38" s="16">
        <v>1</v>
      </c>
      <c r="L38" s="16">
        <v>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f t="shared" si="23"/>
        <v>6</v>
      </c>
      <c r="T38" s="16"/>
      <c r="U38" s="16"/>
      <c r="V38" s="16"/>
      <c r="W38" s="16" t="s">
        <v>17</v>
      </c>
      <c r="X38" s="16"/>
      <c r="Y38" s="16"/>
      <c r="Z38" s="16"/>
      <c r="AA38" s="16"/>
      <c r="AB38" s="16"/>
      <c r="AC38" s="16">
        <v>0</v>
      </c>
      <c r="AD38" s="16">
        <f>IF(ISBLANK(AE38),0, LOOKUP(AE38,[1]Skill!$A:$A,[1]Skill!$AB:$AB)*AF38/100)</f>
        <v>0</v>
      </c>
      <c r="AE38" s="16"/>
      <c r="AF38" s="16"/>
      <c r="AG38" s="16" t="s">
        <v>26</v>
      </c>
      <c r="AH38" s="16" t="s">
        <v>26</v>
      </c>
      <c r="AI38" s="16" t="s">
        <v>70</v>
      </c>
    </row>
    <row r="39" spans="1:35" x14ac:dyDescent="0.15">
      <c r="A39">
        <v>21400002</v>
      </c>
      <c r="B39" s="1" t="s">
        <v>121</v>
      </c>
      <c r="C39" s="1" t="s">
        <v>273</v>
      </c>
      <c r="D39" s="1"/>
      <c r="E39" s="1">
        <f t="shared" ref="E39:E40" si="25">IF(S39&gt;=23,4,IF(AND(S39&gt;=18,S39&lt;23),3,IF(AND(S39&gt;=13,S39&lt;18),2,IF(AND(S39&gt;=8,S39&lt;13),1,0))))</f>
        <v>1</v>
      </c>
      <c r="F39" s="1">
        <v>4</v>
      </c>
      <c r="G39" s="1">
        <f t="shared" si="2"/>
        <v>100</v>
      </c>
      <c r="H39" s="17">
        <v>1</v>
      </c>
      <c r="I39" s="16" t="s">
        <v>332</v>
      </c>
      <c r="J39" s="16">
        <v>0</v>
      </c>
      <c r="K39" s="16">
        <v>0</v>
      </c>
      <c r="L39" s="16">
        <v>2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f t="shared" si="23"/>
        <v>10</v>
      </c>
      <c r="T39" s="16"/>
      <c r="U39" s="16"/>
      <c r="V39" s="16"/>
      <c r="W39" s="16" t="s">
        <v>17</v>
      </c>
      <c r="X39" s="16"/>
      <c r="Y39" s="16"/>
      <c r="Z39" s="16"/>
      <c r="AA39" s="16"/>
      <c r="AB39" s="16"/>
      <c r="AC39" s="16">
        <v>0</v>
      </c>
      <c r="AD39" s="16">
        <f>IF(ISBLANK(AE39),0, LOOKUP(AE39,[1]Skill!$A:$A,[1]Skill!$AB:$AB)*AF39/100)</f>
        <v>0</v>
      </c>
      <c r="AE39" s="16"/>
      <c r="AF39" s="16"/>
      <c r="AG39" s="16" t="s">
        <v>26</v>
      </c>
      <c r="AH39" s="16" t="s">
        <v>26</v>
      </c>
      <c r="AI39" s="16" t="s">
        <v>119</v>
      </c>
    </row>
    <row r="40" spans="1:35" x14ac:dyDescent="0.15">
      <c r="A40">
        <v>21400003</v>
      </c>
      <c r="B40" s="1" t="s">
        <v>123</v>
      </c>
      <c r="C40" s="1" t="s">
        <v>274</v>
      </c>
      <c r="D40" s="1"/>
      <c r="E40" s="1">
        <f t="shared" si="25"/>
        <v>2</v>
      </c>
      <c r="F40" s="1">
        <v>4</v>
      </c>
      <c r="G40" s="1">
        <f t="shared" si="2"/>
        <v>150</v>
      </c>
      <c r="H40" s="17">
        <v>1</v>
      </c>
      <c r="I40" s="16" t="s">
        <v>333</v>
      </c>
      <c r="J40" s="16">
        <v>0</v>
      </c>
      <c r="K40" s="16">
        <v>0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f t="shared" si="23"/>
        <v>15</v>
      </c>
      <c r="T40" s="16"/>
      <c r="U40" s="16"/>
      <c r="V40" s="16"/>
      <c r="W40" s="16" t="s">
        <v>91</v>
      </c>
      <c r="X40" s="16"/>
      <c r="Y40" s="16"/>
      <c r="Z40" s="16"/>
      <c r="AA40" s="16"/>
      <c r="AB40" s="16"/>
      <c r="AC40" s="16">
        <v>0</v>
      </c>
      <c r="AD40" s="16">
        <f>IF(ISBLANK(AE40),0, LOOKUP(AE40,[1]Skill!$A:$A,[1]Skill!$AB:$AB)*AF40/100)</f>
        <v>10</v>
      </c>
      <c r="AE40" s="16">
        <v>55110005</v>
      </c>
      <c r="AF40" s="16">
        <v>50</v>
      </c>
      <c r="AG40" s="16" t="s">
        <v>26</v>
      </c>
      <c r="AH40" s="16" t="s">
        <v>26</v>
      </c>
      <c r="AI40" s="16" t="s">
        <v>122</v>
      </c>
    </row>
    <row r="41" spans="1:35" x14ac:dyDescent="0.15">
      <c r="A41">
        <v>21400004</v>
      </c>
      <c r="B41" s="1" t="s">
        <v>128</v>
      </c>
      <c r="C41" s="1" t="s">
        <v>275</v>
      </c>
      <c r="D41" s="1"/>
      <c r="E41" s="1">
        <f t="shared" ref="E41:E42" si="26">IF(S41&gt;=23,4,IF(AND(S41&gt;=18,S41&lt;23),3,IF(AND(S41&gt;=13,S41&lt;18),2,IF(AND(S41&gt;=8,S41&lt;13),1,0))))</f>
        <v>3</v>
      </c>
      <c r="F41" s="1">
        <v>4</v>
      </c>
      <c r="G41" s="1">
        <f t="shared" si="2"/>
        <v>200</v>
      </c>
      <c r="H41" s="17">
        <v>1</v>
      </c>
      <c r="I41" s="16" t="s">
        <v>334</v>
      </c>
      <c r="J41" s="16">
        <v>0</v>
      </c>
      <c r="K41" s="16">
        <v>0</v>
      </c>
      <c r="L41" s="16">
        <v>4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f t="shared" si="23"/>
        <v>20</v>
      </c>
      <c r="T41" s="16"/>
      <c r="U41" s="16"/>
      <c r="V41" s="16"/>
      <c r="W41" s="16" t="s">
        <v>91</v>
      </c>
      <c r="X41" s="16"/>
      <c r="Y41" s="16"/>
      <c r="Z41" s="16"/>
      <c r="AA41" s="16"/>
      <c r="AB41" s="16"/>
      <c r="AC41" s="16">
        <v>0</v>
      </c>
      <c r="AD41" s="16">
        <f>IF(ISBLANK(AE41),0, LOOKUP(AE41,[1]Skill!$A:$A,[1]Skill!$AB:$AB)*AF41/100)</f>
        <v>0</v>
      </c>
      <c r="AE41" s="16"/>
      <c r="AF41" s="16"/>
      <c r="AG41" s="16" t="s">
        <v>26</v>
      </c>
      <c r="AH41" s="16" t="s">
        <v>26</v>
      </c>
      <c r="AI41" s="16" t="s">
        <v>127</v>
      </c>
    </row>
    <row r="42" spans="1:35" x14ac:dyDescent="0.15">
      <c r="A42">
        <v>21400005</v>
      </c>
      <c r="B42" s="1" t="s">
        <v>146</v>
      </c>
      <c r="C42" s="1" t="s">
        <v>276</v>
      </c>
      <c r="D42" s="1"/>
      <c r="E42" s="1">
        <f t="shared" si="26"/>
        <v>1</v>
      </c>
      <c r="F42" s="1">
        <v>4</v>
      </c>
      <c r="G42" s="1">
        <f t="shared" ref="G42:G43" si="27">E42*50+50</f>
        <v>100</v>
      </c>
      <c r="H42" s="17">
        <v>1</v>
      </c>
      <c r="I42" s="16" t="s">
        <v>318</v>
      </c>
      <c r="J42" s="16">
        <v>0</v>
      </c>
      <c r="K42" s="16">
        <v>3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f t="shared" si="23"/>
        <v>8</v>
      </c>
      <c r="T42" s="16"/>
      <c r="U42" s="16"/>
      <c r="V42" s="16"/>
      <c r="W42" s="16" t="s">
        <v>91</v>
      </c>
      <c r="X42" s="16"/>
      <c r="Y42" s="16"/>
      <c r="Z42" s="16"/>
      <c r="AA42" s="16"/>
      <c r="AB42" s="16"/>
      <c r="AC42" s="16">
        <v>0</v>
      </c>
      <c r="AD42" s="16">
        <f>IF(ISBLANK(AE42),0, LOOKUP(AE42,[1]Skill!$A:$A,[1]Skill!$AB:$AB)*AF42/100)</f>
        <v>0</v>
      </c>
      <c r="AE42" s="16"/>
      <c r="AF42" s="16"/>
      <c r="AG42" s="16" t="s">
        <v>26</v>
      </c>
      <c r="AH42" s="16" t="s">
        <v>26</v>
      </c>
      <c r="AI42" s="16" t="s">
        <v>145</v>
      </c>
    </row>
    <row r="43" spans="1:35" x14ac:dyDescent="0.15">
      <c r="A43">
        <v>21400006</v>
      </c>
      <c r="B43" s="1" t="s">
        <v>148</v>
      </c>
      <c r="C43" s="1" t="s">
        <v>277</v>
      </c>
      <c r="D43" s="1"/>
      <c r="E43" s="1">
        <f t="shared" ref="E43:E44" si="28">IF(S43&gt;=23,4,IF(AND(S43&gt;=18,S43&lt;23),3,IF(AND(S43&gt;=13,S43&lt;18),2,IF(AND(S43&gt;=8,S43&lt;13),1,0))))</f>
        <v>2</v>
      </c>
      <c r="F43" s="1">
        <v>4</v>
      </c>
      <c r="G43" s="1">
        <f t="shared" si="27"/>
        <v>150</v>
      </c>
      <c r="H43" s="17">
        <v>1</v>
      </c>
      <c r="I43" s="16" t="s">
        <v>332</v>
      </c>
      <c r="J43" s="16">
        <v>0</v>
      </c>
      <c r="K43" s="16">
        <v>4</v>
      </c>
      <c r="L43" s="16">
        <v>2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f t="shared" si="23"/>
        <v>14</v>
      </c>
      <c r="T43" s="16"/>
      <c r="U43" s="16"/>
      <c r="V43" s="16"/>
      <c r="W43" s="16" t="s">
        <v>91</v>
      </c>
      <c r="X43" s="16"/>
      <c r="Y43" s="16"/>
      <c r="Z43" s="16"/>
      <c r="AA43" s="16"/>
      <c r="AB43" s="16"/>
      <c r="AC43" s="16">
        <v>0</v>
      </c>
      <c r="AD43" s="16">
        <f>IF(ISBLANK(AE43),0, LOOKUP(AE43,[1]Skill!$A:$A,[1]Skill!$AB:$AB)*AF43/100)</f>
        <v>0</v>
      </c>
      <c r="AE43" s="16"/>
      <c r="AF43" s="16"/>
      <c r="AG43" s="16" t="s">
        <v>26</v>
      </c>
      <c r="AH43" s="16" t="s">
        <v>26</v>
      </c>
      <c r="AI43" s="16" t="s">
        <v>147</v>
      </c>
    </row>
    <row r="44" spans="1:35" x14ac:dyDescent="0.15">
      <c r="A44">
        <v>21400007</v>
      </c>
      <c r="B44" s="1" t="s">
        <v>150</v>
      </c>
      <c r="C44" s="1" t="s">
        <v>278</v>
      </c>
      <c r="D44" s="1"/>
      <c r="E44" s="1">
        <f t="shared" si="28"/>
        <v>3</v>
      </c>
      <c r="F44" s="1">
        <v>4</v>
      </c>
      <c r="G44" s="1">
        <f t="shared" ref="G44:G45" si="29">E44*50+50</f>
        <v>200</v>
      </c>
      <c r="H44" s="17">
        <v>1</v>
      </c>
      <c r="I44" s="16" t="s">
        <v>320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4</v>
      </c>
      <c r="Q44" s="16">
        <v>0</v>
      </c>
      <c r="R44" s="16">
        <v>0</v>
      </c>
      <c r="S44" s="16">
        <f t="shared" si="23"/>
        <v>20</v>
      </c>
      <c r="T44" s="16"/>
      <c r="U44" s="16"/>
      <c r="V44" s="16"/>
      <c r="W44" s="16" t="s">
        <v>91</v>
      </c>
      <c r="X44" s="16"/>
      <c r="Y44" s="16"/>
      <c r="Z44" s="16"/>
      <c r="AA44" s="16"/>
      <c r="AB44" s="16"/>
      <c r="AC44" s="16">
        <v>0</v>
      </c>
      <c r="AD44" s="16">
        <f>IF(ISBLANK(AE44),0, LOOKUP(AE44,[1]Skill!$A:$A,[1]Skill!$AB:$AB)*AF44/100)</f>
        <v>0</v>
      </c>
      <c r="AE44" s="16"/>
      <c r="AF44" s="16"/>
      <c r="AG44" s="16" t="s">
        <v>26</v>
      </c>
      <c r="AH44" s="16" t="s">
        <v>26</v>
      </c>
      <c r="AI44" s="16" t="s">
        <v>149</v>
      </c>
    </row>
    <row r="45" spans="1:35" x14ac:dyDescent="0.15">
      <c r="A45">
        <v>21400008</v>
      </c>
      <c r="B45" s="1" t="s">
        <v>152</v>
      </c>
      <c r="C45" s="1" t="s">
        <v>304</v>
      </c>
      <c r="D45" s="1"/>
      <c r="E45" s="1">
        <f t="shared" ref="E45:E46" si="30">IF(S45&gt;=23,4,IF(AND(S45&gt;=18,S45&lt;23),3,IF(AND(S45&gt;=13,S45&lt;18),2,IF(AND(S45&gt;=8,S45&lt;13),1,0))))</f>
        <v>0</v>
      </c>
      <c r="F45" s="1">
        <v>4</v>
      </c>
      <c r="G45" s="1">
        <f t="shared" si="29"/>
        <v>50</v>
      </c>
      <c r="H45" s="17">
        <v>1</v>
      </c>
      <c r="I45" s="16" t="s">
        <v>333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1</v>
      </c>
      <c r="S45" s="16">
        <f t="shared" si="23"/>
        <v>5</v>
      </c>
      <c r="T45" s="16"/>
      <c r="U45" s="16"/>
      <c r="V45" s="16"/>
      <c r="W45" s="16" t="s">
        <v>91</v>
      </c>
      <c r="X45" s="16"/>
      <c r="Y45" s="16"/>
      <c r="Z45" s="16"/>
      <c r="AA45" s="16"/>
      <c r="AB45" s="16"/>
      <c r="AC45" s="16">
        <v>0</v>
      </c>
      <c r="AD45" s="16">
        <f>IF(ISBLANK(AE45),0, LOOKUP(AE45,[1]Skill!$A:$A,[1]Skill!$AB:$AB)*AF45/100)</f>
        <v>0</v>
      </c>
      <c r="AE45" s="16"/>
      <c r="AF45" s="16"/>
      <c r="AG45" s="16" t="s">
        <v>26</v>
      </c>
      <c r="AH45" s="16" t="s">
        <v>26</v>
      </c>
      <c r="AI45" s="16" t="s">
        <v>151</v>
      </c>
    </row>
    <row r="46" spans="1:35" x14ac:dyDescent="0.15">
      <c r="A46">
        <v>21400009</v>
      </c>
      <c r="B46" s="1" t="s">
        <v>154</v>
      </c>
      <c r="C46" s="1" t="s">
        <v>279</v>
      </c>
      <c r="D46" s="1"/>
      <c r="E46" s="1">
        <f t="shared" si="30"/>
        <v>2</v>
      </c>
      <c r="F46" s="1">
        <v>4</v>
      </c>
      <c r="G46" s="1">
        <f t="shared" ref="G46:G47" si="31">E46*50+50</f>
        <v>150</v>
      </c>
      <c r="H46" s="17">
        <v>1</v>
      </c>
      <c r="I46" s="16" t="s">
        <v>335</v>
      </c>
      <c r="J46" s="16">
        <v>0</v>
      </c>
      <c r="K46" s="16">
        <v>3</v>
      </c>
      <c r="L46" s="16">
        <v>2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f t="shared" si="23"/>
        <v>13</v>
      </c>
      <c r="T46" s="16"/>
      <c r="U46" s="16"/>
      <c r="V46" s="16"/>
      <c r="W46" s="16" t="s">
        <v>91</v>
      </c>
      <c r="X46" s="16"/>
      <c r="Y46" s="16"/>
      <c r="Z46" s="16"/>
      <c r="AA46" s="16"/>
      <c r="AB46" s="16"/>
      <c r="AC46" s="16">
        <v>0</v>
      </c>
      <c r="AD46" s="16">
        <f>IF(ISBLANK(AE46),0, LOOKUP(AE46,[1]Skill!$A:$A,[1]Skill!$AB:$AB)*AF46/100)</f>
        <v>0</v>
      </c>
      <c r="AE46" s="16"/>
      <c r="AF46" s="16"/>
      <c r="AG46" s="16" t="s">
        <v>26</v>
      </c>
      <c r="AH46" s="16" t="s">
        <v>26</v>
      </c>
      <c r="AI46" s="16" t="s">
        <v>153</v>
      </c>
    </row>
    <row r="47" spans="1:35" x14ac:dyDescent="0.15">
      <c r="A47">
        <v>21400010</v>
      </c>
      <c r="B47" s="1" t="s">
        <v>156</v>
      </c>
      <c r="C47" s="1" t="s">
        <v>280</v>
      </c>
      <c r="D47" s="1"/>
      <c r="E47" s="1">
        <f t="shared" ref="E47:E48" si="32">IF(S47&gt;=23,4,IF(AND(S47&gt;=18,S47&lt;23),3,IF(AND(S47&gt;=13,S47&lt;18),2,IF(AND(S47&gt;=8,S47&lt;13),1,0))))</f>
        <v>2</v>
      </c>
      <c r="F47" s="1">
        <v>4</v>
      </c>
      <c r="G47" s="1">
        <f t="shared" si="31"/>
        <v>150</v>
      </c>
      <c r="H47" s="17">
        <v>1</v>
      </c>
      <c r="I47" s="16" t="s">
        <v>311</v>
      </c>
      <c r="J47" s="16">
        <v>0</v>
      </c>
      <c r="K47" s="16">
        <v>0</v>
      </c>
      <c r="L47" s="16">
        <v>0</v>
      </c>
      <c r="M47" s="16">
        <v>3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f t="shared" si="23"/>
        <v>15</v>
      </c>
      <c r="T47" s="16"/>
      <c r="U47" s="16"/>
      <c r="V47" s="16"/>
      <c r="W47" s="16" t="s">
        <v>91</v>
      </c>
      <c r="X47" s="16"/>
      <c r="Y47" s="16"/>
      <c r="Z47" s="16"/>
      <c r="AA47" s="16"/>
      <c r="AB47" s="16"/>
      <c r="AC47" s="16">
        <v>0</v>
      </c>
      <c r="AD47" s="16">
        <f>IF(ISBLANK(AE47),0, LOOKUP(AE47,[1]Skill!$A:$A,[1]Skill!$AB:$AB)*AF47/100)</f>
        <v>0</v>
      </c>
      <c r="AE47" s="16"/>
      <c r="AF47" s="16"/>
      <c r="AG47" s="16" t="s">
        <v>26</v>
      </c>
      <c r="AH47" s="16" t="s">
        <v>26</v>
      </c>
      <c r="AI47" s="16" t="s">
        <v>155</v>
      </c>
    </row>
    <row r="48" spans="1:35" x14ac:dyDescent="0.15">
      <c r="A48">
        <v>21400011</v>
      </c>
      <c r="B48" s="1" t="s">
        <v>158</v>
      </c>
      <c r="C48" s="1" t="s">
        <v>281</v>
      </c>
      <c r="D48" s="1"/>
      <c r="E48" s="1">
        <f t="shared" si="32"/>
        <v>4</v>
      </c>
      <c r="F48" s="1">
        <v>4</v>
      </c>
      <c r="G48" s="1">
        <f t="shared" ref="G48" si="33">E48*50+50</f>
        <v>250</v>
      </c>
      <c r="H48" s="17">
        <v>1</v>
      </c>
      <c r="I48" s="16" t="s">
        <v>331</v>
      </c>
      <c r="J48" s="16">
        <v>0</v>
      </c>
      <c r="K48" s="16">
        <v>5</v>
      </c>
      <c r="L48" s="16">
        <v>3</v>
      </c>
      <c r="M48" s="16">
        <v>0</v>
      </c>
      <c r="N48" s="16">
        <v>0</v>
      </c>
      <c r="O48" s="16">
        <v>0</v>
      </c>
      <c r="P48" s="16">
        <v>2</v>
      </c>
      <c r="Q48" s="16">
        <v>0</v>
      </c>
      <c r="R48" s="16">
        <v>0</v>
      </c>
      <c r="S48" s="16">
        <f t="shared" si="23"/>
        <v>30</v>
      </c>
      <c r="T48" s="16"/>
      <c r="U48" s="16"/>
      <c r="V48" s="16"/>
      <c r="W48" s="16" t="s">
        <v>91</v>
      </c>
      <c r="X48" s="16"/>
      <c r="Y48" s="16"/>
      <c r="Z48" s="16"/>
      <c r="AA48" s="16"/>
      <c r="AB48" s="16"/>
      <c r="AC48" s="16">
        <v>0</v>
      </c>
      <c r="AD48" s="16">
        <f>IF(ISBLANK(AE48),0, LOOKUP(AE48,[1]Skill!$A:$A,[1]Skill!$AB:$AB)*AF48/100)</f>
        <v>0</v>
      </c>
      <c r="AE48" s="16"/>
      <c r="AF48" s="16"/>
      <c r="AG48" s="16" t="s">
        <v>26</v>
      </c>
      <c r="AH48" s="16" t="s">
        <v>26</v>
      </c>
      <c r="AI48" s="16" t="s">
        <v>157</v>
      </c>
    </row>
    <row r="49" spans="1:35" x14ac:dyDescent="0.15">
      <c r="A49">
        <v>21500001</v>
      </c>
      <c r="B49" s="1" t="s">
        <v>71</v>
      </c>
      <c r="C49" s="1" t="s">
        <v>293</v>
      </c>
      <c r="D49" s="1"/>
      <c r="E49" s="1">
        <f t="shared" ref="E49" si="34">IF(S49&gt;=23,4,IF(AND(S49&gt;=18,S49&lt;23),3,IF(AND(S49&gt;=13,S49&lt;18),2,IF(AND(S49&gt;=8,S49&lt;13),1,0))))</f>
        <v>1</v>
      </c>
      <c r="F49" s="1">
        <v>5</v>
      </c>
      <c r="G49" s="1">
        <f t="shared" si="2"/>
        <v>100</v>
      </c>
      <c r="H49" s="17">
        <v>1</v>
      </c>
      <c r="I49" s="16" t="s">
        <v>336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f t="shared" si="23"/>
        <v>10</v>
      </c>
      <c r="T49" s="16">
        <v>5</v>
      </c>
      <c r="U49" s="16"/>
      <c r="V49" s="16"/>
      <c r="W49" s="16" t="s">
        <v>69</v>
      </c>
      <c r="X49" s="16"/>
      <c r="Y49" s="16"/>
      <c r="Z49" s="16"/>
      <c r="AA49" s="16"/>
      <c r="AB49" s="16"/>
      <c r="AC49" s="16">
        <v>10</v>
      </c>
      <c r="AD49" s="16">
        <f>IF(ISBLANK(AE49),0, LOOKUP(AE49,[1]Skill!$A:$A,[1]Skill!$AB:$AB)*AF49/100)</f>
        <v>0</v>
      </c>
      <c r="AE49" s="16"/>
      <c r="AF49" s="16"/>
      <c r="AG49" s="16" t="s">
        <v>26</v>
      </c>
      <c r="AH49" s="16" t="s">
        <v>26</v>
      </c>
      <c r="AI49" s="16" t="s">
        <v>72</v>
      </c>
    </row>
    <row r="50" spans="1:35" x14ac:dyDescent="0.15">
      <c r="A50">
        <v>21500002</v>
      </c>
      <c r="B50" s="1" t="s">
        <v>126</v>
      </c>
      <c r="C50" s="1" t="s">
        <v>282</v>
      </c>
      <c r="D50" s="1"/>
      <c r="E50" s="1">
        <f t="shared" ref="E50:E51" si="35">IF(S50&gt;=23,4,IF(AND(S50&gt;=18,S50&lt;23),3,IF(AND(S50&gt;=13,S50&lt;18),2,IF(AND(S50&gt;=8,S50&lt;13),1,0))))</f>
        <v>1</v>
      </c>
      <c r="F50" s="1">
        <v>5</v>
      </c>
      <c r="G50" s="1">
        <f t="shared" si="2"/>
        <v>100</v>
      </c>
      <c r="H50" s="17">
        <v>1</v>
      </c>
      <c r="I50" s="16" t="s">
        <v>336</v>
      </c>
      <c r="J50" s="16">
        <v>0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f t="shared" si="23"/>
        <v>10</v>
      </c>
      <c r="T50" s="16"/>
      <c r="U50" s="16"/>
      <c r="V50" s="16"/>
      <c r="W50" s="16" t="s">
        <v>125</v>
      </c>
      <c r="X50" s="16" t="s">
        <v>297</v>
      </c>
      <c r="Y50" s="16"/>
      <c r="Z50" s="16"/>
      <c r="AA50" s="16"/>
      <c r="AB50" s="16"/>
      <c r="AC50" s="16">
        <v>5</v>
      </c>
      <c r="AD50" s="16">
        <f>IF(ISBLANK(AE50),0, LOOKUP(AE50,[1]Skill!$A:$A,[1]Skill!$AB:$AB)*AF50/100)</f>
        <v>0</v>
      </c>
      <c r="AE50" s="16"/>
      <c r="AF50" s="16"/>
      <c r="AG50" s="16" t="s">
        <v>26</v>
      </c>
      <c r="AH50" s="16" t="s">
        <v>26</v>
      </c>
      <c r="AI50" s="16" t="s">
        <v>124</v>
      </c>
    </row>
    <row r="51" spans="1:35" x14ac:dyDescent="0.15">
      <c r="A51">
        <v>21500003</v>
      </c>
      <c r="B51" s="1" t="s">
        <v>130</v>
      </c>
      <c r="C51" s="1" t="s">
        <v>283</v>
      </c>
      <c r="D51" s="1"/>
      <c r="E51" s="1">
        <f t="shared" si="35"/>
        <v>1</v>
      </c>
      <c r="F51" s="1">
        <v>5</v>
      </c>
      <c r="G51" s="1">
        <f t="shared" si="2"/>
        <v>100</v>
      </c>
      <c r="H51" s="17">
        <v>1</v>
      </c>
      <c r="I51" s="16" t="s">
        <v>335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1</v>
      </c>
      <c r="P51" s="16">
        <v>0</v>
      </c>
      <c r="Q51" s="16">
        <v>0</v>
      </c>
      <c r="R51" s="16">
        <v>0</v>
      </c>
      <c r="S51" s="16">
        <f t="shared" si="23"/>
        <v>11</v>
      </c>
      <c r="T51" s="16"/>
      <c r="U51" s="16"/>
      <c r="V51" s="16"/>
      <c r="W51" s="16" t="s">
        <v>131</v>
      </c>
      <c r="X51" s="16" t="s">
        <v>298</v>
      </c>
      <c r="Y51" s="16"/>
      <c r="Z51" s="16"/>
      <c r="AA51" s="16"/>
      <c r="AB51" s="16"/>
      <c r="AC51" s="16">
        <v>6</v>
      </c>
      <c r="AD51" s="16">
        <f>IF(ISBLANK(AE51),0, LOOKUP(AE51,[1]Skill!$A:$A,[1]Skill!$AB:$AB)*AF51/100)</f>
        <v>0</v>
      </c>
      <c r="AE51" s="16"/>
      <c r="AF51" s="16"/>
      <c r="AG51" s="16" t="s">
        <v>26</v>
      </c>
      <c r="AH51" s="16" t="s">
        <v>26</v>
      </c>
      <c r="AI51" s="16" t="s">
        <v>129</v>
      </c>
    </row>
    <row r="52" spans="1:35" x14ac:dyDescent="0.15">
      <c r="A52">
        <v>21500004</v>
      </c>
      <c r="B52" s="1" t="s">
        <v>133</v>
      </c>
      <c r="C52" s="1" t="s">
        <v>284</v>
      </c>
      <c r="D52" s="1"/>
      <c r="E52" s="1">
        <f t="shared" ref="E52:E53" si="36">IF(S52&gt;=23,4,IF(AND(S52&gt;=18,S52&lt;23),3,IF(AND(S52&gt;=13,S52&lt;18),2,IF(AND(S52&gt;=8,S52&lt;13),1,0))))</f>
        <v>1</v>
      </c>
      <c r="F52" s="1">
        <v>5</v>
      </c>
      <c r="G52" s="1">
        <f t="shared" si="2"/>
        <v>100</v>
      </c>
      <c r="H52" s="17">
        <v>1</v>
      </c>
      <c r="I52" s="16" t="s">
        <v>335</v>
      </c>
      <c r="J52" s="16">
        <v>0</v>
      </c>
      <c r="K52" s="16">
        <v>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f t="shared" si="23"/>
        <v>8</v>
      </c>
      <c r="T52" s="16"/>
      <c r="U52" s="16"/>
      <c r="V52" s="16"/>
      <c r="W52" s="16" t="s">
        <v>69</v>
      </c>
      <c r="X52" s="16"/>
      <c r="Y52" s="16"/>
      <c r="Z52" s="16"/>
      <c r="AA52" s="16"/>
      <c r="AB52" s="16"/>
      <c r="AC52" s="16">
        <v>0</v>
      </c>
      <c r="AD52" s="16">
        <f>IF(ISBLANK(AE52),0, LOOKUP(AE52,[1]Skill!$A:$A,[1]Skill!$AB:$AB)*AF52/100)</f>
        <v>4</v>
      </c>
      <c r="AE52" s="16">
        <v>55990108</v>
      </c>
      <c r="AF52" s="16">
        <v>100</v>
      </c>
      <c r="AG52" s="16" t="s">
        <v>26</v>
      </c>
      <c r="AH52" s="16" t="s">
        <v>26</v>
      </c>
      <c r="AI52" s="16" t="s">
        <v>132</v>
      </c>
    </row>
    <row r="53" spans="1:35" x14ac:dyDescent="0.15">
      <c r="A53">
        <v>21500005</v>
      </c>
      <c r="B53" s="1" t="s">
        <v>136</v>
      </c>
      <c r="C53" s="1" t="s">
        <v>285</v>
      </c>
      <c r="D53" s="1"/>
      <c r="E53" s="1">
        <f t="shared" si="36"/>
        <v>2</v>
      </c>
      <c r="F53" s="1">
        <v>5</v>
      </c>
      <c r="G53" s="1">
        <f t="shared" si="2"/>
        <v>150</v>
      </c>
      <c r="H53" s="17">
        <v>1</v>
      </c>
      <c r="I53" s="16" t="s">
        <v>313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1</v>
      </c>
      <c r="S53" s="16">
        <f t="shared" si="23"/>
        <v>15</v>
      </c>
      <c r="T53" s="16"/>
      <c r="U53" s="16"/>
      <c r="V53" s="16"/>
      <c r="W53" s="16" t="s">
        <v>135</v>
      </c>
      <c r="X53" s="16" t="s">
        <v>299</v>
      </c>
      <c r="Y53" s="16"/>
      <c r="Z53" s="16"/>
      <c r="AA53" s="16"/>
      <c r="AB53" s="16"/>
      <c r="AC53" s="16">
        <v>10</v>
      </c>
      <c r="AD53" s="16">
        <f>IF(ISBLANK(AE53),0, LOOKUP(AE53,[1]Skill!$A:$A,[1]Skill!$AB:$AB)*AF53/100)</f>
        <v>0</v>
      </c>
      <c r="AE53" s="16"/>
      <c r="AF53" s="16"/>
      <c r="AG53" s="16" t="s">
        <v>26</v>
      </c>
      <c r="AH53" s="16" t="s">
        <v>26</v>
      </c>
      <c r="AI53" s="16" t="s">
        <v>134</v>
      </c>
    </row>
    <row r="54" spans="1:35" x14ac:dyDescent="0.15">
      <c r="A54">
        <v>21500006</v>
      </c>
      <c r="B54" s="1" t="s">
        <v>138</v>
      </c>
      <c r="C54" s="1" t="s">
        <v>286</v>
      </c>
      <c r="D54" s="1"/>
      <c r="E54" s="1">
        <f t="shared" ref="E54:E55" si="37">IF(S54&gt;=23,4,IF(AND(S54&gt;=18,S54&lt;23),3,IF(AND(S54&gt;=13,S54&lt;18),2,IF(AND(S54&gt;=8,S54&lt;13),1,0))))</f>
        <v>2</v>
      </c>
      <c r="F54" s="1">
        <v>5</v>
      </c>
      <c r="G54" s="1">
        <f t="shared" si="2"/>
        <v>150</v>
      </c>
      <c r="H54" s="17">
        <v>1</v>
      </c>
      <c r="I54" s="16" t="s">
        <v>337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f t="shared" si="23"/>
        <v>15</v>
      </c>
      <c r="T54" s="16"/>
      <c r="U54" s="16"/>
      <c r="V54" s="16"/>
      <c r="W54" s="16" t="s">
        <v>69</v>
      </c>
      <c r="X54" s="16"/>
      <c r="Y54" s="16"/>
      <c r="Z54" s="16"/>
      <c r="AA54" s="16"/>
      <c r="AB54" s="16"/>
      <c r="AC54" s="16">
        <v>0</v>
      </c>
      <c r="AD54" s="16">
        <f>IF(ISBLANK(AE54),0, LOOKUP(AE54,[1]Skill!$A:$A,[1]Skill!$AB:$AB)*AF54/100)</f>
        <v>15</v>
      </c>
      <c r="AE54" s="16">
        <v>55990109</v>
      </c>
      <c r="AF54" s="16">
        <v>100</v>
      </c>
      <c r="AG54" s="16" t="s">
        <v>26</v>
      </c>
      <c r="AH54" s="16" t="s">
        <v>26</v>
      </c>
      <c r="AI54" s="16" t="s">
        <v>137</v>
      </c>
    </row>
    <row r="55" spans="1:35" x14ac:dyDescent="0.15">
      <c r="A55">
        <v>21500007</v>
      </c>
      <c r="B55" s="1" t="s">
        <v>163</v>
      </c>
      <c r="C55" s="1" t="s">
        <v>287</v>
      </c>
      <c r="D55" s="1"/>
      <c r="E55" s="1">
        <f t="shared" si="37"/>
        <v>1</v>
      </c>
      <c r="F55" s="1">
        <v>5</v>
      </c>
      <c r="G55" s="1">
        <f t="shared" ref="G55:G56" si="38">E55*50+50</f>
        <v>100</v>
      </c>
      <c r="H55" s="17">
        <v>1</v>
      </c>
      <c r="I55" s="16" t="s">
        <v>337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f t="shared" si="23"/>
        <v>8</v>
      </c>
      <c r="T55" s="16"/>
      <c r="U55" s="16"/>
      <c r="V55" s="16"/>
      <c r="W55" s="16" t="s">
        <v>162</v>
      </c>
      <c r="X55" s="16"/>
      <c r="Y55" s="16"/>
      <c r="Z55" s="16"/>
      <c r="AA55" s="16"/>
      <c r="AB55" s="16"/>
      <c r="AC55" s="16">
        <v>8</v>
      </c>
      <c r="AD55" s="16">
        <f>IF(ISBLANK(AE55),0, LOOKUP(AE55,[1]Skill!$A:$A,[1]Skill!$AB:$AB)*AF55/100)</f>
        <v>0</v>
      </c>
      <c r="AE55" s="16"/>
      <c r="AF55" s="16"/>
      <c r="AG55" s="16" t="s">
        <v>26</v>
      </c>
      <c r="AH55" s="16" t="s">
        <v>26</v>
      </c>
      <c r="AI55" s="16" t="s">
        <v>161</v>
      </c>
    </row>
    <row r="56" spans="1:35" x14ac:dyDescent="0.15">
      <c r="A56">
        <v>21500008</v>
      </c>
      <c r="B56" s="1" t="s">
        <v>168</v>
      </c>
      <c r="C56" s="1" t="s">
        <v>288</v>
      </c>
      <c r="D56" s="1"/>
      <c r="E56" s="1">
        <f t="shared" ref="E56:E57" si="39">IF(S56&gt;=23,4,IF(AND(S56&gt;=18,S56&lt;23),3,IF(AND(S56&gt;=13,S56&lt;18),2,IF(AND(S56&gt;=8,S56&lt;13),1,0))))</f>
        <v>4</v>
      </c>
      <c r="F56" s="1">
        <v>5</v>
      </c>
      <c r="G56" s="1">
        <f t="shared" si="38"/>
        <v>250</v>
      </c>
      <c r="H56" s="17">
        <v>1</v>
      </c>
      <c r="I56" s="16" t="s">
        <v>315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3</v>
      </c>
      <c r="P56" s="16">
        <v>0</v>
      </c>
      <c r="Q56" s="16">
        <v>0</v>
      </c>
      <c r="R56" s="16">
        <v>0</v>
      </c>
      <c r="S56" s="16">
        <f t="shared" si="23"/>
        <v>25</v>
      </c>
      <c r="T56" s="16"/>
      <c r="U56" s="16"/>
      <c r="V56" s="16"/>
      <c r="W56" s="16" t="s">
        <v>104</v>
      </c>
      <c r="X56" s="16"/>
      <c r="Y56" s="16"/>
      <c r="Z56" s="16"/>
      <c r="AA56" s="16"/>
      <c r="AB56" s="16"/>
      <c r="AC56" s="16">
        <v>0</v>
      </c>
      <c r="AD56" s="16">
        <f>IF(ISBLANK(AE56),0, LOOKUP(AE56,[1]Skill!$A:$A,[1]Skill!$AB:$AB)*AF56/100)</f>
        <v>10</v>
      </c>
      <c r="AE56" s="16">
        <v>55110003</v>
      </c>
      <c r="AF56" s="16">
        <v>40</v>
      </c>
      <c r="AG56" s="16" t="s">
        <v>26</v>
      </c>
      <c r="AH56" s="16" t="s">
        <v>26</v>
      </c>
      <c r="AI56" s="16" t="s">
        <v>167</v>
      </c>
    </row>
    <row r="57" spans="1:35" x14ac:dyDescent="0.15">
      <c r="A57">
        <v>21500009</v>
      </c>
      <c r="B57" s="1" t="s">
        <v>225</v>
      </c>
      <c r="C57" s="1" t="s">
        <v>289</v>
      </c>
      <c r="D57" s="1"/>
      <c r="E57" s="1">
        <f t="shared" si="39"/>
        <v>1</v>
      </c>
      <c r="F57" s="1">
        <v>5</v>
      </c>
      <c r="G57" s="1">
        <f t="shared" ref="G57:G58" si="40">E57*50+50</f>
        <v>100</v>
      </c>
      <c r="H57" s="17">
        <v>1</v>
      </c>
      <c r="I57" s="16" t="s">
        <v>321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f t="shared" si="23"/>
        <v>10</v>
      </c>
      <c r="T57" s="16"/>
      <c r="U57" s="16"/>
      <c r="V57" s="16"/>
      <c r="W57" s="16" t="s">
        <v>104</v>
      </c>
      <c r="X57" s="16"/>
      <c r="Y57" s="16">
        <v>31100001</v>
      </c>
      <c r="Z57" s="16"/>
      <c r="AA57" s="16"/>
      <c r="AB57" s="16"/>
      <c r="AC57" s="16">
        <v>10</v>
      </c>
      <c r="AD57" s="16">
        <f>IF(ISBLANK(AE57),0, LOOKUP(AE57,[1]Skill!$A:$A,[1]Skill!$AB:$AB)*AF57/100)</f>
        <v>0</v>
      </c>
      <c r="AE57" s="16"/>
      <c r="AF57" s="16"/>
      <c r="AG57" s="16" t="s">
        <v>26</v>
      </c>
      <c r="AH57" s="16" t="s">
        <v>26</v>
      </c>
      <c r="AI57" s="16" t="s">
        <v>224</v>
      </c>
    </row>
    <row r="58" spans="1:35" x14ac:dyDescent="0.15">
      <c r="A58">
        <v>21500010</v>
      </c>
      <c r="B58" s="1" t="s">
        <v>227</v>
      </c>
      <c r="C58" s="1" t="s">
        <v>290</v>
      </c>
      <c r="D58" s="1"/>
      <c r="E58" s="1">
        <f t="shared" ref="E58:E59" si="41">IF(S58&gt;=23,4,IF(AND(S58&gt;=18,S58&lt;23),3,IF(AND(S58&gt;=13,S58&lt;18),2,IF(AND(S58&gt;=8,S58&lt;13),1,0))))</f>
        <v>2</v>
      </c>
      <c r="F58" s="1">
        <v>5</v>
      </c>
      <c r="G58" s="1">
        <f t="shared" si="40"/>
        <v>150</v>
      </c>
      <c r="H58" s="17">
        <v>1</v>
      </c>
      <c r="I58" s="16" t="s">
        <v>315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f t="shared" si="23"/>
        <v>15</v>
      </c>
      <c r="T58" s="16"/>
      <c r="U58" s="16"/>
      <c r="V58" s="16"/>
      <c r="W58" s="16" t="s">
        <v>91</v>
      </c>
      <c r="X58" s="16" t="s">
        <v>300</v>
      </c>
      <c r="Y58" s="16">
        <v>31100002</v>
      </c>
      <c r="Z58" s="16"/>
      <c r="AA58" s="16"/>
      <c r="AB58" s="16"/>
      <c r="AC58" s="16">
        <v>15</v>
      </c>
      <c r="AD58" s="16">
        <f>IF(ISBLANK(AE58),0, LOOKUP(AE58,[1]Skill!$A:$A,[1]Skill!$AB:$AB)*AF58/100)</f>
        <v>0</v>
      </c>
      <c r="AE58" s="16"/>
      <c r="AF58" s="16"/>
      <c r="AG58" s="16" t="s">
        <v>26</v>
      </c>
      <c r="AH58" s="16" t="s">
        <v>26</v>
      </c>
      <c r="AI58" s="16" t="s">
        <v>226</v>
      </c>
    </row>
    <row r="59" spans="1:35" x14ac:dyDescent="0.15">
      <c r="A59">
        <v>21500011</v>
      </c>
      <c r="B59" s="1" t="s">
        <v>229</v>
      </c>
      <c r="C59" s="1" t="s">
        <v>291</v>
      </c>
      <c r="D59" s="1"/>
      <c r="E59" s="1">
        <f t="shared" si="41"/>
        <v>4</v>
      </c>
      <c r="F59" s="1">
        <v>5</v>
      </c>
      <c r="G59" s="1">
        <f t="shared" ref="G59" si="42">E59*50+50</f>
        <v>250</v>
      </c>
      <c r="H59" s="17">
        <v>1</v>
      </c>
      <c r="I59" s="16" t="s">
        <v>316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f t="shared" si="23"/>
        <v>25</v>
      </c>
      <c r="T59" s="16"/>
      <c r="U59" s="16"/>
      <c r="V59" s="16"/>
      <c r="W59" s="16" t="s">
        <v>91</v>
      </c>
      <c r="X59" s="16"/>
      <c r="Y59" s="16">
        <v>31100003</v>
      </c>
      <c r="Z59" s="16"/>
      <c r="AA59" s="16"/>
      <c r="AB59" s="16"/>
      <c r="AC59" s="16">
        <v>25</v>
      </c>
      <c r="AD59" s="16">
        <f>IF(ISBLANK(AE59),0, LOOKUP(AE59,[1]Skill!$A:$A,[1]Skill!$AB:$AB)*AF59/100)</f>
        <v>0</v>
      </c>
      <c r="AE59" s="16"/>
      <c r="AF59" s="16"/>
      <c r="AG59" s="16" t="s">
        <v>26</v>
      </c>
      <c r="AH59" s="16" t="s">
        <v>26</v>
      </c>
      <c r="AI59" s="16" t="s">
        <v>228</v>
      </c>
    </row>
  </sheetData>
  <phoneticPr fontId="18" type="noConversion"/>
  <conditionalFormatting sqref="E4:E59">
    <cfRule type="cellIs" dxfId="5" priority="7" operator="greaterThanOrEqual">
      <formula>5</formula>
    </cfRule>
    <cfRule type="cellIs" dxfId="4" priority="8" operator="equal">
      <formula>1</formula>
    </cfRule>
    <cfRule type="cellIs" dxfId="3" priority="9" operator="equal">
      <formula>2</formula>
    </cfRule>
    <cfRule type="cellIs" dxfId="2" priority="10" operator="equal">
      <formula>3</formula>
    </cfRule>
    <cfRule type="cellIs" dxfId="1" priority="11" operator="equal">
      <formula>4</formula>
    </cfRule>
  </conditionalFormatting>
  <conditionalFormatting sqref="I4:AI59">
    <cfRule type="containsBlanks" dxfId="0" priority="1">
      <formula>LEN(TRIM(I4))=0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武器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2018-03-25T02:41:25Z</dcterms:modified>
</cp:coreProperties>
</file>