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6" r:id="rId7"/>
    <pivotCache cacheId="7" r:id="rId8"/>
  </pivotCaches>
</workbook>
</file>

<file path=xl/calcChain.xml><?xml version="1.0" encoding="utf-8"?>
<calcChain xmlns="http://schemas.openxmlformats.org/spreadsheetml/2006/main"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16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16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16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16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<sst xmlns="http://schemas.openxmlformats.org/spreadsheetml/2006/main" count="2195" uniqueCount="995">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</sst>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7" totalsRowShown="0" headerRowDxfId="147" dataDxfId="146" tableBorderDxfId="145">
  <autoFilter ref="A3:BA317"/>
  <sortState ref="A4:BA304">
    <sortCondition ref="A3:A304"/>
  </sortState>
  <tableColumns count="53">
    <tableColumn id="1" name="Id" dataDxfId="144"/>
    <tableColumn id="2" name="Name" dataDxfId="143"/>
    <tableColumn id="22" name="Ename" dataDxfId="142"/>
    <tableColumn id="23" name="Remark" dataDxfId="141"/>
    <tableColumn id="3" name="Star" dataDxfId="140"/>
    <tableColumn id="4" name="Type" dataDxfId="139"/>
    <tableColumn id="5" name="Attr" dataDxfId="138"/>
    <tableColumn id="58" name="Quality" dataDxfId="13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6"/>
    <tableColumn id="6" name="AtkP" dataDxfId="135"/>
    <tableColumn id="24" name="VitP" dataDxfId="134"/>
    <tableColumn id="25" name="Modify" dataDxfId="133"/>
    <tableColumn id="9" name="Def" dataDxfId="132"/>
    <tableColumn id="10" name="Mag" dataDxfId="131"/>
    <tableColumn id="32" name="Spd" dataDxfId="130"/>
    <tableColumn id="35" name="Hit" dataDxfId="129"/>
    <tableColumn id="36" name="Dhit" dataDxfId="128"/>
    <tableColumn id="34" name="Crt" dataDxfId="127"/>
    <tableColumn id="33" name="Luk" dataDxfId="126"/>
    <tableColumn id="7" name="Sum" dataDxfId="125">
      <calculatedColumnFormula>SUM(J4:K4)+SUM(M4:S4)*5+4.4*SUM(AJ4:AP4)+2.5*SUM(AD4:AH4)+IF(ISNUMBER(AC4),AC4,0)+L4</calculatedColumnFormula>
    </tableColumn>
    <tableColumn id="13" name="Range" dataDxfId="124"/>
    <tableColumn id="14" name="Mov" dataDxfId="123"/>
    <tableColumn id="51" name="LifeRound" dataDxfId="122"/>
    <tableColumn id="16" name="Arrow" dataDxfId="121"/>
    <tableColumn id="42" name="Skill1" dataDxfId="120"/>
    <tableColumn id="43" name="SkillRate1" dataDxfId="119"/>
    <tableColumn id="44" name="Skill2" dataDxfId="118"/>
    <tableColumn id="45" name="SkillRate2" dataDxfId="117"/>
    <tableColumn id="54" name="~SkillMark" dataDxfId="116">
      <calculatedColumnFormula>IF(ISBLANK($Y4),0, LOOKUP($Y4,[1]Skill!$A:$A,[1]Skill!$Y:$Y)*$Z4/100)+
IF(ISBLANK($AA4),0, LOOKUP($AA4,[1]Skill!$A:$A,[1]Skill!$Y:$Y)*$AB4/100)</calculatedColumnFormula>
    </tableColumn>
    <tableColumn id="52" name="~AntiLife" dataDxfId="115"/>
    <tableColumn id="57" name="~AntiMental" dataDxfId="114"/>
    <tableColumn id="56" name="~AntiPhysical" dataDxfId="113"/>
    <tableColumn id="55" name="~AntiElement" dataDxfId="112"/>
    <tableColumn id="53" name="~AntiHelp" dataDxfId="111"/>
    <tableColumn id="30" name="BuffImmune" dataDxfId="110">
      <calculatedColumnFormula>CONCATENATE(AD4,";",AE4,";",AF4,";",AG4,";",AH4)</calculatedColumnFormula>
    </tableColumn>
    <tableColumn id="8" name="~AntiNull" dataDxfId="109"/>
    <tableColumn id="11" name="~AntiWater" dataDxfId="108"/>
    <tableColumn id="26" name="~AntiWind" dataDxfId="107"/>
    <tableColumn id="27" name="~AntiFire" dataDxfId="106"/>
    <tableColumn id="37" name="~AntiEarth" dataDxfId="105"/>
    <tableColumn id="40" name="~AntiLight" dataDxfId="104"/>
    <tableColumn id="41" name="~AntiDark" dataDxfId="103"/>
    <tableColumn id="31" name="AttrDef" dataDxfId="102">
      <calculatedColumnFormula>CONCATENATE(AJ4,";",AK4,";",AL4,";",AM4,";",AN4,";",AO4,";",AP4)</calculatedColumnFormula>
    </tableColumn>
    <tableColumn id="50" name="IsBuilding" dataDxfId="101"/>
    <tableColumn id="29" name="JobId" dataDxfId="100"/>
    <tableColumn id="20" name="DropId1" dataDxfId="99"/>
    <tableColumn id="39" name="DropId2" dataDxfId="98"/>
    <tableColumn id="21" name="Icon" dataDxfId="97"/>
    <tableColumn id="17" name="Cover" dataDxfId="96"/>
    <tableColumn id="18" name="Sound" dataDxfId="95"/>
    <tableColumn id="15" name="IsSpecial" dataDxfId="94"/>
    <tableColumn id="28" name="IsNew" dataDxfId="93"/>
    <tableColumn id="19" name="VsMark" dataDxfId="9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6" totalsRowShown="0" headerRowDxfId="91" dataDxfId="90" tableBorderDxfId="89">
  <autoFilter ref="A3:BA16"/>
  <sortState ref="A4:AF312">
    <sortCondition ref="A3:A312"/>
  </sortState>
  <tableColumns count="53">
    <tableColumn id="1" name="Id" dataDxfId="88"/>
    <tableColumn id="2" name="Name" dataDxfId="87"/>
    <tableColumn id="22" name="Ename" dataDxfId="86"/>
    <tableColumn id="23" name="Remark" dataDxfId="85"/>
    <tableColumn id="3" name="Star" dataDxfId="84"/>
    <tableColumn id="4" name="Type" dataDxfId="83"/>
    <tableColumn id="5" name="Attr" dataDxfId="82"/>
    <tableColumn id="58" name="Quality" dataDxfId="8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80"/>
    <tableColumn id="6" name="AtkP" dataDxfId="79"/>
    <tableColumn id="24" name="VitP" dataDxfId="78"/>
    <tableColumn id="25" name="Modify" dataDxfId="77"/>
    <tableColumn id="9" name="Def" dataDxfId="76"/>
    <tableColumn id="10" name="Mag" dataDxfId="75"/>
    <tableColumn id="32" name="Spd" dataDxfId="74"/>
    <tableColumn id="35" name="Hit" dataDxfId="73"/>
    <tableColumn id="36" name="Dhit" dataDxfId="72"/>
    <tableColumn id="34" name="Crt" dataDxfId="71"/>
    <tableColumn id="33" name="Luk" dataDxfId="70"/>
    <tableColumn id="7" name="Sum" dataDxfId="69">
      <calculatedColumnFormula>SUM(J4:K4)+SUM(M4:S4)*5+4.4*SUM(AJ4:AP4)+2.5*SUM(AD4:AH4)+IF(ISNUMBER(AC4),AC4,0)+L4</calculatedColumnFormula>
    </tableColumn>
    <tableColumn id="13" name="Range" dataDxfId="68"/>
    <tableColumn id="14" name="Mov" dataDxfId="67"/>
    <tableColumn id="60" name="LifeRound" dataDxfId="66"/>
    <tableColumn id="16" name="Arrow" dataDxfId="65"/>
    <tableColumn id="42" name="Skill1" dataDxfId="64"/>
    <tableColumn id="43" name="SkillRate1" dataDxfId="63"/>
    <tableColumn id="44" name="Skill2" dataDxfId="62"/>
    <tableColumn id="45" name="SkillRate2" dataDxfId="61"/>
    <tableColumn id="54" name="~SkillMark" dataDxfId="60">
      <calculatedColumnFormula>IF(ISBLANK($Y4),0, LOOKUP($Y4,[1]Skill!$A:$A,[1]Skill!$Y:$Y)*$Z4/100)+
IF(ISBLANK($AA4),0, LOOKUP($AA4,[1]Skill!$A:$A,[1]Skill!$Y:$Y)*$AB4/100)</calculatedColumnFormula>
    </tableColumn>
    <tableColumn id="52" name="~AntiLife" dataDxfId="59"/>
    <tableColumn id="57" name="~AntiMental" dataDxfId="58"/>
    <tableColumn id="56" name="~AntiPhysical" dataDxfId="57"/>
    <tableColumn id="55" name="~AntiElement" dataDxfId="56"/>
    <tableColumn id="53" name="~AntiHelp" dataDxfId="55"/>
    <tableColumn id="30" name="BuffImmune" dataDxfId="54">
      <calculatedColumnFormula>CONCATENATE(AD4,";",AE4,";",AF4,";",AG4,";",AH4)</calculatedColumnFormula>
    </tableColumn>
    <tableColumn id="8" name="~AntiNull" dataDxfId="53"/>
    <tableColumn id="11" name="~AntiWater" dataDxfId="52"/>
    <tableColumn id="26" name="~AntiWind" dataDxfId="51"/>
    <tableColumn id="27" name="~AntiFire" dataDxfId="50"/>
    <tableColumn id="37" name="~AntiEarth" dataDxfId="49"/>
    <tableColumn id="40" name="~AntiLight" dataDxfId="48"/>
    <tableColumn id="41" name="~AntiDark" dataDxfId="47"/>
    <tableColumn id="31" name="AttrDef" dataDxfId="46">
      <calculatedColumnFormula>CONCATENATE(AJ4,";",AK4,";",AL4,";",AM4,";",AN4,";",AO4,";",AP4)</calculatedColumnFormula>
    </tableColumn>
    <tableColumn id="59" name="IsBuilding" dataDxfId="45"/>
    <tableColumn id="29" name="JobId" dataDxfId="44"/>
    <tableColumn id="46" name="DropId1" dataDxfId="43"/>
    <tableColumn id="38" name="DropId2" dataDxfId="42"/>
    <tableColumn id="21" name="Icon" dataDxfId="41"/>
    <tableColumn id="17" name="Cover" dataDxfId="40"/>
    <tableColumn id="18" name="Sound" dataDxfId="39"/>
    <tableColumn id="15" name="IsSpecial" dataDxfId="38"/>
    <tableColumn id="28" name="IsNew" dataDxfId="37"/>
    <tableColumn id="19" name="VsMark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7"/>
  <sheetViews>
    <sheetView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X44" sqref="X44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991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991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988</v>
      </c>
      <c r="C317" s="8" t="s">
        <v>989</v>
      </c>
      <c r="D317" s="8" t="s">
        <v>990</v>
      </c>
      <c r="E317" s="8">
        <v>2</v>
      </c>
      <c r="F317" s="8">
        <v>8</v>
      </c>
      <c r="G317" s="8">
        <v>0</v>
      </c>
      <c r="H317" s="21">
        <f t="shared" ref="H317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" si="63">CONCATENATE(AJ317,";",AK317,";",AL317,";",AM317,";",AN317,";",AO317,";",AP317)</f>
        <v>0;0;0;0;0;0;0</v>
      </c>
      <c r="AR317" s="51" t="s">
        <v>781</v>
      </c>
      <c r="AS317" s="55"/>
      <c r="AT317" s="8"/>
      <c r="AU317" s="8"/>
      <c r="AV317" s="8">
        <v>314</v>
      </c>
      <c r="AW317" s="8"/>
      <c r="AX317" s="59" t="s">
        <v>929</v>
      </c>
      <c r="AY317" s="21">
        <v>0</v>
      </c>
      <c r="AZ317" s="8">
        <v>1</v>
      </c>
      <c r="BA317" s="52">
        <v>0.75409839999999995</v>
      </c>
    </row>
  </sheetData>
  <phoneticPr fontId="18" type="noConversion"/>
  <conditionalFormatting sqref="H4:H317">
    <cfRule type="cellIs" dxfId="34" priority="16" operator="greaterThanOrEqual">
      <formula>5</formula>
    </cfRule>
    <cfRule type="cellIs" dxfId="33" priority="27" operator="equal">
      <formula>1</formula>
    </cfRule>
    <cfRule type="cellIs" dxfId="32" priority="28" operator="equal">
      <formula>2</formula>
    </cfRule>
    <cfRule type="cellIs" dxfId="31" priority="29" operator="equal">
      <formula>3</formula>
    </cfRule>
    <cfRule type="cellIs" dxfId="30" priority="30" operator="equal">
      <formula>4</formula>
    </cfRule>
  </conditionalFormatting>
  <conditionalFormatting sqref="D4:D317">
    <cfRule type="cellIs" dxfId="29" priority="8" operator="equal">
      <formula>"未完成"</formula>
    </cfRule>
  </conditionalFormatting>
  <conditionalFormatting sqref="T4:T31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7">
    <cfRule type="cellIs" dxfId="28" priority="2" operator="greaterThanOrEqual">
      <formula>5</formula>
    </cfRule>
    <cfRule type="cellIs" dxfId="27" priority="3" operator="equal">
      <formula>1</formula>
    </cfRule>
    <cfRule type="cellIs" dxfId="26" priority="4" operator="equal">
      <formula>2</formula>
    </cfRule>
    <cfRule type="cellIs" dxfId="25" priority="5" operator="equal">
      <formula>3</formula>
    </cfRule>
    <cfRule type="cellIs" dxfId="24" priority="6" operator="equal">
      <formula>4</formula>
    </cfRule>
  </conditionalFormatting>
  <conditionalFormatting sqref="D306:D317">
    <cfRule type="cellIs" dxfId="23" priority="1" operator="equal">
      <formula>"未完成"</formula>
    </cfRule>
  </conditionalFormatting>
  <conditionalFormatting sqref="T306:T3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0" sqref="A10:XFD10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6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6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6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6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994</v>
      </c>
      <c r="C10" s="4" t="s">
        <v>830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993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781</v>
      </c>
      <c r="AS10" s="50"/>
      <c r="AT10" s="50"/>
      <c r="AU10" s="50"/>
      <c r="AV10" s="4">
        <v>10008</v>
      </c>
      <c r="AW10" s="18"/>
      <c r="AX10" s="59" t="s">
        <v>992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696</v>
      </c>
      <c r="C11" s="8" t="s">
        <v>695</v>
      </c>
      <c r="D11" s="19"/>
      <c r="E11" s="8">
        <v>1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-35</v>
      </c>
      <c r="K11" s="4">
        <v>300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265</v>
      </c>
      <c r="U11" s="8">
        <v>10</v>
      </c>
      <c r="V11" s="8">
        <v>0</v>
      </c>
      <c r="W11" s="8">
        <v>0</v>
      </c>
      <c r="X11" s="8" t="s">
        <v>6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782</v>
      </c>
      <c r="AS11" s="50"/>
      <c r="AT11" s="50"/>
      <c r="AU11" s="50"/>
      <c r="AV11" s="8">
        <v>10001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776</v>
      </c>
      <c r="B12" s="8" t="s">
        <v>771</v>
      </c>
      <c r="C12" s="8" t="s">
        <v>773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784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10002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 t="s">
        <v>799</v>
      </c>
      <c r="B13" s="8" t="s">
        <v>772</v>
      </c>
      <c r="C13" s="8" t="s">
        <v>774</v>
      </c>
      <c r="D13" s="19"/>
      <c r="E13" s="8">
        <v>3</v>
      </c>
      <c r="F13" s="8">
        <v>2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777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783</v>
      </c>
      <c r="AS13" s="50"/>
      <c r="AT13" s="50"/>
      <c r="AU13" s="50"/>
      <c r="AV13" s="8">
        <v>10003</v>
      </c>
      <c r="AW13" s="18"/>
      <c r="AX13" s="59" t="s">
        <v>929</v>
      </c>
      <c r="AY13" s="21">
        <v>1</v>
      </c>
      <c r="AZ13" s="32">
        <v>0</v>
      </c>
      <c r="BA13" s="29">
        <v>0</v>
      </c>
    </row>
    <row r="14" spans="1:53" x14ac:dyDescent="0.15">
      <c r="A14">
        <v>51019298</v>
      </c>
      <c r="B14" s="8" t="s">
        <v>880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si="0"/>
        <v>1</v>
      </c>
      <c r="I14" s="31">
        <v>2</v>
      </c>
      <c r="J14" s="31">
        <v>10</v>
      </c>
      <c r="K14" s="31">
        <v>-10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31">
        <v>280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>
        <v>51019299</v>
      </c>
      <c r="B15" s="8" t="s">
        <v>881</v>
      </c>
      <c r="C15" s="31" t="s">
        <v>630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1</v>
      </c>
      <c r="I15" s="31">
        <v>2</v>
      </c>
      <c r="J15" s="31">
        <v>-10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782</v>
      </c>
      <c r="AS15" s="50"/>
      <c r="AT15" s="50"/>
      <c r="AU15" s="50"/>
      <c r="AV15" s="31">
        <v>278</v>
      </c>
      <c r="AW15" s="18"/>
      <c r="AX15" s="59" t="s">
        <v>929</v>
      </c>
      <c r="AY15" s="21">
        <v>1</v>
      </c>
      <c r="AZ15" s="32">
        <v>0</v>
      </c>
      <c r="BA15" s="33">
        <v>0</v>
      </c>
    </row>
    <row r="16" spans="1:53" x14ac:dyDescent="0.15">
      <c r="A16" t="s">
        <v>775</v>
      </c>
      <c r="B16" s="8" t="s">
        <v>694</v>
      </c>
      <c r="C16" s="8" t="s">
        <v>691</v>
      </c>
      <c r="D16" s="19"/>
      <c r="E16" s="8">
        <v>1</v>
      </c>
      <c r="F16" s="8">
        <v>35</v>
      </c>
      <c r="G16" s="8">
        <v>0</v>
      </c>
      <c r="H16" s="4">
        <f t="shared" si="0"/>
        <v>6</v>
      </c>
      <c r="I16" s="8">
        <v>0</v>
      </c>
      <c r="J16" s="4">
        <v>-35</v>
      </c>
      <c r="K16" s="4">
        <v>300</v>
      </c>
      <c r="L16" s="4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2">
        <f t="shared" si="1"/>
        <v>265</v>
      </c>
      <c r="U16" s="8">
        <v>10</v>
      </c>
      <c r="V16" s="8">
        <v>10</v>
      </c>
      <c r="W16" s="8">
        <v>0</v>
      </c>
      <c r="X16" s="8" t="s">
        <v>6</v>
      </c>
      <c r="Y16" s="47"/>
      <c r="Z16" s="47"/>
      <c r="AA16" s="47"/>
      <c r="AB16" s="47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9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4"/>
        <v>0;0;0;0;0;0;0</v>
      </c>
      <c r="AR16" s="50" t="s">
        <v>782</v>
      </c>
      <c r="AS16" s="50"/>
      <c r="AT16" s="50"/>
      <c r="AU16" s="50"/>
      <c r="AV16" s="8">
        <v>291</v>
      </c>
      <c r="AW16" s="18"/>
      <c r="AX16" s="59" t="s">
        <v>929</v>
      </c>
      <c r="AY16" s="21">
        <v>1</v>
      </c>
      <c r="AZ16" s="32">
        <v>0</v>
      </c>
      <c r="BA16" s="32">
        <v>0</v>
      </c>
    </row>
  </sheetData>
  <phoneticPr fontId="18" type="noConversion"/>
  <conditionalFormatting sqref="K4 K14 K16 J6:K8 J10:K11">
    <cfRule type="cellIs" dxfId="22" priority="37" operator="between">
      <formula>-30</formula>
      <formula>30</formula>
    </cfRule>
  </conditionalFormatting>
  <conditionalFormatting sqref="J4">
    <cfRule type="cellIs" dxfId="21" priority="36" operator="between">
      <formula>-30</formula>
      <formula>30</formula>
    </cfRule>
  </conditionalFormatting>
  <conditionalFormatting sqref="J16">
    <cfRule type="cellIs" dxfId="20" priority="34" operator="between">
      <formula>-30</formula>
      <formula>30</formula>
    </cfRule>
  </conditionalFormatting>
  <conditionalFormatting sqref="J14">
    <cfRule type="cellIs" dxfId="19" priority="33" operator="between">
      <formula>-30</formula>
      <formula>30</formula>
    </cfRule>
  </conditionalFormatting>
  <conditionalFormatting sqref="K13">
    <cfRule type="cellIs" dxfId="18" priority="29" operator="between">
      <formula>-30</formula>
      <formula>30</formula>
    </cfRule>
  </conditionalFormatting>
  <conditionalFormatting sqref="J13">
    <cfRule type="cellIs" dxfId="17" priority="28" operator="between">
      <formula>-30</formula>
      <formula>30</formula>
    </cfRule>
  </conditionalFormatting>
  <conditionalFormatting sqref="T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ellIs" dxfId="16" priority="26" operator="between">
      <formula>-30</formula>
      <formula>30</formula>
    </cfRule>
  </conditionalFormatting>
  <conditionalFormatting sqref="J12">
    <cfRule type="cellIs" dxfId="15" priority="25" operator="between">
      <formula>-30</formula>
      <formula>30</formula>
    </cfRule>
  </conditionalFormatting>
  <conditionalFormatting sqref="T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ellIs" dxfId="14" priority="15" operator="greaterThanOrEqual">
      <formula>5</formula>
    </cfRule>
    <cfRule type="cellIs" dxfId="13" priority="16" operator="equal">
      <formula>1</formula>
    </cfRule>
    <cfRule type="cellIs" dxfId="12" priority="17" operator="equal">
      <formula>2</formula>
    </cfRule>
    <cfRule type="cellIs" dxfId="11" priority="18" operator="equal">
      <formula>3</formula>
    </cfRule>
    <cfRule type="cellIs" dxfId="10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9" priority="13" operator="between">
      <formula>-30</formula>
      <formula>30</formula>
    </cfRule>
  </conditionalFormatting>
  <conditionalFormatting sqref="J5">
    <cfRule type="cellIs" dxfId="8" priority="12" operator="between">
      <formula>-30</formula>
      <formula>30</formula>
    </cfRule>
  </conditionalFormatting>
  <conditionalFormatting sqref="H5">
    <cfRule type="cellIs" dxfId="7" priority="7" operator="greaterThanOrEqual">
      <formula>5</formula>
    </cfRule>
    <cfRule type="cellIs" dxfId="6" priority="8" operator="equal">
      <formula>1</formula>
    </cfRule>
    <cfRule type="cellIs" dxfId="5" priority="9" operator="equal">
      <formula>2</formula>
    </cfRule>
    <cfRule type="cellIs" dxfId="4" priority="10" operator="equal">
      <formula>3</formula>
    </cfRule>
    <cfRule type="cellIs" dxfId="3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4 T16 T10:T1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ellIs" dxfId="2" priority="4" operator="between">
      <formula>-30</formula>
      <formula>30</formula>
    </cfRule>
  </conditionalFormatting>
  <conditionalFormatting sqref="J15">
    <cfRule type="cellIs" dxfId="1" priority="3" operator="between">
      <formula>-30</formula>
      <formula>30</formula>
    </cfRule>
  </conditionalFormatting>
  <conditionalFormatting sqref="T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0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2017-06-02T08:54:45Z</dcterms:modified>
</cp:coreProperties>
</file>