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FE531C7A-A93A-4D92-9CE4-16CA4E72D6D9}" xr6:coauthVersionLast="33" xr6:coauthVersionMax="33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Q333" i="1" l="1"/>
  <c r="AI333" i="1"/>
  <c r="AD333" i="1"/>
  <c r="U333" i="1" s="1"/>
  <c r="I333" i="1" s="1"/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<sst xmlns="http://schemas.openxmlformats.org/spreadsheetml/2006/main" count="2587" uniqueCount="1188">
  <si>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</si>
  <si>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</si>
  <si>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</si>
  <si>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</si>
  <si>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</si>
  <si>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</si>
  <si>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</si>
  <si>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</si>
  <si>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</si>
  <si>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</si>
  <si>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</si>
  <si>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</si>
  <si>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</si>
  <si>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</si>
  <si>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</si>
  <si>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</si>
  <si>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</si>
  <si>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</si>
  <si>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</si>
  <si>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</si>
  <si>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</si>
  <si>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</si>
  <si>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</si>
  <si>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</si>
  <si>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</si>
  <si>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</si>
  <si>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</si>
  <si>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</si>
  <si>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</si>
  <si>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</si>
  <si>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</si>
  <si>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</si>
  <si>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</si>
  <si>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</si>
  <si>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</si>
  <si>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</si>
  <si>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</si>
  <si>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</si>
  <si>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</si>
  <si>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</si>
  <si>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</si>
  <si>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</si>
  <si>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</si>
  <si>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</si>
  <si>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</si>
  <si>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</si>
  <si>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</si>
  <si>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</si>
  <si>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</si>
  <si>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</si>
  <si>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</si>
  <si>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</si>
  <si>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</si>
  <si>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</si>
  <si>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</si>
  <si>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</si>
  <si>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</si>
  <si>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</si>
  <si>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</si>
  <si>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</si>
  <si>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</si>
  <si>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</si>
  <si>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</si>
  <si>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</si>
  <si>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</si>
  <si>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</si>
  <si>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</si>
  <si>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</si>
  <si>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</si>
  <si>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</si>
  <si>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</si>
  <si>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</si>
  <si>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</si>
  <si>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</si>
  <si>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</si>
  <si>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</si>
  <si>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</si>
  <si>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</si>
  <si>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</si>
  <si>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</si>
  <si>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</si>
  <si>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</si>
  <si>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</si>
  <si>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</si>
  <si>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</si>
  <si>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</si>
  <si>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</si>
  <si>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</si>
  <si>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</si>
  <si>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</si>
  <si>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</si>
  <si>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</si>
  <si>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</si>
  <si>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</si>
  <si>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</si>
  <si>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</si>
  <si>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</si>
  <si>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</si>
  <si>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</si>
  <si>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</si>
  <si>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</si>
  <si>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</si>
  <si>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</si>
  <si>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</si>
  <si>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</si>
  <si>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</si>
  <si>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</si>
  <si>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</si>
  <si>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</si>
  <si>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</si>
  <si>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</si>
  <si>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</si>
  <si>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</si>
  <si>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</si>
  <si>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</si>
  <si>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</si>
  <si>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</si>
  <si>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</si>
  <si>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</si>
  <si>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</si>
  <si>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</si>
  <si>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</si>
  <si>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</si>
  <si>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</si>
  <si>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</si>
  <si>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</si>
  <si>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</si>
  <si>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</si>
  <si>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</si>
  <si>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</si>
  <si>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</si>
  <si>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</si>
  <si>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</si>
  <si>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</si>
  <si>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</si>
  <si>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</si>
  <si>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</si>
  <si>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</si>
  <si>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</si>
  <si>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</si>
  <si>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</si>
  <si>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</si>
  <si>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</si>
  <si>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</si>
  <si>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</si>
  <si>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</si>
  <si>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</si>
  <si>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</si>
  <si>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</si>
  <si>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</si>
  <si>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</si>
  <si>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</si>
  <si>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</si>
  <si>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</si>
  <si>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</si>
  <si>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</si>
  <si>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</si>
  <si>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</si>
  <si>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</si>
  <si>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</si>
  <si>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</si>
  <si>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</si>
  <si>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</si>
  <si>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</si>
  <si>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</si>
  <si>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</si>
  <si>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</si>
  <si>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</si>
  <si>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</si>
  <si>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</si>
  <si>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</si>
  <si>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</si>
  <si>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</si>
  <si>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</si>
  <si>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</si>
  <si>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</si>
  <si>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</si>
  <si>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</si>
  <si>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</si>
  <si>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</si>
  <si>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</si>
  <si>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</si>
  <si>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</si>
  <si>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</si>
  <si>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</si>
  <si>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</si>
  <si>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</si>
  <si>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</si>
  <si>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</si>
  <si>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</si>
  <si>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</si>
  <si>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</si>
  <si>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</si>
  <si>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</si>
  <si>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</si>
  <si>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</si>
  <si>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</si>
  <si>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</si>
  <si>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</si>
  <si>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</si>
  <si>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</si>
  <si>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</si>
  <si>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</si>
  <si>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</si>
  <si>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</si>
  <si>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</si>
  <si>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</si>
  <si>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</si>
  <si>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</si>
  <si>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</si>
  <si>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</si>
  <si>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</si>
  <si>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</si>
  <si>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</si>
  <si>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</si>
  <si>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</si>
  <si>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</si>
  <si>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</si>
  <si>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</si>
  <si>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</si>
  <si>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</si>
  <si>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</si>
  <si>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</si>
  <si>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</si>
  <si>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</si>
  <si>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</si>
  <si>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</si>
  <si>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</si>
  <si>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</si>
  <si>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</si>
  <si>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</si>
  <si>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</si>
  <si>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</si>
  <si>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</si>
  <si>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</si>
  <si>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</si>
  <si>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</si>
  <si>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</si>
  <si>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</si>
  <si>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</si>
  <si>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</si>
  <si>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</si>
  <si>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</si>
  <si>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</si>
  <si>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</si>
  <si>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</si>
  <si>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</si>
  <si>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</si>
  <si>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</si>
  <si>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</si>
  <si>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</si>
  <si>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</si>
  <si>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</si>
  <si>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</si>
  <si>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</si>
  <si>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</si>
  <si>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</si>
  <si>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</si>
  <si>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</si>
  <si>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</si>
  <si>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</si>
  <si>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</si>
  <si>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</si>
  <si>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</si>
  <si>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</si>
  <si>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</si>
  <si>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</si>
  <si>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</si>
  <si>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</si>
  <si>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</si>
  <si>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</si>
  <si>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</si>
  <si>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</si>
  <si>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</si>
  <si>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</si>
  <si>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</si>
  <si>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</si>
  <si>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</si>
  <si>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</si>
  <si>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</si>
  <si>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</si>
  <si>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</si>
  <si>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</si>
  <si>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</si>
  <si>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</si>
  <si>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</si>
  <si>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</si>
  <si>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</si>
  <si>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</si>
  <si>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</si>
  <si>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</si>
  <si>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</si>
  <si>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</si>
  <si>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</si>
  <si>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</si>
  <si>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</si>
  <si>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</si>
  <si>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</si>
  <si>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</si>
  <si>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</si>
  <si>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</si>
  <si>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</si>
  <si>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</si>
  <si>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</si>
  <si>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</si>
  <si>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</si>
  <si>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</si>
  <si>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</si>
  <si>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</si>
  <si>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</si>
  <si>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</si>
  <si>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</si>
  <si>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</si>
  <si>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</si>
  <si>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</si>
  <si>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</si>
  <si>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</si>
  <si>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</si>
  <si>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</si>
  <si>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</si>
  <si>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</si>
  <si>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</si>
  <si>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</si>
  <si>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</si>
  <si>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</si>
  <si>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</si>
  <si>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</si>
  <si>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</si>
  <si>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</si>
  <si>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</si>
  <si>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</si>
  <si>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</si>
  <si>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</si>
  <si>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</si>
  <si>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</si>
  <si>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</si>
  <si>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</si>
  <si>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</si>
  <si>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</si>
  <si>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</si>
  <si>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</si>
  <si>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</si>
  <si>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</si>
  <si>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</si>
  <si>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</si>
  <si>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</si>
  <si>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</si>
  <si>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</si>
  <si>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</si>
  <si>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</si>
  <si>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</si>
  <si>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</si>
  <si>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</si>
  <si>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</si>
  <si>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</si>
  <si>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</si>
  <si>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</si>
  <si>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</si>
  <si>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</si>
  <si>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</si>
  <si>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</si>
  <si>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</si>
  <si>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</si>
  <si>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</si>
  <si>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</si>
  <si>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</si>
  <si>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</si>
  <si>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</si>
  <si>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</si>
  <si>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</si>
  <si>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</si>
  <si>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</si>
  <si>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</si>
  <si>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</si>
  <si>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</si>
  <si>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</si>
  <si>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</si>
  <si>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</si>
  <si>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</si>
  <si>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</si>
  <si>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</si>
  <si>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</si>
  <si>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</si>
  <si>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</si>
  <si>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</si>
  <si>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</si>
  <si>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</si>
  <si>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</si>
  <si>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</si>
  <si>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</si>
  <si>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</si>
  <si>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</si>
  <si>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</si>
  <si>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</si>
  <si>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</si>
  <si>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</si>
  <si>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</si>
  <si>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</si>
  <si>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</si>
  <si>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</si>
  <si>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</si>
  <si>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</si>
  <si>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</si>
  <si>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</si>
  <si>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</si>
  <si>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</si>
  <si>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</si>
  <si>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</si>
  <si>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</si>
  <si>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</si>
  <si>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</si>
  <si>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</si>
  <si>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</si>
  <si>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</si>
  <si>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</si>
  <si>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</si>
  <si>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</si>
  <si>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</si>
  <si>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</si>
  <si>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</si>
  <si>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</si>
  <si>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</si>
  <si>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</si>
  <si>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</si>
  <si>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</si>
  <si>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</si>
  <si>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</si>
  <si>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</si>
  <si>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</si>
  <si>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</si>
  <si>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</si>
  <si>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</si>
  <si>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</si>
  <si>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</si>
  <si>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</si>
  <si>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</si>
  <si>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</si>
  <si>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</si>
  <si>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</si>
  <si>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</si>
  <si>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</si>
  <si>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</si>
  <si>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</si>
  <si>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</si>
  <si>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</si>
  <si>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</si>
  <si>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</si>
  <si>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</si>
  <si>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</si>
  <si>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</si>
  <si>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</si>
  <si>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</si>
  <si>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</si>
  <si>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</si>
  <si>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</si>
  <si>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</si>
  <si>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</si>
  <si>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</si>
  <si>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</si>
  <si>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</si>
  <si>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</si>
  <si>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</si>
  <si>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</si>
  <si>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</si>
  <si>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</si>
  <si>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</si>
  <si>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</si>
  <si>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</si>
  <si>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</si>
  <si>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</si>
  <si>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</si>
  <si>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</si>
  <si>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</si>
  <si>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</si>
  <si>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</si>
  <si>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</si>
  <si>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</si>
  <si>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</si>
  <si>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</si>
  <si>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</si>
  <si>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</si>
  <si>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</si>
  <si>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</si>
  <si>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</si>
  <si>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</si>
  <si>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</si>
  <si>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</si>
  <si>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</si>
  <si>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</si>
  <si>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</si>
  <si>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</si>
  <si>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</si>
  <si>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</si>
  <si>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</si>
  <si>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</si>
  <si>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</si>
  <si>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</si>
  <si>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</si>
  <si>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</si>
  <si>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</si>
  <si>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</si>
  <si>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</si>
  <si>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</si>
  <si>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</si>
  <si>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</si>
  <si>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</si>
  <si>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</si>
  <si>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</si>
  <si>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</si>
  <si>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</si>
  <si>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</si>
  <si>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</si>
  <si>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</si>
  <si>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</si>
  <si>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</si>
  <si>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</si>
  <si>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</si>
  <si>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</si>
  <si>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</si>
  <si>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</si>
  <si>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</si>
  <si>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</si>
  <si>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</si>
  <si>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</si>
  <si>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</si>
  <si>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</si>
  <si>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</si>
  <si>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</si>
  <si>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</si>
  <si>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</si>
  <si>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</si>
  <si>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</si>
  <si>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</si>
  <si>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</si>
  <si>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</si>
  <si>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</si>
  <si>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</si>
  <si>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</si>
  <si>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</si>
  <si>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</si>
  <si>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</si>
  <si>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</si>
  <si>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</si>
  <si>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</si>
  <si>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</si>
  <si>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</si>
  <si>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</si>
  <si>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</si>
  <si>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</si>
  <si>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</si>
  <si>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</si>
  <si>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</si>
  <si>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</si>
  <si>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</si>
  <si>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</si>
  <si>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</si>
  <si>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</si>
  <si>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</si>
  <si>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</si>
  <si>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</si>
  <si>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</si>
  <si>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</si>
  <si>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</si>
  <si>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</si>
  <si>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</si>
  <si>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</si>
  <si>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</si>
  <si>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</si>
  <si>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</si>
  <si>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</si>
  <si>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</si>
  <si>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</si>
  <si>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</si>
  <si>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</si>
  <si>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</si>
  <si>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</si>
  <si>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</si>
  <si>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</si>
  <si>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</si>
  <si>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</si>
  <si>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</si>
  <si>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</si>
  <si>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</si>
  <si>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</si>
  <si>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</si>
  <si>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</si>
  <si>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</si>
  <si>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</si>
  <si>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</si>
  <si>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</si>
  <si>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</si>
  <si>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</si>
  <si>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</si>
  <si>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</si>
  <si>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</si>
  <si>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</si>
  <si>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</si>
  <si>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</si>
  <si>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</si>
  <si>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</si>
  <si>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</si>
  <si>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</si>
  <si>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</si>
  <si>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</si>
  <si>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</si>
  <si>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</si>
  <si>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</si>
  <si>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</si>
  <si>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</si>
  <si>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</si>
  <si>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</si>
  <si>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</si>
  <si>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</si>
  <si>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</si>
  <si>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</si>
  <si>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</si>
  <si>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</si>
  <si>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</si>
  <si>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</si>
  <si>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</si>
  <si>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</si>
  <si>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</si>
  <si>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</si>
  <si>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</si>
  <si>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</si>
  <si>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</si>
  <si>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</si>
  <si>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</si>
  <si>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</si>
  <si>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</si>
  <si>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</si>
  <si>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</si>
  <si>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</si>
  <si>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</si>
  <si>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</si>
  <si>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</si>
  <si>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</si>
  <si>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</si>
  <si>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</si>
  <si>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</si>
  <si>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</si>
  <si>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</si>
  <si>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</si>
  <si>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</si>
  <si>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</si>
  <si>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</si>
  <si>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</si>
  <si>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</si>
  <si>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</si>
  <si>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</si>
  <si>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</si>
  <si>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</si>
  <si>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</si>
  <si>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</si>
  <si>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</si>
  <si>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</si>
  <si>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</si>
  <si>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</si>
  <si>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</si>
  <si>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</si>
  <si>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</si>
  <si>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</si>
  <si>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</si>
  <si>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</si>
  <si>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</si>
  <si>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</si>
  <si>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</si>
  <si>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</si>
  <si>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</si>
  <si>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</si>
  <si>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</si>
  <si>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</si>
  <si>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</si>
  <si>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</si>
  <si>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</si>
  <si>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</si>
  <si>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</si>
  <si>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</si>
  <si>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</si>
  <si>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</si>
  <si>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</si>
  <si>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</si>
  <si>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</si>
  <si>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</si>
  <si>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</si>
  <si>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</si>
  <si>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</si>
  <si>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</si>
  <si>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</si>
  <si>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</si>
  <si>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</si>
  <si>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</si>
  <si>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</si>
  <si>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</si>
  <si>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</si>
  <si>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</si>
  <si>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</si>
  <si>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</si>
  <si>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</si>
  <si>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</si>
  <si>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</si>
  <si>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</si>
  <si>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</si>
  <si>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</si>
  <si>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</si>
  <si>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</si>
  <si>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</si>
  <si>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</si>
  <si>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</si>
  <si>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</si>
  <si>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</si>
  <si>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</si>
  <si>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</si>
  <si>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</si>
  <si>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</si>
  <si>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</si>
  <si>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</si>
  <si>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</si>
  <si>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</si>
  <si>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</si>
  <si>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</si>
  <si>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</si>
  <si>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</si>
  <si>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</si>
  <si>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</si>
  <si>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</si>
  <si>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</si>
  <si>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</si>
  <si>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</si>
  <si>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</si>
  <si>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</si>
  <si>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</si>
  <si>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</si>
  <si>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</si>
  <si>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</si>
  <si>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</si>
  <si>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</si>
  <si>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</si>
  <si>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</si>
  <si>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</si>
  <si>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</si>
  <si>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</si>
  <si>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</si>
  <si>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</si>
  <si>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</si>
  <si>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</si>
  <si>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</si>
  <si>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</si>
  <si>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</si>
  <si>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</si>
  <si>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</si>
  <si>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</si>
  <si>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</si>
  <si>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</si>
  <si>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</si>
  <si>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</si>
  <si>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</si>
  <si>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</si>
  <si>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</si>
  <si>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</si>
  <si>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</si>
  <si>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</si>
  <si>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</si>
  <si>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</si>
  <si>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</si>
  <si>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</si>
  <si>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</si>
  <si>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</si>
  <si>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</si>
  <si>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</si>
  <si>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</si>
  <si>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</si>
  <si>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</si>
  <si>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</si>
  <si>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</si>
  <si>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</si>
  <si>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</si>
  <si>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</si>
  <si>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</si>
  <si>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</si>
  <si>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</si>
  <si>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</si>
  <si>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</si>
  <si>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</si>
  <si>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</si>
  <si>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</si>
  <si>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</si>
  <si>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</si>
  <si>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</si>
  <si>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</si>
  <si>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</si>
  <si>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</si>
  <si>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</si>
  <si>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</si>
  <si>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</si>
  <si>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</si>
  <si>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</si>
  <si>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</si>
  <si>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</si>
  <si>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</si>
  <si>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</si>
  <si>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</si>
  <si>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</si>
  <si>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</si>
  <si>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</si>
  <si>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</si>
  <si>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</si>
  <si>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</si>
  <si>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</si>
  <si>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</si>
  <si>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</si>
  <si>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</si>
  <si>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</si>
  <si>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</si>
  <si>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</si>
  <si>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</si>
  <si>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</si>
  <si>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</si>
  <si>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</si>
  <si>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</si>
  <si>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</si>
  <si>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</si>
  <si>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</si>
  <si>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</si>
  <si>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</si>
  <si>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</si>
  <si>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</si>
  <si>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</si>
  <si>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</si>
  <si>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</si>
  <si>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</si>
  <si>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</si>
  <si>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</si>
  <si>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</si>
  <si>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</si>
  <si>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</si>
  <si>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</si>
  <si>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</si>
  <si>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</si>
  <si>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</si>
  <si>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</si>
  <si>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</si>
  <si>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</si>
  <si>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</si>
  <si>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</si>
  <si>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</si>
  <si>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</si>
  <si>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</si>
  <si>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</si>
  <si>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</si>
  <si>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</si>
  <si>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</si>
  <si>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</si>
  <si>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</si>
  <si>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</si>
  <si>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</si>
  <si>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</si>
  <si>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</si>
  <si>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</si>
  <si>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</si>
  <si>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</si>
  <si>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</si>
  <si>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</si>
  <si>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</si>
  <si>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</si>
  <si>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</si>
  <si>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</si>
  <si>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</si>
  <si>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</si>
  <si>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</si>
  <si>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</si>
  <si>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</si>
  <si>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</si>
  <si>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</si>
  <si>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</si>
  <si>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</si>
  <si>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</si>
  <si>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</si>
  <si>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</si>
  <si>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</si>
  <si>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</si>
  <si>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</si>
  <si>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</si>
  <si>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</si>
  <si>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</si>
  <si>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</si>
  <si>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</si>
  <si>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</si>
  <si>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</si>
  <si>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</si>
  <si>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</si>
  <si>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</si>
  <si>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</si>
  <si>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</si>
  <si>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</si>
  <si>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</si>
  <si>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</si>
  <si>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</si>
  <si>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</si>
  <si>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</si>
  <si>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</si>
  <si>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</si>
  <si>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</si>
  <si>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</si>
  <si>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</si>
  <si>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</si>
  <si>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</si>
  <si>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</si>
  <si>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</si>
  <si>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</si>
  <si>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</si>
  <si>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</si>
  <si>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</si>
  <si>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</si>
  <si>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</si>
  <si>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</si>
  <si>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</si>
  <si>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</si>
  <si>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</si>
  <si>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</si>
  <si>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</si>
  <si>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</si>
  <si>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</si>
  <si>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</si>
  <si>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</si>
  <si>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</si>
  <si>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</si>
  <si>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</si>
  <si>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</si>
  <si>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</si>
  <si>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</si>
  <si>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</si>
  <si>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</si>
  <si>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</si>
  <si>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</si>
  <si>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</si>
  <si>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</si>
  <si>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</si>
  <si>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</si>
  <si>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</si>
  <si>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</si>
  <si>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</si>
  <si>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</si>
  <si>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</si>
  <si>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</si>
  <si>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</si>
  <si>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</si>
  <si>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</si>
  <si>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</si>
  <si>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</si>
  <si>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</si>
  <si>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</si>
  <si>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</si>
  <si>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</si>
  <si>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</si>
  <si>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</si>
  <si>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</si>
  <si>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</si>
  <si>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</si>
  <si>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</si>
  <si>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</si>
  <si>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</si>
  <si>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</si>
  <si>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</si>
  <si>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</si>
  <si>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</si>
  <si>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</si>
  <si>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</si>
  <si>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</si>
  <si>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</si>
  <si>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</si>
  <si>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</si>
  <si>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</si>
  <si>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</si>
  <si>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</si>
  <si>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</si>
  <si>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</si>
  <si>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</si>
  <si>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</si>
  <si>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</si>
  <si>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</si>
  <si>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</si>
  <si>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</si>
  <si>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</si>
  <si>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</si>
  <si>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</si>
  <si>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</si>
  <si>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</si>
  <si>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</si>
  <si>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</si>
  <si>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</si>
  <si>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</si>
  <si>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</si>
  <si>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</si>
  <si>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</si>
  <si>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</si>
  <si>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</si>
  <si>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</si>
  <si>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</si>
  <si>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</si>
  <si>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</si>
  <si>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</si>
  <si>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</si>
  <si>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</si>
  <si>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</si>
  <si>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</si>
  <si>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</si>
  <si>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</si>
  <si>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</si>
  <si>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</si>
  <si>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</si>
  <si>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</si>
  <si>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</si>
  <si>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</si>
  <si>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</si>
  <si>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</si>
  <si>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</si>
  <si>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</si>
  <si>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</si>
  <si>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</si>
  <si>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</si>
  <si>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</si>
  <si>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</si>
  <si>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</si>
  <si>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</si>
  <si>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</si>
  <si>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</si>
  <si>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</si>
  <si>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</si>
  <si>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</si>
  <si>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</si>
  <si>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</si>
  <si>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</si>
  <si>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</si>
  <si>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</si>
  <si>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</si>
  <si>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</si>
  <si>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</si>
  <si>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</si>
  <si>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</si>
  <si>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</si>
  <si>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</si>
  <si>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</si>
  <si>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</si>
  <si>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</si>
  <si>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</si>
  <si>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</si>
  <si>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</si>
  <si>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</si>
  <si>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</si>
  <si>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</si>
  <si>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</si>
  <si>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</si>
  <si>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</si>
  <si>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</si>
  <si>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</si>
  <si>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</si>
  <si>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</si>
  <si>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</si>
  <si>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</si>
  <si>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</si>
  <si>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</si>
  <si>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</si>
  <si>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</si>
  <si>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</si>
  <si>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</si>
  <si>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</si>
  <si>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</si>
  <si>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</si>
  <si>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</si>
  <si>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</si>
  <si>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</si>
  <si>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</si>
  <si>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</si>
  <si>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</si>
  <si>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</si>
  <si>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</si>
  <si>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</si>
  <si>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</si>
  <si>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</si>
  <si>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</si>
  <si>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</si>
  <si>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</si>
  <si>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</si>
  <si>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</si>
  <si>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</si>
  <si>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</si>
  <si>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</si>
  <si>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</si>
  <si>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</si>
  <si>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</si>
  <si>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</si>
  <si>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</si>
  <si>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</si>
  <si>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</si>
  <si>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</si>
  <si>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</si>
  <si>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</si>
  <si>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</si>
  <si>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</si>
  <si>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</si>
  <si>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</si>
  <si>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</si>
  <si>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</si>
  <si>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</si>
  <si>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</si>
  <si>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</si>
  <si>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</si>
  <si>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</si>
  <si>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</si>
  <si>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</si>
  <si>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</si>
  <si>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</si>
  <si>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</si>
  <si>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</si>
  <si>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</si>
  <si>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</si>
  <si>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</si>
  <si>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</si>
  <si>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</si>
  <si>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</si>
  <si>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</si>
  <si>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</si>
  <si>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</si>
  <si>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</si>
  <si>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</si>
  <si>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</si>
  <si>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</si>
  <si>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</si>
  <si>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</si>
  <si>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</si>
  <si>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</si>
  <si>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</si>
  <si>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</si>
  <si>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</si>
  <si>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</si>
  <si>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</si>
  <si>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</si>
  <si>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</si>
  <si>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</si>
  <si>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</si>
  <si>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</si>
  <si>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</si>
  <si>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</si>
  <si>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</si>
  <si>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</si>
  <si>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</si>
  <si>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</si>
  <si>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</si>
  <si>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</si>
  <si>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</si>
  <si>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</si>
  <si>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</si>
  <si>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</si>
  <si>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</si>
  <si>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</si>
  <si>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</si>
  <si>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</si>
  <si>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</si>
  <si>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</si>
  <si>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</si>
  <si>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</si>
  <si>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</si>
  <si>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</si>
  <si>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</si>
  <si>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</si>
  <si>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</si>
  <si>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</si>
  <si>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</si>
  <si>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</si>
  <si>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</si>
  <si>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</si>
  <si>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</si>
  <si>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</si>
  <si>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</si>
  <si>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</si>
  <si>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</si>
  <si>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</si>
  <si>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</si>
  <si>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</si>
  <si>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</si>
  <si>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</si>
  <si>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</si>
  <si>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</si>
  <si>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</si>
  <si>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</si>
  <si>
    <t>奇异博士</t>
    <phoneticPr fontId="18" type="noConversion"/>
  </si>
  <si>
    <t>Doctor Strange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</si>
</sst>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55990001</v>
          </cell>
          <cell r="AB211">
            <v>10</v>
          </cell>
        </row>
        <row r="212">
          <cell r="A212">
            <v>55990002</v>
          </cell>
          <cell r="AB212">
            <v>10</v>
          </cell>
        </row>
        <row r="213">
          <cell r="A213">
            <v>55990003</v>
          </cell>
          <cell r="AB213">
            <v>10</v>
          </cell>
        </row>
        <row r="214">
          <cell r="A214">
            <v>55990004</v>
          </cell>
          <cell r="AB214">
            <v>10</v>
          </cell>
        </row>
        <row r="215">
          <cell r="A215">
            <v>55990005</v>
          </cell>
          <cell r="AB215">
            <v>10</v>
          </cell>
        </row>
        <row r="216">
          <cell r="A216">
            <v>55990006</v>
          </cell>
          <cell r="AB216">
            <v>10</v>
          </cell>
        </row>
        <row r="217">
          <cell r="A217">
            <v>55990011</v>
          </cell>
          <cell r="AB217">
            <v>10</v>
          </cell>
        </row>
        <row r="218">
          <cell r="A218">
            <v>55990012</v>
          </cell>
          <cell r="AB218">
            <v>10</v>
          </cell>
        </row>
        <row r="219">
          <cell r="A219">
            <v>55990013</v>
          </cell>
          <cell r="AB219">
            <v>10</v>
          </cell>
        </row>
        <row r="220">
          <cell r="A220">
            <v>55990014</v>
          </cell>
          <cell r="AB220">
            <v>10</v>
          </cell>
        </row>
        <row r="221">
          <cell r="A221">
            <v>55990015</v>
          </cell>
          <cell r="AB221">
            <v>10</v>
          </cell>
        </row>
        <row r="222">
          <cell r="A222">
            <v>55990016</v>
          </cell>
          <cell r="AB222">
            <v>10</v>
          </cell>
        </row>
        <row r="223">
          <cell r="A223">
            <v>55990101</v>
          </cell>
          <cell r="AB223">
            <v>15</v>
          </cell>
        </row>
        <row r="224">
          <cell r="A224">
            <v>55990102</v>
          </cell>
          <cell r="AB224">
            <v>25</v>
          </cell>
        </row>
        <row r="225">
          <cell r="A225">
            <v>55990103</v>
          </cell>
          <cell r="AB225">
            <v>35</v>
          </cell>
        </row>
        <row r="226">
          <cell r="A226">
            <v>55990104</v>
          </cell>
          <cell r="AB226">
            <v>50</v>
          </cell>
        </row>
        <row r="227">
          <cell r="A227">
            <v>55990105</v>
          </cell>
          <cell r="AB227">
            <v>150</v>
          </cell>
        </row>
        <row r="228">
          <cell r="A228">
            <v>55990106</v>
          </cell>
          <cell r="AB228">
            <v>80</v>
          </cell>
        </row>
        <row r="229">
          <cell r="A229">
            <v>55990107</v>
          </cell>
          <cell r="AB229">
            <v>50</v>
          </cell>
        </row>
        <row r="230">
          <cell r="A230">
            <v>55990108</v>
          </cell>
          <cell r="AB230">
            <v>4</v>
          </cell>
        </row>
        <row r="231">
          <cell r="A231">
            <v>55990109</v>
          </cell>
          <cell r="AB231">
            <v>15</v>
          </cell>
        </row>
        <row r="232">
          <cell r="A232">
            <v>55990110</v>
          </cell>
          <cell r="AB232">
            <v>25</v>
          </cell>
        </row>
        <row r="233">
          <cell r="A233">
            <v>55990111</v>
          </cell>
          <cell r="AB233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3" totalsRowShown="0" headerRowDxfId="195" dataDxfId="194" tableBorderDxfId="193">
  <autoFilter ref="A3:BA333" xr:uid="{00000000-0009-0000-0100-000001000000}"/>
  <sortState ref="A4:BA331">
    <sortCondition ref="A3:A331"/>
  </sortState>
  <tableColumns count="53">
    <tableColumn id="1" xr3:uid="{00000000-0010-0000-0000-000001000000}" name="Id" dataDxfId="192"/>
    <tableColumn id="38" xr3:uid="{00000000-0010-0000-0000-000026000000}" name="Alias"/>
    <tableColumn id="2" xr3:uid="{00000000-0010-0000-0000-000002000000}" name="Name" dataDxfId="191"/>
    <tableColumn id="22" xr3:uid="{00000000-0010-0000-0000-000016000000}" name="Ename" dataDxfId="190"/>
    <tableColumn id="23" xr3:uid="{00000000-0010-0000-0000-000017000000}" name="Remark" dataDxfId="189"/>
    <tableColumn id="3" xr3:uid="{00000000-0010-0000-0000-000003000000}" name="Star" dataDxfId="188"/>
    <tableColumn id="4" xr3:uid="{00000000-0010-0000-0000-000004000000}" name="Type" dataDxfId="187"/>
    <tableColumn id="5" xr3:uid="{00000000-0010-0000-0000-000005000000}" name="Attr" dataDxfId="186"/>
    <tableColumn id="58" xr3:uid="{00000000-0010-0000-0000-00003A000000}" name="Quality" dataDxfId="18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84"/>
    <tableColumn id="6" xr3:uid="{00000000-0010-0000-0000-000006000000}" name="AtkP" dataDxfId="183"/>
    <tableColumn id="24" xr3:uid="{00000000-0010-0000-0000-000018000000}" name="VitP" dataDxfId="182"/>
    <tableColumn id="25" xr3:uid="{00000000-0010-0000-0000-000019000000}" name="Modify" dataDxfId="181"/>
    <tableColumn id="9" xr3:uid="{00000000-0010-0000-0000-000009000000}" name="Def" dataDxfId="180"/>
    <tableColumn id="10" xr3:uid="{00000000-0010-0000-0000-00000A000000}" name="Mag" dataDxfId="179"/>
    <tableColumn id="32" xr3:uid="{00000000-0010-0000-0000-000020000000}" name="Spd" dataDxfId="178"/>
    <tableColumn id="35" xr3:uid="{00000000-0010-0000-0000-000023000000}" name="Hit" dataDxfId="177"/>
    <tableColumn id="36" xr3:uid="{00000000-0010-0000-0000-000024000000}" name="Dhit" dataDxfId="176"/>
    <tableColumn id="34" xr3:uid="{00000000-0010-0000-0000-000022000000}" name="Crt" dataDxfId="175"/>
    <tableColumn id="33" xr3:uid="{00000000-0010-0000-0000-000021000000}" name="Luk" dataDxfId="174"/>
    <tableColumn id="7" xr3:uid="{00000000-0010-0000-0000-000007000000}" name="Sum" dataDxfId="173">
      <calculatedColumnFormula>INT(SUM(K4:L4)+SUM(N4:T4)*5+IF(ISNUMBER(AD4),AD4,0)+M4)</calculatedColumnFormula>
    </tableColumn>
    <tableColumn id="13" xr3:uid="{00000000-0010-0000-0000-00000D000000}" name="Range" dataDxfId="172"/>
    <tableColumn id="14" xr3:uid="{00000000-0010-0000-0000-00000E000000}" name="Mov" dataDxfId="171"/>
    <tableColumn id="51" xr3:uid="{00000000-0010-0000-0000-000033000000}" name="LifeRound" dataDxfId="170"/>
    <tableColumn id="16" xr3:uid="{00000000-0010-0000-0000-000010000000}" name="Arrow" dataDxfId="169"/>
    <tableColumn id="42" xr3:uid="{00000000-0010-0000-0000-00002A000000}" name="Skill1" dataDxfId="168"/>
    <tableColumn id="43" xr3:uid="{00000000-0010-0000-0000-00002B000000}" name="SkillRate1" dataDxfId="167"/>
    <tableColumn id="44" xr3:uid="{00000000-0010-0000-0000-00002C000000}" name="Skill2" dataDxfId="166"/>
    <tableColumn id="45" xr3:uid="{00000000-0010-0000-0000-00002D000000}" name="SkillRate2" dataDxfId="165"/>
    <tableColumn id="54" xr3:uid="{00000000-0010-0000-0000-000036000000}" name="~SkillMark" dataDxfId="16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163"/>
    <tableColumn id="57" xr3:uid="{00000000-0010-0000-0000-000039000000}" name="~AntiMental" dataDxfId="162"/>
    <tableColumn id="56" xr3:uid="{00000000-0010-0000-0000-000038000000}" name="~AntiPhysical" dataDxfId="161"/>
    <tableColumn id="55" xr3:uid="{00000000-0010-0000-0000-000037000000}" name="~AntiElement" dataDxfId="160"/>
    <tableColumn id="30" xr3:uid="{00000000-0010-0000-0000-00001E000000}" name="BuffImmune" dataDxfId="159">
      <calculatedColumnFormula>CONCATENATE(AE4,";",AF4,";",AG4,";",AH4)</calculatedColumnFormula>
    </tableColumn>
    <tableColumn id="8" xr3:uid="{00000000-0010-0000-0000-000008000000}" name="~AntiNull" dataDxfId="158"/>
    <tableColumn id="11" xr3:uid="{00000000-0010-0000-0000-00000B000000}" name="~AntiWater" dataDxfId="157"/>
    <tableColumn id="26" xr3:uid="{00000000-0010-0000-0000-00001A000000}" name="~AntiWind" dataDxfId="156"/>
    <tableColumn id="27" xr3:uid="{00000000-0010-0000-0000-00001B000000}" name="~AntiFire" dataDxfId="155"/>
    <tableColumn id="37" xr3:uid="{00000000-0010-0000-0000-000025000000}" name="~AntiEarth" dataDxfId="154"/>
    <tableColumn id="40" xr3:uid="{00000000-0010-0000-0000-000028000000}" name="~AntiLight" dataDxfId="153"/>
    <tableColumn id="41" xr3:uid="{00000000-0010-0000-0000-000029000000}" name="~AntiDark" dataDxfId="152"/>
    <tableColumn id="31" xr3:uid="{00000000-0010-0000-0000-00001F000000}" name="AttrDef" dataDxfId="151">
      <calculatedColumnFormula>CONCATENATE(AJ4,";",AK4,";",AL4,";",AM4,";",AN4,";",AO4,";",AP4)</calculatedColumnFormula>
    </tableColumn>
    <tableColumn id="50" xr3:uid="{00000000-0010-0000-0000-000032000000}" name="IsBuilding" dataDxfId="150"/>
    <tableColumn id="29" xr3:uid="{00000000-0010-0000-0000-00001D000000}" name="JobId" dataDxfId="149"/>
    <tableColumn id="20" xr3:uid="{00000000-0010-0000-0000-000014000000}" name="DropId1" dataDxfId="148"/>
    <tableColumn id="39" xr3:uid="{00000000-0010-0000-0000-000027000000}" name="DropId2" dataDxfId="147"/>
    <tableColumn id="21" xr3:uid="{00000000-0010-0000-0000-000015000000}" name="Icon" dataDxfId="146"/>
    <tableColumn id="17" xr3:uid="{00000000-0010-0000-0000-000011000000}" name="Cover" dataDxfId="145"/>
    <tableColumn id="18" xr3:uid="{00000000-0010-0000-0000-000012000000}" name="Sound" dataDxfId="144"/>
    <tableColumn id="15" xr3:uid="{00000000-0010-0000-0000-00000F000000}" name="IsSpecial" dataDxfId="143"/>
    <tableColumn id="19" xr3:uid="{00000000-0010-0000-0000-000013000000}" name="IsHeroCard" dataDxfId="142"/>
    <tableColumn id="28" xr3:uid="{00000000-0010-0000-0000-00001C000000}" name="IsNew" dataDxfId="1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140" dataDxfId="139" tableBorderDxfId="138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137"/>
    <tableColumn id="20" xr3:uid="{00000000-0010-0000-0100-000014000000}" name="Alias"/>
    <tableColumn id="2" xr3:uid="{00000000-0010-0000-0100-000002000000}" name="Name" dataDxfId="136"/>
    <tableColumn id="22" xr3:uid="{00000000-0010-0000-0100-000016000000}" name="Ename" dataDxfId="135"/>
    <tableColumn id="23" xr3:uid="{00000000-0010-0000-0100-000017000000}" name="Remark" dataDxfId="134"/>
    <tableColumn id="3" xr3:uid="{00000000-0010-0000-0100-000003000000}" name="Star" dataDxfId="133"/>
    <tableColumn id="4" xr3:uid="{00000000-0010-0000-0100-000004000000}" name="Type" dataDxfId="132"/>
    <tableColumn id="5" xr3:uid="{00000000-0010-0000-0100-000005000000}" name="Attr" dataDxfId="131"/>
    <tableColumn id="58" xr3:uid="{00000000-0010-0000-0100-00003A000000}" name="Quality" dataDxfId="130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129"/>
    <tableColumn id="6" xr3:uid="{00000000-0010-0000-0100-000006000000}" name="AtkP" dataDxfId="128"/>
    <tableColumn id="24" xr3:uid="{00000000-0010-0000-0100-000018000000}" name="VitP" dataDxfId="127"/>
    <tableColumn id="25" xr3:uid="{00000000-0010-0000-0100-000019000000}" name="Modify" dataDxfId="126"/>
    <tableColumn id="9" xr3:uid="{00000000-0010-0000-0100-000009000000}" name="Def" dataDxfId="125"/>
    <tableColumn id="10" xr3:uid="{00000000-0010-0000-0100-00000A000000}" name="Mag" dataDxfId="124"/>
    <tableColumn id="32" xr3:uid="{00000000-0010-0000-0100-000020000000}" name="Spd" dataDxfId="123"/>
    <tableColumn id="35" xr3:uid="{00000000-0010-0000-0100-000023000000}" name="Hit" dataDxfId="122"/>
    <tableColumn id="36" xr3:uid="{00000000-0010-0000-0100-000024000000}" name="Dhit" dataDxfId="121"/>
    <tableColumn id="34" xr3:uid="{00000000-0010-0000-0100-000022000000}" name="Crt" dataDxfId="120"/>
    <tableColumn id="33" xr3:uid="{00000000-0010-0000-0100-000021000000}" name="Luk" dataDxfId="119"/>
    <tableColumn id="7" xr3:uid="{00000000-0010-0000-0100-000007000000}" name="Sum" dataDxfId="118">
      <calculatedColumnFormula>INT(SUM(K4:L4)+SUM(N4:T4)*5+IF(ISNUMBER(AD4),AD4,0)+M4)</calculatedColumnFormula>
    </tableColumn>
    <tableColumn id="13" xr3:uid="{00000000-0010-0000-0100-00000D000000}" name="Range" dataDxfId="117"/>
    <tableColumn id="14" xr3:uid="{00000000-0010-0000-0100-00000E000000}" name="Mov" dataDxfId="116"/>
    <tableColumn id="60" xr3:uid="{00000000-0010-0000-0100-00003C000000}" name="LifeRound" dataDxfId="115"/>
    <tableColumn id="16" xr3:uid="{00000000-0010-0000-0100-000010000000}" name="Arrow" dataDxfId="114"/>
    <tableColumn id="42" xr3:uid="{00000000-0010-0000-0100-00002A000000}" name="Skill1" dataDxfId="113"/>
    <tableColumn id="43" xr3:uid="{00000000-0010-0000-0100-00002B000000}" name="SkillRate1" dataDxfId="112"/>
    <tableColumn id="44" xr3:uid="{00000000-0010-0000-0100-00002C000000}" name="Skill2" dataDxfId="111"/>
    <tableColumn id="45" xr3:uid="{00000000-0010-0000-0100-00002D000000}" name="SkillRate2" dataDxfId="110"/>
    <tableColumn id="54" xr3:uid="{00000000-0010-0000-0100-000036000000}" name="~SkillMark" dataDxfId="109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108"/>
    <tableColumn id="57" xr3:uid="{00000000-0010-0000-0100-000039000000}" name="~AntiMental" dataDxfId="107"/>
    <tableColumn id="56" xr3:uid="{00000000-0010-0000-0100-000038000000}" name="~AntiPhysical" dataDxfId="106"/>
    <tableColumn id="55" xr3:uid="{00000000-0010-0000-0100-000037000000}" name="~AntiElement" dataDxfId="105"/>
    <tableColumn id="30" xr3:uid="{00000000-0010-0000-0100-00001E000000}" name="BuffImmune" dataDxfId="104">
      <calculatedColumnFormula>CONCATENATE(AE4,";",AF4,";",AG4,";",AH4)</calculatedColumnFormula>
    </tableColumn>
    <tableColumn id="8" xr3:uid="{00000000-0010-0000-0100-000008000000}" name="~AntiNull" dataDxfId="103"/>
    <tableColumn id="11" xr3:uid="{00000000-0010-0000-0100-00000B000000}" name="~AntiWater" dataDxfId="102"/>
    <tableColumn id="26" xr3:uid="{00000000-0010-0000-0100-00001A000000}" name="~AntiWind" dataDxfId="101"/>
    <tableColumn id="27" xr3:uid="{00000000-0010-0000-0100-00001B000000}" name="~AntiFire" dataDxfId="100"/>
    <tableColumn id="37" xr3:uid="{00000000-0010-0000-0100-000025000000}" name="~AntiEarth" dataDxfId="99"/>
    <tableColumn id="40" xr3:uid="{00000000-0010-0000-0100-000028000000}" name="~AntiLight" dataDxfId="98"/>
    <tableColumn id="41" xr3:uid="{00000000-0010-0000-0100-000029000000}" name="~AntiDark" dataDxfId="97"/>
    <tableColumn id="31" xr3:uid="{00000000-0010-0000-0100-00001F000000}" name="AttrDef" dataDxfId="96">
      <calculatedColumnFormula>CONCATENATE(AJ4,";",AK4,";",AL4,";",AM4,";",AN4,";",AO4,";",AP4)</calculatedColumnFormula>
    </tableColumn>
    <tableColumn id="59" xr3:uid="{00000000-0010-0000-0100-00003B000000}" name="IsBuilding" dataDxfId="95"/>
    <tableColumn id="29" xr3:uid="{00000000-0010-0000-0100-00001D000000}" name="JobId" dataDxfId="94"/>
    <tableColumn id="46" xr3:uid="{00000000-0010-0000-0100-00002E000000}" name="DropId1" dataDxfId="93"/>
    <tableColumn id="38" xr3:uid="{00000000-0010-0000-0100-000026000000}" name="DropId2" dataDxfId="92"/>
    <tableColumn id="21" xr3:uid="{00000000-0010-0000-0100-000015000000}" name="Icon" dataDxfId="91"/>
    <tableColumn id="17" xr3:uid="{00000000-0010-0000-0100-000011000000}" name="Cover" dataDxfId="90"/>
    <tableColumn id="18" xr3:uid="{00000000-0010-0000-0100-000012000000}" name="Sound" dataDxfId="89"/>
    <tableColumn id="15" xr3:uid="{00000000-0010-0000-0100-00000F000000}" name="IsSpecial" dataDxfId="88"/>
    <tableColumn id="19" xr3:uid="{00000000-0010-0000-0100-000013000000}" name="IsHeroCard" dataDxfId="87"/>
    <tableColumn id="28" xr3:uid="{00000000-0010-0000-0100-00001C000000}" name="IsNew" dataDxfId="8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85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3"/>
  <sheetViews>
    <sheetView tabSelected="1"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D333" sqref="D333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1082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885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1083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886</v>
      </c>
      <c r="AU5" s="4" t="s">
        <v>887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888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1084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890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1086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891</v>
      </c>
      <c r="AU9" s="4" t="s">
        <v>892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893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1084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894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1087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1088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1089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895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1088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1088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1088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896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1088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892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1088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1088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1088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893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1088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897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1088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898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1090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899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1171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1088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900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1155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901</v>
      </c>
      <c r="AU27" s="4" t="s">
        <v>902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903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1172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1087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904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905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890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1139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1156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1088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906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1115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907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892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1086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904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1177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908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1094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909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909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1095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910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1155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911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1087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911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912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913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1086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914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1097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915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1095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909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1098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1039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1158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916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917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908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1095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918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1095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919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1095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920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921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1088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1099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922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1140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922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923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1098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1155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924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1155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925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1100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926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1087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927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928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1141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900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921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1142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1047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1103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1103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1091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929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1093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930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1095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931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1104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932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1140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1105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892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1143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1155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894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1091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933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934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935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1173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1106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936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1107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920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1100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1176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937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940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1040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1104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941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1094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917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1145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942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1145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942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943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1109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1100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1109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944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1084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945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946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1110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938</v>
      </c>
      <c r="AU114" s="4" t="s">
        <v>939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938</v>
      </c>
      <c r="AU115" s="4" t="s">
        <v>939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1111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938</v>
      </c>
      <c r="AU116" s="4" t="s">
        <v>939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1111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938</v>
      </c>
      <c r="AU117" s="4" t="s">
        <v>939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1112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938</v>
      </c>
      <c r="AU118" s="4" t="s">
        <v>939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1094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1113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938</v>
      </c>
      <c r="AU120" s="4" t="s">
        <v>939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938</v>
      </c>
      <c r="AU121" s="4" t="s">
        <v>939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930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1089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1041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947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1160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947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1091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948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1042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1043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948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1137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951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1155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910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1127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952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1083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953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1095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955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1097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956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1115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950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1158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957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1089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958</v>
      </c>
      <c r="AU143" s="4" t="s">
        <v>959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1103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889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1083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960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890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890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1087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961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1088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957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1083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940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963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1152</v>
      </c>
      <c r="D155" s="8" t="s">
        <v>560</v>
      </c>
      <c r="E155" s="19" t="s">
        <v>1084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904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1088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940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964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1088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1071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949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1088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956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1173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965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1088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1088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931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1088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1145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942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1145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1093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891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900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909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966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1158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967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968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1095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969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970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1089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971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1147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972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907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1089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973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922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1118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951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1091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1083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974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1095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975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1088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1036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1178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976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1084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977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1119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978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1120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979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1086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980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981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1091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982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1155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983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1121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984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1155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1028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1097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985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986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962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1094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1122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917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1097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1095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908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1084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987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1162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1123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988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1153</v>
      </c>
      <c r="D214" s="8" t="s">
        <v>602</v>
      </c>
      <c r="E214" s="19" t="s">
        <v>1095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898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1124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988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894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886</v>
      </c>
      <c r="AU217" s="4" t="s">
        <v>1038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1120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1122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989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1083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921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1137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990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991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1083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992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1097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1155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993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1122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994</v>
      </c>
      <c r="AU228" s="4" t="s">
        <v>995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918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1145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1145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1179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996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997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1102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998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1091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999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1083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1000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907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1001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972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1002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1003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1004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1004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945</v>
      </c>
      <c r="AU246" s="4" t="s">
        <v>946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1005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1006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892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1095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1007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1155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887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1164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1037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1086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1008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1122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1009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1095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997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1137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1010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1165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1110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1011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1126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1120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1012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1088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1013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1089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1014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1045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1069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919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1122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1176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995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1015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1127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954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1174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954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1148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1016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1093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1017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1110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1018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1143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1046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1084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892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972</v>
      </c>
      <c r="AU276" s="4" t="s">
        <v>995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1175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1107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1045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1177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1019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1019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1019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1166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1020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1083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1021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1088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968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944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1095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1022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1128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1023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1129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1024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1094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986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1094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1035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1149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892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1093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1025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1130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1026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1158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1158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1147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1027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910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928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1140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1089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899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1164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889</v>
      </c>
      <c r="AU306" s="54" t="s">
        <v>1037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1167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918</v>
      </c>
      <c r="AU308" s="8" t="s">
        <v>900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1168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1044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1169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892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1089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1131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1150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894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1011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900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1132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910</v>
      </c>
      <c r="AU316" s="8" t="s">
        <v>907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904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882</v>
      </c>
      <c r="D318" s="8" t="s">
        <v>883</v>
      </c>
      <c r="E318" s="8" t="s">
        <v>1084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884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1020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1051</v>
      </c>
      <c r="D319" s="8" t="s">
        <v>1052</v>
      </c>
      <c r="E319" s="19" t="s">
        <v>1137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1054</v>
      </c>
      <c r="D320" s="8" t="s">
        <v>1053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1060</v>
      </c>
      <c r="D321" s="8" t="s">
        <v>1059</v>
      </c>
      <c r="E321" s="19" t="s">
        <v>1133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1061</v>
      </c>
      <c r="D322" s="8" t="s">
        <v>1062</v>
      </c>
      <c r="E322" s="60" t="s">
        <v>1133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1063</v>
      </c>
      <c r="D323" s="8" t="s">
        <v>1064</v>
      </c>
      <c r="E323" s="60" t="s">
        <v>1133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1065</v>
      </c>
      <c r="D324" s="8" t="s">
        <v>1066</v>
      </c>
      <c r="E324" s="60" t="s">
        <v>1133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893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1067</v>
      </c>
      <c r="D325" s="8" t="s">
        <v>1068</v>
      </c>
      <c r="E325" s="8" t="s">
        <v>1122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1070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1072</v>
      </c>
      <c r="D326" s="8" t="s">
        <v>1073</v>
      </c>
      <c r="E326" s="60" t="s">
        <v>1091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907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1074</v>
      </c>
      <c r="D327" s="8" t="s">
        <v>1075</v>
      </c>
      <c r="E327" s="8" t="s">
        <v>1129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1076</v>
      </c>
      <c r="D328" s="8" t="s">
        <v>1077</v>
      </c>
      <c r="E328" s="60" t="s">
        <v>1087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1078</v>
      </c>
      <c r="D329" s="8" t="s">
        <v>1079</v>
      </c>
      <c r="E329" s="60" t="s">
        <v>1151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1080</v>
      </c>
      <c r="D330" s="8" t="s">
        <v>1081</v>
      </c>
      <c r="E330" s="60" t="s">
        <v>1137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1135</v>
      </c>
      <c r="D331" s="8" t="s">
        <v>1136</v>
      </c>
      <c r="E331" s="60" t="s">
        <v>1170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1184</v>
      </c>
      <c r="D332" s="8" t="s">
        <v>1185</v>
      </c>
      <c r="E332" s="8" t="s">
        <v>1140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  <row r="333" spans="1:53" x14ac:dyDescent="0.15">
      <c r="A333">
        <v>51000330</v>
      </c>
      <c r="C333" s="8" t="s">
        <v>1186</v>
      </c>
      <c r="D333" s="8" t="s">
        <v>1187</v>
      </c>
      <c r="E333" s="60"/>
      <c r="F333" s="8">
        <v>4</v>
      </c>
      <c r="G333" s="8">
        <v>8</v>
      </c>
      <c r="H333" s="8">
        <v>0</v>
      </c>
      <c r="I333" s="21">
        <f t="shared" ref="I333" si="24">IF(AND(U333&gt;=13,U333&lt;=16),5,IF(AND(U333&gt;=9,U333&lt;=12),4,IF(AND(U333&gt;=5,U333&lt;=8),3,IF(AND(U333&gt;=1,U333&lt;=4),2,IF(AND(U333&gt;=-3,U333&lt;=0),1,IF(AND(U333&gt;=-5,U333&lt;=-4),0,6))))))</f>
        <v>4</v>
      </c>
      <c r="J333" s="8">
        <v>4</v>
      </c>
      <c r="K333" s="8">
        <v>0</v>
      </c>
      <c r="L333" s="8">
        <v>25</v>
      </c>
      <c r="M333" s="8">
        <v>-45</v>
      </c>
      <c r="N333" s="8">
        <v>0</v>
      </c>
      <c r="O333" s="8">
        <v>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1">
        <f t="shared" ref="U333" si="25">INT(SUM(K333:L333)+SUM(N333:T333)*5+IF(ISNUMBER(AD333),AD333,0)+M333)</f>
        <v>10</v>
      </c>
      <c r="V333" s="8">
        <v>10</v>
      </c>
      <c r="W333" s="8">
        <v>20</v>
      </c>
      <c r="X333" s="8">
        <v>0</v>
      </c>
      <c r="Y333" s="8" t="s">
        <v>665</v>
      </c>
      <c r="Z333" s="18">
        <v>55900063</v>
      </c>
      <c r="AA333" s="18">
        <v>100</v>
      </c>
      <c r="AB333" s="18">
        <v>55110010</v>
      </c>
      <c r="AC333" s="18">
        <v>100</v>
      </c>
      <c r="AD333" s="18">
        <f>IF(ISBLANK($Z333),0, LOOKUP($Z333,[1]Skill!$A:$A,[1]Skill!$AB:$AB)*$AA333/100)+
IF(ISBLANK($AB333),0, LOOKUP($AB333,[1]Skill!$A:$A,[1]Skill!$AB:$AB)*$AC333/100)</f>
        <v>20</v>
      </c>
      <c r="AE333" s="18">
        <v>0</v>
      </c>
      <c r="AF333" s="18">
        <v>0</v>
      </c>
      <c r="AG333" s="18">
        <v>0</v>
      </c>
      <c r="AH333" s="18">
        <v>0</v>
      </c>
      <c r="AI333" s="8" t="str">
        <f t="shared" ref="AI333" si="26">CONCATENATE(AE333,";",AF333,";",AG333,";",AH333)</f>
        <v>0;0;0;0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8" t="str">
        <f t="shared" ref="AQ333" si="27">CONCATENATE(AJ333,";",AK333,";",AL333,";",AM333,";",AN333,";",AO333,";",AP333)</f>
        <v>0;0;0;0;0;0;0</v>
      </c>
      <c r="AR333" s="48" t="s">
        <v>761</v>
      </c>
      <c r="AS333" s="50"/>
      <c r="AT333" s="8"/>
      <c r="AU333" s="8"/>
      <c r="AV333" s="8">
        <v>330</v>
      </c>
      <c r="AW333" s="8"/>
      <c r="AX333" s="19" t="s">
        <v>824</v>
      </c>
      <c r="AY333" s="21">
        <v>0</v>
      </c>
      <c r="AZ333" s="21">
        <v>0</v>
      </c>
      <c r="BA333" s="8">
        <v>1</v>
      </c>
    </row>
  </sheetData>
  <phoneticPr fontId="18" type="noConversion"/>
  <conditionalFormatting sqref="I4:I318">
    <cfRule type="cellIs" dxfId="84" priority="99" operator="greaterThanOrEqual">
      <formula>5</formula>
    </cfRule>
    <cfRule type="cellIs" dxfId="83" priority="110" operator="equal">
      <formula>1</formula>
    </cfRule>
    <cfRule type="cellIs" dxfId="82" priority="111" operator="equal">
      <formula>2</formula>
    </cfRule>
    <cfRule type="cellIs" dxfId="81" priority="112" operator="equal">
      <formula>3</formula>
    </cfRule>
    <cfRule type="cellIs" dxfId="80" priority="113" operator="equal">
      <formula>4</formula>
    </cfRule>
  </conditionalFormatting>
  <conditionalFormatting sqref="U4:U33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79" priority="83">
      <formula>LEN(TRIM(AU306))=0</formula>
    </cfRule>
  </conditionalFormatting>
  <conditionalFormatting sqref="AT309">
    <cfRule type="containsBlanks" dxfId="78" priority="82">
      <formula>LEN(TRIM(AT309))=0</formula>
    </cfRule>
  </conditionalFormatting>
  <conditionalFormatting sqref="AT310">
    <cfRule type="containsBlanks" dxfId="77" priority="81">
      <formula>LEN(TRIM(AT310))=0</formula>
    </cfRule>
  </conditionalFormatting>
  <conditionalFormatting sqref="AT303">
    <cfRule type="containsBlanks" dxfId="76" priority="80">
      <formula>LEN(TRIM(AT303))=0</formula>
    </cfRule>
  </conditionalFormatting>
  <conditionalFormatting sqref="AT78">
    <cfRule type="containsBlanks" dxfId="75" priority="79">
      <formula>LEN(TRIM(AT78))=0</formula>
    </cfRule>
  </conditionalFormatting>
  <conditionalFormatting sqref="I319:I321">
    <cfRule type="cellIs" dxfId="74" priority="67" operator="greaterThanOrEqual">
      <formula>5</formula>
    </cfRule>
    <cfRule type="cellIs" dxfId="73" priority="68" operator="equal">
      <formula>1</formula>
    </cfRule>
    <cfRule type="cellIs" dxfId="72" priority="69" operator="equal">
      <formula>2</formula>
    </cfRule>
    <cfRule type="cellIs" dxfId="71" priority="70" operator="equal">
      <formula>3</formula>
    </cfRule>
    <cfRule type="cellIs" dxfId="70" priority="71" operator="equal">
      <formula>4</formula>
    </cfRule>
  </conditionalFormatting>
  <conditionalFormatting sqref="I322:I323">
    <cfRule type="cellIs" dxfId="69" priority="61" operator="greaterThanOrEqual">
      <formula>5</formula>
    </cfRule>
    <cfRule type="cellIs" dxfId="68" priority="62" operator="equal">
      <formula>1</formula>
    </cfRule>
    <cfRule type="cellIs" dxfId="67" priority="63" operator="equal">
      <formula>2</formula>
    </cfRule>
    <cfRule type="cellIs" dxfId="66" priority="64" operator="equal">
      <formula>3</formula>
    </cfRule>
    <cfRule type="cellIs" dxfId="65" priority="65" operator="equal">
      <formula>4</formula>
    </cfRule>
  </conditionalFormatting>
  <conditionalFormatting sqref="I324">
    <cfRule type="cellIs" dxfId="64" priority="55" operator="greaterThanOrEqual">
      <formula>5</formula>
    </cfRule>
    <cfRule type="cellIs" dxfId="63" priority="56" operator="equal">
      <formula>1</formula>
    </cfRule>
    <cfRule type="cellIs" dxfId="62" priority="57" operator="equal">
      <formula>2</formula>
    </cfRule>
    <cfRule type="cellIs" dxfId="61" priority="58" operator="equal">
      <formula>3</formula>
    </cfRule>
    <cfRule type="cellIs" dxfId="60" priority="59" operator="equal">
      <formula>4</formula>
    </cfRule>
  </conditionalFormatting>
  <conditionalFormatting sqref="I325">
    <cfRule type="cellIs" dxfId="59" priority="49" operator="greaterThanOrEqual">
      <formula>5</formula>
    </cfRule>
    <cfRule type="cellIs" dxfId="58" priority="50" operator="equal">
      <formula>1</formula>
    </cfRule>
    <cfRule type="cellIs" dxfId="57" priority="51" operator="equal">
      <formula>2</formula>
    </cfRule>
    <cfRule type="cellIs" dxfId="56" priority="52" operator="equal">
      <formula>3</formula>
    </cfRule>
    <cfRule type="cellIs" dxfId="55" priority="53" operator="equal">
      <formula>4</formula>
    </cfRule>
  </conditionalFormatting>
  <conditionalFormatting sqref="I326">
    <cfRule type="cellIs" dxfId="54" priority="43" operator="greaterThanOrEqual">
      <formula>5</formula>
    </cfRule>
    <cfRule type="cellIs" dxfId="53" priority="44" operator="equal">
      <formula>1</formula>
    </cfRule>
    <cfRule type="cellIs" dxfId="52" priority="45" operator="equal">
      <formula>2</formula>
    </cfRule>
    <cfRule type="cellIs" dxfId="51" priority="46" operator="equal">
      <formula>3</formula>
    </cfRule>
    <cfRule type="cellIs" dxfId="50" priority="47" operator="equal">
      <formula>4</formula>
    </cfRule>
  </conditionalFormatting>
  <conditionalFormatting sqref="I327">
    <cfRule type="cellIs" dxfId="49" priority="37" operator="greaterThanOrEqual">
      <formula>5</formula>
    </cfRule>
    <cfRule type="cellIs" dxfId="48" priority="38" operator="equal">
      <formula>1</formula>
    </cfRule>
    <cfRule type="cellIs" dxfId="47" priority="39" operator="equal">
      <formula>2</formula>
    </cfRule>
    <cfRule type="cellIs" dxfId="46" priority="40" operator="equal">
      <formula>3</formula>
    </cfRule>
    <cfRule type="cellIs" dxfId="45" priority="41" operator="equal">
      <formula>4</formula>
    </cfRule>
  </conditionalFormatting>
  <conditionalFormatting sqref="I328">
    <cfRule type="cellIs" dxfId="44" priority="31" operator="greaterThanOrEqual">
      <formula>5</formula>
    </cfRule>
    <cfRule type="cellIs" dxfId="43" priority="32" operator="equal">
      <formula>1</formula>
    </cfRule>
    <cfRule type="cellIs" dxfId="42" priority="33" operator="equal">
      <formula>2</formula>
    </cfRule>
    <cfRule type="cellIs" dxfId="41" priority="34" operator="equal">
      <formula>3</formula>
    </cfRule>
    <cfRule type="cellIs" dxfId="40" priority="35" operator="equal">
      <formula>4</formula>
    </cfRule>
  </conditionalFormatting>
  <conditionalFormatting sqref="I329">
    <cfRule type="cellIs" dxfId="39" priority="25" operator="greaterThanOrEqual">
      <formula>5</formula>
    </cfRule>
    <cfRule type="cellIs" dxfId="38" priority="26" operator="equal">
      <formula>1</formula>
    </cfRule>
    <cfRule type="cellIs" dxfId="37" priority="27" operator="equal">
      <formula>2</formula>
    </cfRule>
    <cfRule type="cellIs" dxfId="36" priority="28" operator="equal">
      <formula>3</formula>
    </cfRule>
    <cfRule type="cellIs" dxfId="35" priority="29" operator="equal">
      <formula>4</formula>
    </cfRule>
  </conditionalFormatting>
  <conditionalFormatting sqref="I330">
    <cfRule type="cellIs" dxfId="34" priority="19" operator="greaterThanOrEqual">
      <formula>5</formula>
    </cfRule>
    <cfRule type="cellIs" dxfId="33" priority="20" operator="equal">
      <formula>1</formula>
    </cfRule>
    <cfRule type="cellIs" dxfId="32" priority="21" operator="equal">
      <formula>2</formula>
    </cfRule>
    <cfRule type="cellIs" dxfId="31" priority="22" operator="equal">
      <formula>3</formula>
    </cfRule>
    <cfRule type="cellIs" dxfId="30" priority="23" operator="equal">
      <formula>4</formula>
    </cfRule>
  </conditionalFormatting>
  <conditionalFormatting sqref="U3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29" priority="13" operator="greaterThanOrEqual">
      <formula>5</formula>
    </cfRule>
    <cfRule type="cellIs" dxfId="28" priority="14" operator="equal">
      <formula>1</formula>
    </cfRule>
    <cfRule type="cellIs" dxfId="27" priority="15" operator="equal">
      <formula>2</formula>
    </cfRule>
    <cfRule type="cellIs" dxfId="26" priority="16" operator="equal">
      <formula>3</formula>
    </cfRule>
    <cfRule type="cellIs" dxfId="25" priority="17" operator="equal">
      <formula>4</formula>
    </cfRule>
  </conditionalFormatting>
  <conditionalFormatting sqref="U3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24" priority="7" operator="greaterThanOrEqual">
      <formula>5</formula>
    </cfRule>
    <cfRule type="cellIs" dxfId="23" priority="8" operator="equal">
      <formula>1</formula>
    </cfRule>
    <cfRule type="cellIs" dxfId="22" priority="9" operator="equal">
      <formula>2</formula>
    </cfRule>
    <cfRule type="cellIs" dxfId="21" priority="10" operator="equal">
      <formula>3</formula>
    </cfRule>
    <cfRule type="cellIs" dxfId="20" priority="11" operator="equal">
      <formula>4</formula>
    </cfRule>
  </conditionalFormatting>
  <conditionalFormatting sqref="U3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3">
    <cfRule type="cellIs" dxfId="19" priority="1" operator="greaterThanOrEqual">
      <formula>5</formula>
    </cfRule>
    <cfRule type="cellIs" dxfId="18" priority="2" operator="equal">
      <formula>1</formula>
    </cfRule>
    <cfRule type="cellIs" dxfId="17" priority="3" operator="equal">
      <formula>2</formula>
    </cfRule>
    <cfRule type="cellIs" dxfId="16" priority="4" operator="equal">
      <formula>3</formula>
    </cfRule>
    <cfRule type="cellIs" dxfId="15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881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880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1182</v>
      </c>
      <c r="D11" s="4" t="s">
        <v>1183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1048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1029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4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1049</v>
      </c>
      <c r="D14" s="8" t="s">
        <v>1050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4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1055</v>
      </c>
      <c r="D15" s="8" t="s">
        <v>1056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1057</v>
      </c>
      <c r="D16" s="8" t="s">
        <v>1058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1030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1031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4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14" priority="35" operator="greaterThanOrEqual">
      <formula>5</formula>
    </cfRule>
    <cfRule type="cellIs" dxfId="13" priority="36" operator="equal">
      <formula>1</formula>
    </cfRule>
    <cfRule type="cellIs" dxfId="12" priority="37" operator="equal">
      <formula>2</formula>
    </cfRule>
    <cfRule type="cellIs" dxfId="11" priority="38" operator="equal">
      <formula>3</formula>
    </cfRule>
    <cfRule type="cellIs" dxfId="10" priority="39" operator="equal">
      <formula>4</formula>
    </cfRule>
  </conditionalFormatting>
  <conditionalFormatting sqref="I16">
    <cfRule type="cellIs" dxfId="9" priority="14" operator="greaterThanOrEqual">
      <formula>5</formula>
    </cfRule>
    <cfRule type="cellIs" dxfId="8" priority="15" operator="equal">
      <formula>1</formula>
    </cfRule>
    <cfRule type="cellIs" dxfId="7" priority="16" operator="equal">
      <formula>2</formula>
    </cfRule>
    <cfRule type="cellIs" dxfId="6" priority="17" operator="equal">
      <formula>3</formula>
    </cfRule>
    <cfRule type="cellIs" dxfId="5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2018-06-03T09:23:07Z</dcterms:modified>
</cp:coreProperties>
</file>