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<sst xmlns="http://schemas.openxmlformats.org/spreadsheetml/2006/main" count="1393" uniqueCount="939">
  <si>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</si>
  <si>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</si>
  <si>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</si>
  <si>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</si>
  <si>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</si>
  <si>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</si>
  <si>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</si>
  <si>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</si>
  <si>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</si>
  <si>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</si>
  <si>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</si>
  <si>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</si>
  <si>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</si>
  <si>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</si>
  <si>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</si>
  <si>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</si>
  <si>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</si>
  <si>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</si>
  <si>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</si>
  <si>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</si>
  <si>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</si>
  <si>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</si>
  <si>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</si>
  <si>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</si>
  <si>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</si>
  <si>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</si>
  <si>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</si>
  <si>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</si>
  <si>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</si>
  <si>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</si>
  <si>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</si>
  <si>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</si>
  <si>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</si>
  <si>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</si>
  <si>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</si>
  <si>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</si>
  <si>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</si>
  <si>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</si>
  <si>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</si>
  <si>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</si>
  <si>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</si>
  <si>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</si>
  <si>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</si>
  <si>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</si>
  <si>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</si>
  <si>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</si>
  <si>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</si>
  <si>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</si>
  <si>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</si>
  <si>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</si>
  <si>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</si>
  <si>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</si>
  <si>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</si>
  <si>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</si>
  <si>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</si>
  <si>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</si>
  <si>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</si>
  <si>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</si>
  <si>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</si>
  <si>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</si>
  <si>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</si>
  <si>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</si>
  <si>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</si>
  <si>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</si>
  <si>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</si>
  <si>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</si>
  <si>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</si>
  <si>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</si>
  <si>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</si>
  <si>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</si>
  <si>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</si>
  <si>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</si>
  <si>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</si>
  <si>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</si>
  <si>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</si>
  <si>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</si>
  <si>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</si>
  <si>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</si>
  <si>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</si>
  <si>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</si>
  <si>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</si>
  <si>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</si>
  <si>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</si>
  <si>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</si>
  <si>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</si>
  <si>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</si>
  <si>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</si>
  <si>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</si>
  <si>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</si>
  <si>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</si>
  <si>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</si>
  <si>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</si>
  <si>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</si>
  <si>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</si>
  <si>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</si>
  <si>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</si>
  <si>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</si>
  <si>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</si>
  <si>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</si>
  <si>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</si>
  <si>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</si>
  <si>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</si>
  <si>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</si>
  <si>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</si>
  <si>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</si>
  <si>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</si>
  <si>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</si>
  <si>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</si>
  <si>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</si>
  <si>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</si>
  <si>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</si>
  <si>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</si>
  <si>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</si>
  <si>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</si>
  <si>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</si>
  <si>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</si>
  <si>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</si>
  <si>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</si>
  <si>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</si>
  <si>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</si>
  <si>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</si>
  <si>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</si>
  <si>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</si>
  <si>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</si>
  <si>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</si>
  <si>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</si>
  <si>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</si>
  <si>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</si>
  <si>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</si>
  <si>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</si>
  <si>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</si>
  <si>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</si>
  <si>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</si>
  <si>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</si>
  <si>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</si>
  <si>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</si>
  <si>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</si>
  <si>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</si>
  <si>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</si>
  <si>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</si>
  <si>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</si>
  <si>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</si>
  <si>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</si>
  <si>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</si>
  <si>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</si>
  <si>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</si>
  <si>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</si>
  <si>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</si>
  <si>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</si>
  <si>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</si>
  <si>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</si>
  <si>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</si>
  <si>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</si>
  <si>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</si>
  <si>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</si>
  <si>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</si>
  <si>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</si>
  <si>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</si>
  <si>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</si>
  <si>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</si>
  <si>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</si>
  <si>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</si>
  <si>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</si>
  <si>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</si>
  <si>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</si>
  <si>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</si>
  <si>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</si>
  <si>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</si>
  <si>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</si>
  <si>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</si>
  <si>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</si>
  <si>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</si>
  <si>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</si>
  <si>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</si>
  <si>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</si>
  <si>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</si>
  <si>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</si>
  <si>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</si>
  <si>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</si>
  <si>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</si>
  <si>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</si>
  <si>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</si>
  <si>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</si>
  <si>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</si>
  <si>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</si>
  <si>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</si>
  <si>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</si>
  <si>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</si>
  <si>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</si>
  <si>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</si>
  <si>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</si>
  <si>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</si>
  <si>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</si>
  <si>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</si>
  <si>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</si>
  <si>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</si>
  <si>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</si>
  <si>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</si>
  <si>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</si>
  <si>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</si>
  <si>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</si>
  <si>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</si>
  <si>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</si>
  <si>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</si>
  <si>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</si>
  <si>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</si>
  <si>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</si>
  <si>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</si>
  <si>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</si>
  <si>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</si>
  <si>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</si>
  <si>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</si>
  <si>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</si>
  <si>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</si>
  <si>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</si>
  <si>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</si>
  <si>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</si>
  <si>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</si>
  <si>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</si>
  <si>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</si>
  <si>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</si>
  <si>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</si>
  <si>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</si>
  <si>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</si>
  <si>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</si>
  <si>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</si>
  <si>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</si>
  <si>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</si>
  <si>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</si>
  <si>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</si>
  <si>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</si>
  <si>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</si>
  <si>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</si>
  <si>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</si>
  <si>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</si>
  <si>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</si>
  <si>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</si>
  <si>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</si>
  <si>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</si>
  <si>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</si>
  <si>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</si>
  <si>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</si>
  <si>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</si>
  <si>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</si>
  <si>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</si>
  <si>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</si>
  <si>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</si>
  <si>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</si>
  <si>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</si>
  <si>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</si>
  <si>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</si>
  <si>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</si>
  <si>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</si>
  <si>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</si>
  <si>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</si>
  <si>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</si>
  <si>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</si>
  <si>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</si>
  <si>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</si>
  <si>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</si>
  <si>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</si>
  <si>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</si>
  <si>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</si>
  <si>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</si>
  <si>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</si>
  <si>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</si>
  <si>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</si>
  <si>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</si>
  <si>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</si>
  <si>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</si>
  <si>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</si>
  <si>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</si>
  <si>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</si>
  <si>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</si>
  <si>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</si>
  <si>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</si>
  <si>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</si>
  <si>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</si>
  <si>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</si>
  <si>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</si>
  <si>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</si>
  <si>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</si>
  <si>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</si>
  <si>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</si>
  <si>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</si>
  <si>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</si>
  <si>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</si>
  <si>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</si>
  <si>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</si>
  <si>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</si>
  <si>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</si>
  <si>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</si>
  <si>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</si>
  <si>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</si>
  <si>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</si>
  <si>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</si>
  <si>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</si>
  <si>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</si>
  <si>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</si>
  <si>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</si>
  <si>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</si>
  <si>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</si>
  <si>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</si>
  <si>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</si>
  <si>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</si>
  <si>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</si>
  <si>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</si>
  <si>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</si>
  <si>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</si>
  <si>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</si>
  <si>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</si>
  <si>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</si>
  <si>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</si>
  <si>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</si>
  <si>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</si>
  <si>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</si>
  <si>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</si>
  <si>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</si>
  <si>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</si>
  <si>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</si>
  <si>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</si>
  <si>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</si>
  <si>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</si>
  <si>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</si>
  <si>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</si>
  <si>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</si>
  <si>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</si>
  <si>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</si>
  <si>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</si>
  <si>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</si>
  <si>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</si>
  <si>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</si>
  <si>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</si>
  <si>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</si>
  <si>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</si>
  <si>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</si>
  <si>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</si>
  <si>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</si>
  <si>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</si>
  <si>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</si>
  <si>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</si>
  <si>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</si>
  <si>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</si>
  <si>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</si>
  <si>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</si>
  <si>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</si>
  <si>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</si>
  <si>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</si>
  <si>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</si>
  <si>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</si>
  <si>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</si>
  <si>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</si>
  <si>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</si>
  <si>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</si>
  <si>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</si>
  <si>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</si>
  <si>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</si>
  <si>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</si>
  <si>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</si>
  <si>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</si>
  <si>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</si>
  <si>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</si>
  <si>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</si>
  <si>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</si>
  <si>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</si>
  <si>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</si>
  <si>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</si>
  <si>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</si>
  <si>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</si>
  <si>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</si>
  <si>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</si>
  <si>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</si>
  <si>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</si>
  <si>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</si>
  <si>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</si>
  <si>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</si>
  <si>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</si>
  <si>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</si>
  <si>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</si>
  <si>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</si>
  <si>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</si>
  <si>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</si>
  <si>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</si>
  <si>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</si>
  <si>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</si>
  <si>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</si>
  <si>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</si>
  <si>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</si>
  <si>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</si>
  <si>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</si>
  <si>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</si>
  <si>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</si>
  <si>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</si>
  <si>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</si>
  <si>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</si>
  <si>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</si>
  <si>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</si>
  <si>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</si>
  <si>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</si>
  <si>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</si>
  <si>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</si>
  <si>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</si>
  <si>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</si>
  <si>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</si>
  <si>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</si>
  <si>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</si>
  <si>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</si>
  <si>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</si>
  <si>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</si>
  <si>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</si>
  <si>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</si>
  <si>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</si>
  <si>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</si>
  <si>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</si>
  <si>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</si>
  <si>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</si>
  <si>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</si>
  <si>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</si>
  <si>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</si>
  <si>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</si>
  <si>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</si>
  <si>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</si>
  <si>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</si>
  <si>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</si>
  <si>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</si>
  <si>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</si>
  <si>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</si>
  <si>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</si>
  <si>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</si>
  <si>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</si>
  <si>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</si>
  <si>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</si>
  <si>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</si>
  <si>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</si>
  <si>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</si>
  <si>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</si>
  <si>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</si>
  <si>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</si>
  <si>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</si>
  <si>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</si>
  <si>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</si>
  <si>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</si>
  <si>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</si>
  <si>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</si>
  <si>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</si>
  <si>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</si>
  <si>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</si>
  <si>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</si>
  <si>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</si>
  <si>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</si>
  <si>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</si>
  <si>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</si>
  <si>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</si>
  <si>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</si>
  <si>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</si>
  <si>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</si>
  <si>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</si>
  <si>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</si>
  <si>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</si>
  <si>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</si>
  <si>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</si>
  <si>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</si>
  <si>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</si>
  <si>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</si>
  <si>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</si>
  <si>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</si>
  <si>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</si>
  <si>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</si>
  <si>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</si>
  <si>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</si>
  <si>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</si>
  <si>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</si>
  <si>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</si>
  <si>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</si>
  <si>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</si>
  <si>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</si>
  <si>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</si>
  <si>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</si>
  <si>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</si>
  <si>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</si>
  <si>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</si>
  <si>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</si>
  <si>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</si>
  <si>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</si>
  <si>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</si>
  <si>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</si>
  <si>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</si>
  <si>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</si>
  <si>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</si>
  <si>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</si>
  <si>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</si>
  <si>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</si>
  <si>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</si>
  <si>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</si>
  <si>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</si>
  <si>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</si>
  <si>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</si>
  <si>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</si>
  <si>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</si>
  <si>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</si>
  <si>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</si>
  <si>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</si>
  <si>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</si>
  <si>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</si>
  <si>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</si>
  <si>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</si>
  <si>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</si>
  <si>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</si>
  <si>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</si>
  <si>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</si>
  <si>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</si>
  <si>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</si>
  <si>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</si>
  <si>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</si>
  <si>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</si>
  <si>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</si>
  <si>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</si>
  <si>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</si>
  <si>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</si>
  <si>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</si>
  <si>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</si>
  <si>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</si>
  <si>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</si>
  <si>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</si>
  <si>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</si>
  <si>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</si>
  <si>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</si>
  <si>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</si>
  <si>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</si>
  <si>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</si>
  <si>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</si>
  <si>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</si>
  <si>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</si>
  <si>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</si>
  <si>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</si>
  <si>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</si>
  <si>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</si>
  <si>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</si>
  <si>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</si>
  <si>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</si>
  <si>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</si>
  <si>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</si>
  <si>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</si>
  <si>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</si>
  <si>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</si>
  <si>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</si>
  <si>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</si>
  <si>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</si>
  <si>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</si>
  <si>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</si>
  <si>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</si>
  <si>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</si>
  <si>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</si>
  <si>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</si>
  <si>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</si>
  <si>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</si>
  <si>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</si>
  <si>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</si>
  <si>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</si>
  <si>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</si>
  <si>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</si>
  <si>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</si>
  <si>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</si>
  <si>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</si>
  <si>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</si>
  <si>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</si>
  <si>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</si>
  <si>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</si>
  <si>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</si>
  <si>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</si>
  <si>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</si>
  <si>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</si>
  <si>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</si>
  <si>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</si>
  <si>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</si>
  <si>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</si>
  <si>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</si>
  <si>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</si>
  <si>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</si>
  <si>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</si>
  <si>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</si>
  <si>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</si>
  <si>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</si>
  <si>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</si>
  <si>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</si>
  <si>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</si>
  <si>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</si>
  <si>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</si>
  <si>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</si>
  <si>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</si>
  <si>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</si>
  <si>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</si>
  <si>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</si>
  <si>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</si>
  <si>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</si>
  <si>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</si>
  <si>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</si>
  <si>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</si>
  <si>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</si>
  <si>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</si>
  <si>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</si>
  <si>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</si>
  <si>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</si>
  <si>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</si>
  <si>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</si>
  <si>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</si>
  <si>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</si>
  <si>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</si>
  <si>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</si>
  <si>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</si>
  <si>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</si>
  <si>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</si>
  <si>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</si>
  <si>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</si>
  <si>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</si>
  <si>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</si>
  <si>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</si>
  <si>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</si>
  <si>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</si>
  <si>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</si>
  <si>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</si>
  <si>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</si>
  <si>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</si>
  <si>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</si>
  <si>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</si>
  <si>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</si>
  <si>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</si>
  <si>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</si>
  <si>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</si>
  <si>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</si>
  <si>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</si>
  <si>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</si>
  <si>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</si>
  <si>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</si>
  <si>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</si>
  <si>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</si>
  <si>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</si>
  <si>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</si>
  <si>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</si>
  <si>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</si>
  <si>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</si>
  <si>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</si>
  <si>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</si>
  <si>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</si>
  <si>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</si>
  <si>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</si>
  <si>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</si>
  <si>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</si>
  <si>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</si>
  <si>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</si>
  <si>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</si>
  <si>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</si>
  <si>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</si>
  <si>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</si>
  <si>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</si>
  <si>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</si>
  <si>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</si>
  <si>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</si>
  <si>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</si>
  <si>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</si>
  <si>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</si>
  <si>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</si>
  <si>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</si>
  <si>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</si>
  <si>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</si>
  <si>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</si>
  <si>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</si>
  <si>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</si>
  <si>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</si>
  <si>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</si>
  <si>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</si>
  <si>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</si>
  <si>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</si>
  <si>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</si>
  <si>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</si>
  <si>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</si>
  <si>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</si>
  <si>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</si>
  <si>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</si>
  <si>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</si>
  <si>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</si>
  <si>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</si>
  <si>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</si>
  <si>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</si>
  <si>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</si>
  <si>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</si>
  <si>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</si>
  <si>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</si>
  <si>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</si>
  <si>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</si>
  <si>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</si>
  <si>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</si>
  <si>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</si>
  <si>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</si>
  <si>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</si>
  <si>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</si>
  <si>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</si>
  <si>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</si>
  <si>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</si>
  <si>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</si>
  <si>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</si>
  <si>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</si>
  <si>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</si>
  <si>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</si>
  <si>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</si>
  <si>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</si>
  <si>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</si>
  <si>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</si>
  <si>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</si>
  <si>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</si>
  <si>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</si>
  <si>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</si>
  <si>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</si>
  <si>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</si>
  <si>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</si>
  <si>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</si>
  <si>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</si>
  <si>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</si>
  <si>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</si>
  <si>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</si>
  <si>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</si>
  <si>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</si>
  <si>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</si>
  <si>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</si>
  <si>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</si>
  <si>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</si>
  <si>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</si>
  <si>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</si>
  <si>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</si>
  <si>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</si>
  <si>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</si>
  <si>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</si>
  <si>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</si>
  <si>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</si>
  <si>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</si>
  <si>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</si>
  <si>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</si>
  <si>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</si>
  <si>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</si>
  <si>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</si>
  <si>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</si>
  <si>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</si>
  <si>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</si>
  <si>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</si>
  <si>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</si>
  <si>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</si>
  <si>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</si>
  <si>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</si>
  <si>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</si>
  <si>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</si>
  <si>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</si>
  <si>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</si>
  <si>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</si>
  <si>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</si>
  <si>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</si>
  <si>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</si>
  <si>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</si>
  <si>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</si>
  <si>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</si>
  <si>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</si>
  <si>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</si>
  <si>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</si>
  <si>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</si>
  <si>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</si>
  <si>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</si>
  <si>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</si>
  <si>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</si>
  <si>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</si>
  <si>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</si>
  <si>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</si>
  <si>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</si>
  <si>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</si>
  <si>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</si>
  <si>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</si>
  <si>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</si>
  <si>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</si>
  <si>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</si>
  <si>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</si>
  <si>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</si>
  <si>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</si>
  <si>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</si>
  <si>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</si>
  <si>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</si>
  <si>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</si>
  <si>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</si>
  <si>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</si>
  <si>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</si>
  <si>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</si>
  <si>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</si>
  <si>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</si>
  <si>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</si>
  <si>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</si>
  <si>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</si>
  <si>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</si>
  <si>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</si>
  <si>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</si>
  <si>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</si>
  <si>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</si>
  <si>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</si>
  <si>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</si>
  <si>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</si>
  <si>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</si>
  <si>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</si>
  <si>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</si>
  <si>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</si>
  <si>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</si>
  <si>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</si>
  <si>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</si>
  <si>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</si>
  <si>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</si>
  <si>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</si>
  <si>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</si>
  <si>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</si>
  <si>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</si>
  <si>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</si>
  <si>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</si>
  <si>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</si>
  <si>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</si>
  <si>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</si>
  <si>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</si>
  <si>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</si>
  <si>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</si>
  <si>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</si>
  <si>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</si>
  <si>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t.OnSpellDamage( s.Damage,s.Attr);</t>
  </si>
  <si>
    <t>m.RemoveTomb(mouse);foreach(IMonster im in m.GetRangeMonster(p.IsLeft,s.Target,s.Shape,s.Range,mouse))im.OnSpellDamage( s.Damage,s.Attr);</t>
  </si>
  <si>
    <t>foreach(IMonster im in m.GetRangeMonster(p.IsLeft,s.Target,s.Shape,s.Range,mouse))im.OnSpellDamage( s.Damage,s.Attr,0.3);</t>
  </si>
  <si>
    <t>foreach(IMonster im in m.GetAllMonster(mouse).FilterStar(1,5))im.OnSpellDamage( s.Damage,s.Attr);</t>
  </si>
  <si>
    <t>foreach(IMonster im in m.GetRangeMonster(p.IsLeft,s.Target,s.Shape,s.Range,mouse))im.OnSpellDamage( s.Damage,s.Attr);</t>
  </si>
  <si>
    <t>foreach(IMonster im in m.GetRangeMonster(p.IsLeft,s.Target,s.Shape,s.Range,mouse))if(im.HpRate&lt;1)im.OnSpellDamage( s.Damage,s.Attr);</t>
  </si>
  <si>
    <t>foreach(IMonster im in m.GetAllMonster(mouse).FilterType(0))if(im.IsDefence)im.OnSpellDamage( s.Damage,s.Attr);</t>
  </si>
  <si>
    <t>t.OnSpellDamage( s.Damage,s.Attr,0.15);</t>
  </si>
  <si>
    <t>foreach(IMonster im in m.GetAllMonster(mouse))im.OnSpellDamage( s.Damage,s.Attr);</t>
  </si>
  <si>
    <t>foreach(IMonster im in m.GetRangeMonster(p.IsLeft,s.Target,s.Shape,s.Range,mouse))im.OnSpellDamage( s.Damage,s.Attr,0.25);</t>
  </si>
  <si>
    <t>foreach(IMonster im in m.GetAllMonster(mouse).FilterStar(1,2))im.OnSpellDamage( s.Damage,s.Attr);</t>
  </si>
  <si>
    <t>if(t.HpRate&gt;=100) t.OnSpellDamage( s.Damage*2,s.Attr);else t.OnSpellDamage( s.Damage,s.Attr);</t>
  </si>
  <si>
    <t>if(t.Owner.Combo) t.OnSpellDamage( s.Damage*2,s.Attr); else t.OnSpellDamage( s.Damage,s.Attr);</t>
  </si>
  <si>
    <t>foreach(IMonster im in m.GetRangeMonster(p.IsLeft,s.Target,s.Shape,s.Range,mouse)){im.OnSpellDamage( s.Damage,s.Attr);}</t>
  </si>
  <si>
    <t>t.OnSpellDamage( s.Damage,s.Attr);t.Atk+=s.Atk;</t>
  </si>
  <si>
    <t>int count=2;if(MathTool.GetRandom(100)&lt;s.Rate)count=3;foreach(IMonster im in m.GetRangeMonster(p.IsLeft,s.Target,s.Shape,s.Range,mouse).SortRandom().Top(count)){im.OnSpellDamage(s.Damage,s.Attr);}</t>
  </si>
  <si>
    <t>t.OnSpellDamage(s.Damage,0);</t>
  </si>
  <si>
    <t>r.Tower.OnSpellDamage(s.Damage,s.Attr);</t>
  </si>
  <si>
    <t>foreach(IMonster im in m.GetRangeMonster(p.IsLeft,s.Target,s.Shape,s.Range,mouse))im.OnSpellDamage(s.Damage,3);</t>
    <phoneticPr fontId="18" type="noConversion"/>
  </si>
  <si>
    <t>if(MathTool.GetRandom(100)&lt;s.Rate)t.OnSpellDamage( s.Damage,0);</t>
  </si>
  <si>
    <t>t.OnSpellDamage( s.Damage,0);</t>
  </si>
  <si>
    <t>t.OnSpellDamage( s.Damage,s.Attr);t.Action.AddBuff(56000007,lv,s.Time);</t>
  </si>
  <si>
    <t>foreach(IMonster im in m.GetRangeMonster(p.IsLeft,s.Target,s.Shape,s.Range,mouse)) im.Action.AddBuff(56000001,lv,s.Time);</t>
  </si>
  <si>
    <t>t.Action.AddBuff(56000004,lv,s.Time);</t>
  </si>
  <si>
    <t>t.OnSpellDamage( s.Damage,s.Attr);if(MathTool.GetRandom(100)&lt;s.Rate)t.Action.AddBuff(56000010,lv,s.Time);</t>
  </si>
  <si>
    <t>t.OnSpellDamage( s.Damage,s.Attr);if(MathTool.GetRandom(100)&lt;s.Rate)t.Action.AddBuff(56000009,lv,s.Time);</t>
  </si>
  <si>
    <t>foreach(IMonster im in m.GetRangeMonster(p.IsLeft,s.Target,s.Shape,s.Range,mouse)){im.OnSpellDamage( s.Damage,s.Attr);im.Action.AddBuff(56000009,lv,s.Time);}</t>
  </si>
  <si>
    <t>t.Action.AddBuff(56000019,lv,s.Time);</t>
  </si>
  <si>
    <t>foreach(IMonster im in m.GetRangeMonster(p.IsLeft,s.Target,s.Shape,s.Range,mouse))im.Action.AddBuff(56000013,lv,s.Time);</t>
  </si>
  <si>
    <t>foreach(IMonster im in m.GetAllMonster(mouse))im.Action.AddBuff(56000006,lv,s.Time);</t>
  </si>
  <si>
    <t>int[] buffs=new int[]{56000002,56000003,56000004,56000006,56000007};NarlonLib.Math.RandomSequence rs=new RandomSequence(buffs.Length);for (int i=0; i&lt;2; i++)
{t.Action.AddBuff(buffs[rs.NextNumber()],lv,s.Time);}</t>
  </si>
  <si>
    <t>foreach(IMonster im in m.GetRangeMonster(p.IsLeft,s.Target,s.Shape,s.Range,mouse))im.Action.AddBuff(56000011,lv,s.Time);</t>
  </si>
  <si>
    <t>foreach(IMonster im in m.GetAllMonster(mouse))im.Action.AddBuff(56000007,lv,s.Time);</t>
  </si>
  <si>
    <t>foreach(IMonster im in m.GetRangeMonster(p.IsLeft,s.Target,s.Shape,s.Range,mouse))im.Action.AddBuff(56000003,lv,s.Time);</t>
  </si>
  <si>
    <t>t.OnSpellDamage( s.Damage,s.Attr);if(MathTool.GetRandom(100)&lt;s.Rate)t.Action.AddBuff(56000002,lv,s.Time);</t>
  </si>
  <si>
    <t>foreach(IMonster im in m.GetRangeMonster(p.IsLeft,s.Target,s.Shape,s.Range,mouse)){im.OnSpellDamage( s.Damage,s.Attr);im.Action.AddBuff(56000012,lv,s.Time);}</t>
  </si>
  <si>
    <t>t.Action.AddBuff(56000013,lv,s.Time);</t>
  </si>
  <si>
    <t>t.Action.AddBuff(56000022,lv,s.Time);</t>
  </si>
  <si>
    <t>Vortex Action.Transform</t>
  </si>
  <si>
    <t>t.Action.Return(0);</t>
  </si>
  <si>
    <t>t.Action.Return(0);if(MathTool.GetRandom(100)&lt;s.Rate) p.AddMp(1);</t>
  </si>
  <si>
    <t>t.Action.Return(-(int)s.Help);</t>
  </si>
  <si>
    <t>foreach(IMonster im in m.GetRangeMonster(p.IsLeft,s.Target,s.Shape,s.Range,mouse)){im.Action.AddWeapon(52000103,lv);}</t>
  </si>
  <si>
    <t>if(t.WeaponType==0)t.Action.AddWeapon(52100000,lv);else if(t.WeaponType==1)t.Action.LevelUpWeapon((int)s.Help);</t>
  </si>
  <si>
    <t>t.Action.ClearDebuff();t.Atk+=s.Atk;</t>
  </si>
  <si>
    <t>foreach(IMonster im in m.GetRangeMonster(p.IsLeft,s.Target,s.Shape,s.Range,mouse)){im.Action.SetToPosition("come",(int)s.Help);}</t>
  </si>
  <si>
    <t>p.AddLp(s.Help);t.Action.SuddenDeath();</t>
  </si>
  <si>
    <t>t.Action.SuddenDeath();if(MathTool.GetRandom(100)&lt;s.Rate) p.AddMp(1);</t>
  </si>
  <si>
    <t>if(t.Hp&lt;=s.Damage&amp;&amp;t.HpRate&lt;100)t.Action.SuddenDeath();</t>
  </si>
  <si>
    <t>foreach(IMonster im in m.GetRangeMonster(p.IsLeft,s.Target,s.Shape,s.Range,mouse).SortRandom().Top(1)){im.Action.SuddenDeath();im.Owner.Tower.OnSpellDamage(s.Damage,s.Attr);}</t>
  </si>
  <si>
    <t>t.Action.Rebel();t.AddHp(s.Cure);</t>
  </si>
  <si>
    <t>UnAction.Summon</t>
  </si>
  <si>
    <t>farAction.Summon</t>
  </si>
  <si>
    <t>if(!t.Action.ResistBuffType(2))t.Action.Transform(51013002);if(MathTool.GetRandom(100)&lt;s.Rate) p.AddMp(1);</t>
  </si>
  <si>
    <t>foreach(IMonster im in m.GetRangeMonster(p.IsLeft,s.Target,s.Shape,s.Range,mouse))if(MathTool.GetRandom(100)&lt;s.Rate&amp;&amp;!im.Action.ResistBuffType(4))im.Action.Transform(51000229);</t>
  </si>
  <si>
    <t>t.Action.AddBuff(56000019,lv,s.Time);if(MathTool.GetRandom(100)&lt;s.Rate&amp;&amp;!t.Action.ResistBuffType(2))t.Action.Transform(51000001);</t>
  </si>
  <si>
    <t>if(MathTool.GetRandom(100)&lt;s.Rate&amp;&amp;!t.Action.ResistBuffType(1))t.Action.SuddenDeath();</t>
  </si>
  <si>
    <t>t.OnSpellDamage( s.Damage,s.Attr);if(MathTool.GetRandom(100)&lt;s.Rate&amp;&amp;!t.Action.ResistBuffType(1))t.Action.SuddenDeath();</t>
  </si>
  <si>
    <t>t.OnSpellDamage( s.Damage,s.Attr);t.Action.Silent();</t>
  </si>
  <si>
    <t>t.Atk-=s.Atk;t.AddMaxHp(-s.Help/100*t.MaxHp.Source);t.Action.Silent();</t>
  </si>
  <si>
    <t>foreach(IMonster im in m.GetRangeMonster(p.IsLeft,s.Target,s.Shape,s.Range,mouse)){im.Action.Silent();}if(MathTool.GetRandom(100)&lt;s.Rate) p.AddMp(3);</t>
  </si>
  <si>
    <t>Action.Silent</t>
  </si>
  <si>
    <t>foreach(IMonster im in m.GetRangeMonster(p.IsLeft,s.Target,s.Shape,s.Range,mouse))im.Action.AddPArmor(s.Cure);</t>
  </si>
  <si>
    <t>p.Tower.Action.AddPArmor(s.Cure);t.OnSpellDamage( s.Damage,s.Attr);</t>
  </si>
  <si>
    <t>t.OnSpellDamage( p.Tower.Action.GetPArmor()*s.Rate/100,s.Attr);</t>
  </si>
  <si>
    <t>t.Action.AddMArmor(s.Cure);</t>
    <phoneticPr fontId="18" type="noConversion"/>
  </si>
  <si>
    <t>p.Tower.Action.AddPArmor(s.Cure);</t>
    <phoneticPr fontId="18" type="noConversion"/>
  </si>
  <si>
    <t>r.Action.DeleteRandomCardFor(p,(int)s.Help);</t>
  </si>
  <si>
    <t>r.Action.CopyRandomCardFor(p,(int)s.Help);</t>
  </si>
  <si>
    <t>if(MathTool.GetRandom(100)&lt;s.Rate) p.Action.GetNextNCard(null,1);</t>
  </si>
  <si>
    <t>p.Action.GetNextNCard(null,1);if(MathTool.GetRandom(100)&lt;s.Rate) p.Action.GetNextNCard(null,1);</t>
  </si>
  <si>
    <t>p.AddMp(s.Help);p.AddLp(s.Help);p.Action.GetNextNCard(null,1);</t>
  </si>
  <si>
    <t>p.Tower.Action.AddPArmor(s.Cure);p.Action.GetNextNCard(null,1);</t>
  </si>
  <si>
    <t>p.Action.AddSpike(57000006);if(MathTool.GetRandom(100)&lt;s.Rate) p.Action.GetNextNCard(null,1);</t>
  </si>
  <si>
    <t>p.AddLp(s.Help);p.Action.GetNextNCard(null,2);</t>
  </si>
  <si>
    <t>foreach(IMonster im in m.GetRangeMonster(p.IsLeft,s.Target,s.Shape,s.Range,mouse))im.AddHp(s.Cure);p.Action.GetNextNCard(null,1);</t>
  </si>
  <si>
    <t>t.OnSpellDamage( s.Damage,s.Attr);p.Action.GetNextNCard(null,1);</t>
  </si>
  <si>
    <t>foreach(IMonster im in m.GetAllMonster(mouse))if(im.Owner.IsLeft!=p.IsLeft)im.Action.BreakWeapon();if(MathTool.GetRandom(100)&lt;s.Rate) p.Action.GetNextNCard(null,1);</t>
  </si>
  <si>
    <t>if(MathTool.GetRandom(100)&lt;s.Rate) p.Action.GetNextNCard(null,3);else p.Action.GetNextNCard(null,4);</t>
  </si>
  <si>
    <t>t.OnSpellDamage( s.Damage,s.Attr);if(t.HpRate&gt;0)p.Action.GetNextNCard(null,1);</t>
  </si>
  <si>
    <t>r.Action.ConvertCard(2,51000019,(int)-s.Help);</t>
  </si>
  <si>
    <t>p.Action.GetNextNCard(null,1);if(MathTool.GetRandom(100)&lt;s.Rate) p.Action.AddCard(null,s.Id, s.Level);</t>
  </si>
  <si>
    <t>p.Action.AddCard(null,t.CardId, t.Level+(int)s.Help);</t>
  </si>
  <si>
    <t>m.SetRowUnitPosition(mouse.Y,p.IsLeft,"siden");if(MathTool.GetRandom(100)&lt;s.Rate) p.Action.AddCard(null,s.Id, s.Level);</t>
  </si>
  <si>
    <t>t.Action.ClearDebuff();if(MathTool.GetRandom(100)&lt;s.Rate) p.Action.AddCard(null,s.Id, s.Level);</t>
  </si>
  <si>
    <t>t.OnSpellDamage( s.Damage,s.Attr);p.Action.AddCard(null,s.Id, s.Level);</t>
  </si>
  <si>
    <t>int[] buffs=new int[]{56000011,56000014,56000012};            NarlonLib.Math.RandomSequence rs=new RandomSequence(buffs.Length);for (int i=0; i&lt;1; i++)
{t.Action.AddBuff(buffs[rs.NextNumber()],lv,s.Time);}p.Action.AddCard(null,s.Id, s.Level);</t>
  </si>
  <si>
    <t>p.Action.CopyRandomNCard(2,s.Id);if(MathTool.GetRandom(100)&lt;s.Rate) p.AddMp(4);</t>
  </si>
  <si>
    <t>p.Action.CardLevelUp((int)s.Help, 0);</t>
  </si>
  <si>
    <t>r.Action.CardLevelUp(-(int)s.Help,3);</t>
  </si>
  <si>
    <t>m.RemoveTomb(mouse);p.Action.AddRandomCardRace(null,10,s.Level);p.Action.AddRandomCardRace(null,10,s.Level);</t>
  </si>
  <si>
    <t>if(MathTool.GetRandom(100)&lt;s.Rate)lv++;p.Action.DiscoverCardType(null,3,lv,"Action.AddCard");</t>
  </si>
  <si>
    <t>p.Action.AddMonster(MathTool.GetRandom(51000001,51000300),lv,m.GetRandomPoint());</t>
  </si>
  <si>
    <t>t.AddHp(s.Cure);p.Action.ExchangeMonster(t,lv);</t>
  </si>
  <si>
    <t>p.Action.AddTrap(54000005,s.Id,lv,s.Rate,0,0);</t>
  </si>
  <si>
    <t>p.Action.AddTrap(54000006,s.Id,lv,s.Rate,s.Damage,0);</t>
  </si>
  <si>
    <t>p.Action.AddTrap(54000004,s.Id,lv,s.Rate,0,0);</t>
  </si>
  <si>
    <t>p.Action.AddTrap(54000002,s.Id,lv,s.Rate,0,0);</t>
  </si>
  <si>
    <t>p.Action.AddTrap(54000003,s.Id,lv,s.Rate,0,0);</t>
  </si>
  <si>
    <t>p.Action.AddTrap(54000001,s.Id,lv,s.Rate,0,0);</t>
  </si>
  <si>
    <t>p.Action.AddTrap(54000007,s.Id,lv,s.Rate,0,s.Help);</t>
  </si>
  <si>
    <t>p.Action.AddTrap(54000008,s.Id,lv,s.Rate,0,0);</t>
  </si>
  <si>
    <t>r.Action.RemoveRandomTrap();if(MathTool.GetRandom(100)&lt;s.Rate)r.Action.RemoveRandomTrap();p.Action.GetNextNCard(null,1);</t>
  </si>
  <si>
    <t>foreach(IMonster im in m.GetRangeMonster(p.IsLeft,s.Target,s.Shape,s.Range,mouse).Top(3))p.Action.AddSpellMissile(im,s,mouse,"purpleline");</t>
  </si>
  <si>
    <t>p.Action.AddSpellRowMissile(s,5,mouse,"firewall");</t>
  </si>
  <si>
    <t>p.Action.AddSpellRowMissile(s,3,mouse,"laser");</t>
  </si>
  <si>
    <t>p.Action.AddSpellRowMissile(s,5,mouse,"waterwall");</t>
  </si>
  <si>
    <t>p.Action.AddMonster(51013003,lv,mouse);</t>
  </si>
  <si>
    <t>p.Action.AddMonster(51013004,lv,mouse);</t>
  </si>
  <si>
    <t>if(MathTool.GetRandom(100)&lt;s.Rate)p.Action.DiscoverCardRace(null,10,lv,"Add2Cards");else p.Action.DiscoverCardRace(null,10,lv,"AddCard");</t>
    <phoneticPr fontId="18" type="noConversion"/>
  </si>
  <si>
    <t>lv+=(int)s.Help;if(MathTool.GetRandom(100)&lt;s.Rate)lv++;p.Action.DiscoverCardRace(null,8,lv,"AddCard");</t>
    <phoneticPr fontId="18" type="noConversion"/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</si>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</sst>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03" dataDxfId="102" tableBorderDxfId="101">
  <autoFilter ref="A3:AB143"/>
  <sortState ref="A4:AB113">
    <sortCondition ref="A3:A113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66" dataDxfId="65" tableBorderDxfId="64">
  <autoFilter ref="A3:AB15"/>
  <sortState ref="A4:X138">
    <sortCondition ref="A3:A138"/>
  </sortState>
  <tableColumns count="28">
    <tableColumn id="1" name="Id" dataDxfId="63"/>
    <tableColumn id="2" name="Name" dataDxfId="62"/>
    <tableColumn id="20" name="Ename" dataDxfId="61"/>
    <tableColumn id="21" name="Remark" dataDxfId="60"/>
    <tableColumn id="3" name="Star" dataDxfId="59"/>
    <tableColumn id="4" name="Type" dataDxfId="58"/>
    <tableColumn id="5" name="Attr" dataDxfId="57"/>
    <tableColumn id="8" name="Quality" dataDxfId="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55"/>
    <tableColumn id="9" name="Damage" dataDxfId="54"/>
    <tableColumn id="10" name="Cure" dataDxfId="53"/>
    <tableColumn id="11" name="Time" dataDxfId="52"/>
    <tableColumn id="13" name="Help" dataDxfId="51"/>
    <tableColumn id="16" name="Rate" dataDxfId="50"/>
    <tableColumn id="18" name="Atk" dataDxfId="49"/>
    <tableColumn id="12" name="Modify" dataDxfId="48"/>
    <tableColumn id="27" name="Sum" dataDxfId="47">
      <calculatedColumnFormula>T4-100+P4</calculatedColumnFormula>
    </tableColumn>
    <tableColumn id="6" name="Range" dataDxfId="46"/>
    <tableColumn id="15" name="Target" dataDxfId="45"/>
    <tableColumn id="25" name="Mark" dataDxfId="44"/>
    <tableColumn id="22" name="Effect" dataDxfId="43"/>
    <tableColumn id="24" name="GetDescript" dataDxfId="42"/>
    <tableColumn id="17" name="UnitEffect" dataDxfId="41"/>
    <tableColumn id="28" name="AreaEffect" dataDxfId="40"/>
    <tableColumn id="26" name="JobId" dataDxfId="39"/>
    <tableColumn id="19" name="Icon" dataDxfId="38"/>
    <tableColumn id="14" name="IsSpecial" dataDxfId="37"/>
    <tableColumn id="23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C11" activePane="bottomRight" state="frozen"/>
      <selection pane="topRight" activeCell="C1" sqref="C1"/>
      <selection pane="bottomLeft" activeCell="A4" sqref="A4"/>
      <selection pane="bottomRight" activeCell="G15" sqref="G15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653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473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322</v>
      </c>
      <c r="K2" s="18" t="s">
        <v>325</v>
      </c>
      <c r="L2" s="18" t="s">
        <v>345</v>
      </c>
      <c r="M2" s="18" t="s">
        <v>345</v>
      </c>
      <c r="N2" s="18" t="s">
        <v>347</v>
      </c>
      <c r="O2" s="18" t="s">
        <v>651</v>
      </c>
      <c r="P2" s="18" t="s">
        <v>330</v>
      </c>
      <c r="Q2" s="18" t="s">
        <v>445</v>
      </c>
      <c r="R2" s="4" t="s">
        <v>313</v>
      </c>
      <c r="S2" s="4" t="s">
        <v>178</v>
      </c>
      <c r="T2" s="4" t="s">
        <v>476</v>
      </c>
      <c r="U2" s="4" t="s">
        <v>650</v>
      </c>
      <c r="V2" s="10" t="s">
        <v>178</v>
      </c>
      <c r="W2" s="4" t="s">
        <v>178</v>
      </c>
      <c r="X2" s="4" t="s">
        <v>448</v>
      </c>
      <c r="Y2" s="41" t="s">
        <v>474</v>
      </c>
      <c r="Z2" s="5" t="s">
        <v>178</v>
      </c>
      <c r="AA2" s="24" t="s">
        <v>356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652</v>
      </c>
      <c r="P3" s="20" t="s">
        <v>331</v>
      </c>
      <c r="Q3" s="37" t="s">
        <v>446</v>
      </c>
      <c r="R3" s="6" t="s">
        <v>314</v>
      </c>
      <c r="S3" s="2" t="s">
        <v>452</v>
      </c>
      <c r="T3" s="2" t="s">
        <v>377</v>
      </c>
      <c r="U3" s="6" t="s">
        <v>451</v>
      </c>
      <c r="V3" s="6" t="s">
        <v>554</v>
      </c>
      <c r="W3" s="6" t="s">
        <v>457</v>
      </c>
      <c r="X3" s="6" t="s">
        <v>449</v>
      </c>
      <c r="Y3" s="42" t="s">
        <v>475</v>
      </c>
      <c r="Z3" s="2" t="s">
        <v>185</v>
      </c>
      <c r="AA3" s="26" t="s">
        <v>355</v>
      </c>
      <c r="AB3" s="26" t="s">
        <v>358</v>
      </c>
    </row>
    <row r="4" spans="1:28" ht="60" x14ac:dyDescent="0.15">
      <c r="A4">
        <v>53000001</v>
      </c>
      <c r="B4" s="8" t="s">
        <v>0</v>
      </c>
      <c r="C4" s="1" t="s">
        <v>210</v>
      </c>
      <c r="D4" s="25" t="s">
        <v>609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894</v>
      </c>
      <c r="V4" s="7" t="s">
        <v>764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211</v>
      </c>
      <c r="D5" s="25" t="s">
        <v>610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391</v>
      </c>
      <c r="V5" s="7" t="s">
        <v>508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212</v>
      </c>
      <c r="D6" s="25" t="s">
        <v>615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824</v>
      </c>
      <c r="V6" s="7" t="s">
        <v>374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213</v>
      </c>
      <c r="D7" s="25" t="s">
        <v>616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845</v>
      </c>
      <c r="V7" s="7" t="s">
        <v>735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195</v>
      </c>
      <c r="C8" s="1" t="s">
        <v>214</v>
      </c>
      <c r="D8" s="25" t="s">
        <v>816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459</v>
      </c>
      <c r="T8">
        <v>100</v>
      </c>
      <c r="U8" s="11" t="s">
        <v>846</v>
      </c>
      <c r="V8" s="7" t="s">
        <v>343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170</v>
      </c>
      <c r="C9" s="1" t="s">
        <v>292</v>
      </c>
      <c r="D9" s="25" t="s">
        <v>611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171</v>
      </c>
      <c r="T9">
        <v>90</v>
      </c>
      <c r="U9" s="11" t="s">
        <v>477</v>
      </c>
      <c r="V9" s="7" t="s">
        <v>461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172</v>
      </c>
      <c r="C10" s="1" t="s">
        <v>293</v>
      </c>
      <c r="D10" s="25" t="s">
        <v>611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171</v>
      </c>
      <c r="T10">
        <v>90</v>
      </c>
      <c r="U10" s="11" t="s">
        <v>467</v>
      </c>
      <c r="V10" s="7" t="s">
        <v>460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173</v>
      </c>
      <c r="C11" s="1" t="s">
        <v>294</v>
      </c>
      <c r="D11" s="25" t="s">
        <v>611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171</v>
      </c>
      <c r="T11">
        <v>90</v>
      </c>
      <c r="U11" s="11" t="s">
        <v>468</v>
      </c>
      <c r="V11" s="7" t="s">
        <v>462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174</v>
      </c>
      <c r="C12" s="1" t="s">
        <v>295</v>
      </c>
      <c r="D12" s="25" t="s">
        <v>611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171</v>
      </c>
      <c r="T12">
        <v>90</v>
      </c>
      <c r="U12" s="11" t="s">
        <v>469</v>
      </c>
      <c r="V12" s="7" t="s">
        <v>463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215</v>
      </c>
      <c r="D13" s="25" t="s">
        <v>611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171</v>
      </c>
      <c r="T13">
        <v>90</v>
      </c>
      <c r="U13" s="11" t="s">
        <v>470</v>
      </c>
      <c r="V13" s="7" t="s">
        <v>464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175</v>
      </c>
      <c r="C14" s="1" t="s">
        <v>209</v>
      </c>
      <c r="D14" s="25" t="s">
        <v>611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171</v>
      </c>
      <c r="T14">
        <v>90</v>
      </c>
      <c r="U14" s="11" t="s">
        <v>471</v>
      </c>
      <c r="V14" s="7" t="s">
        <v>465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216</v>
      </c>
      <c r="D15" s="25" t="s">
        <v>611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171</v>
      </c>
      <c r="T15">
        <v>90</v>
      </c>
      <c r="U15" s="11" t="s">
        <v>472</v>
      </c>
      <c r="V15" s="7" t="s">
        <v>466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 x14ac:dyDescent="0.15">
      <c r="A16">
        <v>53000013</v>
      </c>
      <c r="B16" s="22" t="s">
        <v>367</v>
      </c>
      <c r="C16" s="15" t="s">
        <v>368</v>
      </c>
      <c r="D16" s="25" t="s">
        <v>607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369</v>
      </c>
      <c r="T16">
        <v>100</v>
      </c>
      <c r="U16" s="11" t="s">
        <v>877</v>
      </c>
      <c r="V16" s="7" t="s">
        <v>487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454</v>
      </c>
      <c r="C17" s="1" t="s">
        <v>455</v>
      </c>
      <c r="D17" s="25" t="s">
        <v>817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456</v>
      </c>
      <c r="T17">
        <v>100</v>
      </c>
      <c r="U17" s="11" t="s">
        <v>927</v>
      </c>
      <c r="V17" s="7" t="s">
        <v>478</v>
      </c>
      <c r="W17" s="1" t="s">
        <v>458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217</v>
      </c>
      <c r="D18" s="25" t="s">
        <v>612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660</v>
      </c>
      <c r="V18" s="7" t="s">
        <v>935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218</v>
      </c>
      <c r="D19" s="25" t="s">
        <v>607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847</v>
      </c>
      <c r="V19" s="7" t="s">
        <v>332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219</v>
      </c>
      <c r="D20" s="25" t="s">
        <v>607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874</v>
      </c>
      <c r="V20" s="7" t="s">
        <v>661</v>
      </c>
      <c r="W20" s="1" t="s">
        <v>605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220</v>
      </c>
      <c r="D21" s="25" t="s">
        <v>616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848</v>
      </c>
      <c r="V21" s="7" t="s">
        <v>558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221</v>
      </c>
      <c r="D22" s="25" t="s">
        <v>817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586</v>
      </c>
      <c r="T22">
        <v>100</v>
      </c>
      <c r="U22" s="11" t="s">
        <v>928</v>
      </c>
      <c r="V22" s="7" t="s">
        <v>498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222</v>
      </c>
      <c r="D23" s="25" t="s">
        <v>817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587</v>
      </c>
      <c r="T23">
        <v>100</v>
      </c>
      <c r="U23" s="11" t="s">
        <v>929</v>
      </c>
      <c r="V23" s="7" t="s">
        <v>496</v>
      </c>
      <c r="W23" s="1" t="s">
        <v>497</v>
      </c>
      <c r="X23" s="1" t="s">
        <v>497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223</v>
      </c>
      <c r="D24" s="25" t="s">
        <v>817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588</v>
      </c>
      <c r="T24">
        <v>100</v>
      </c>
      <c r="U24" s="11" t="s">
        <v>930</v>
      </c>
      <c r="V24" s="7" t="s">
        <v>499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224</v>
      </c>
      <c r="D25" s="25" t="s">
        <v>523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904</v>
      </c>
      <c r="V25" s="7" t="s">
        <v>703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225</v>
      </c>
      <c r="D26" s="25" t="s">
        <v>480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912</v>
      </c>
      <c r="V26" s="21" t="s">
        <v>386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226</v>
      </c>
      <c r="D27" s="25" t="s">
        <v>479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891</v>
      </c>
      <c r="V27" s="7" t="s">
        <v>387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227</v>
      </c>
      <c r="D28" s="25" t="s">
        <v>616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849</v>
      </c>
      <c r="V28" s="7" t="s">
        <v>490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228</v>
      </c>
      <c r="D29" s="25" t="s">
        <v>612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600</v>
      </c>
      <c r="V29" s="7" t="s">
        <v>488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229</v>
      </c>
      <c r="D30" s="25" t="s">
        <v>619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492</v>
      </c>
      <c r="V30" s="7" t="s">
        <v>809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230</v>
      </c>
      <c r="D31" s="25" t="s">
        <v>606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493</v>
      </c>
      <c r="V31" s="7" t="s">
        <v>810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231</v>
      </c>
      <c r="D32" s="25" t="s">
        <v>617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824</v>
      </c>
      <c r="V32" s="21" t="s">
        <v>340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436</v>
      </c>
      <c r="C33" s="1" t="s">
        <v>437</v>
      </c>
      <c r="D33" s="25" t="s">
        <v>481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918</v>
      </c>
      <c r="V33" s="1" t="s">
        <v>771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x14ac:dyDescent="0.15">
      <c r="A34">
        <v>53000031</v>
      </c>
      <c r="B34" s="8" t="s">
        <v>438</v>
      </c>
      <c r="C34" s="1" t="s">
        <v>439</v>
      </c>
      <c r="D34" s="25" t="s">
        <v>481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919</v>
      </c>
      <c r="V34" s="1" t="s">
        <v>773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176</v>
      </c>
      <c r="C35" s="1" t="s">
        <v>296</v>
      </c>
      <c r="D35" s="25" t="s">
        <v>817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310</v>
      </c>
      <c r="T35">
        <v>100</v>
      </c>
      <c r="U35" s="11" t="s">
        <v>825</v>
      </c>
      <c r="V35" s="7" t="s">
        <v>411</v>
      </c>
      <c r="W35" s="1" t="s">
        <v>440</v>
      </c>
      <c r="X35" s="1" t="s">
        <v>440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309</v>
      </c>
      <c r="C36" s="1" t="s">
        <v>297</v>
      </c>
      <c r="D36" s="25" t="s">
        <v>612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486</v>
      </c>
      <c r="V36" s="7" t="s">
        <v>350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x14ac:dyDescent="0.15">
      <c r="A37">
        <v>53000034</v>
      </c>
      <c r="B37" s="8" t="s">
        <v>168</v>
      </c>
      <c r="C37" s="1" t="s">
        <v>291</v>
      </c>
      <c r="D37" s="25" t="s">
        <v>495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905</v>
      </c>
      <c r="V37" s="7" t="s">
        <v>353</v>
      </c>
      <c r="W37" s="1" t="s">
        <v>169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232</v>
      </c>
      <c r="D38" s="25" t="s">
        <v>817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577</v>
      </c>
      <c r="T38">
        <v>100</v>
      </c>
      <c r="U38" s="11" t="s">
        <v>718</v>
      </c>
      <c r="V38" s="7" t="s">
        <v>578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x14ac:dyDescent="0.15">
      <c r="A39">
        <v>53000036</v>
      </c>
      <c r="B39" s="8" t="s">
        <v>50</v>
      </c>
      <c r="C39" s="1" t="s">
        <v>233</v>
      </c>
      <c r="D39" s="25" t="s">
        <v>575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576</v>
      </c>
      <c r="T39">
        <v>100</v>
      </c>
      <c r="U39" s="11" t="s">
        <v>916</v>
      </c>
      <c r="V39" s="1" t="s">
        <v>574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234</v>
      </c>
      <c r="D40" s="25" t="s">
        <v>613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489</v>
      </c>
      <c r="V40" s="7" t="s">
        <v>491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235</v>
      </c>
      <c r="D41" s="25" t="s">
        <v>818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719</v>
      </c>
      <c r="T41">
        <v>100</v>
      </c>
      <c r="U41" s="11" t="s">
        <v>886</v>
      </c>
      <c r="V41" s="7" t="s">
        <v>720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434</v>
      </c>
      <c r="C42" s="1" t="s">
        <v>435</v>
      </c>
      <c r="D42" s="25" t="s">
        <v>483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920</v>
      </c>
      <c r="V42" s="1" t="s">
        <v>772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431</v>
      </c>
      <c r="C43" s="1" t="s">
        <v>236</v>
      </c>
      <c r="D43" s="25" t="s">
        <v>483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921</v>
      </c>
      <c r="V43" s="1" t="s">
        <v>774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x14ac:dyDescent="0.15">
      <c r="A44">
        <v>53000041</v>
      </c>
      <c r="B44" s="8" t="s">
        <v>56</v>
      </c>
      <c r="C44" s="1" t="s">
        <v>875</v>
      </c>
      <c r="D44" s="25" t="s">
        <v>531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906</v>
      </c>
      <c r="V44" s="7" t="s">
        <v>532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237</v>
      </c>
      <c r="D45" s="25" t="s">
        <v>817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305</v>
      </c>
      <c r="T45">
        <v>110</v>
      </c>
      <c r="U45" s="11" t="s">
        <v>826</v>
      </c>
      <c r="V45" s="7" t="s">
        <v>555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238</v>
      </c>
      <c r="D46" s="25" t="s">
        <v>510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392</v>
      </c>
      <c r="V46" s="1" t="s">
        <v>509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432</v>
      </c>
      <c r="C47" s="1" t="s">
        <v>239</v>
      </c>
      <c r="D47" s="25" t="s">
        <v>482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922</v>
      </c>
      <c r="V47" s="1" t="s">
        <v>775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x14ac:dyDescent="0.15">
      <c r="A48">
        <v>53000045</v>
      </c>
      <c r="B48" s="8" t="s">
        <v>61</v>
      </c>
      <c r="C48" s="1" t="s">
        <v>240</v>
      </c>
      <c r="D48" s="25" t="s">
        <v>494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589</v>
      </c>
      <c r="T48">
        <v>100</v>
      </c>
      <c r="U48" s="11" t="s">
        <v>907</v>
      </c>
      <c r="V48" s="1" t="s">
        <v>722</v>
      </c>
      <c r="W48" s="1" t="s">
        <v>320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241</v>
      </c>
      <c r="D49" s="25" t="s">
        <v>817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827</v>
      </c>
      <c r="V49" s="7" t="s">
        <v>550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242</v>
      </c>
      <c r="D50" s="25" t="s">
        <v>817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305</v>
      </c>
      <c r="T50">
        <v>100</v>
      </c>
      <c r="U50" s="11" t="s">
        <v>828</v>
      </c>
      <c r="V50" s="7" t="s">
        <v>579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243</v>
      </c>
      <c r="D51" s="25" t="s">
        <v>617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593</v>
      </c>
      <c r="T51">
        <v>100</v>
      </c>
      <c r="U51" s="11" t="s">
        <v>824</v>
      </c>
      <c r="V51" s="1" t="s">
        <v>563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244</v>
      </c>
      <c r="D52" s="25" t="s">
        <v>817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305</v>
      </c>
      <c r="T52">
        <v>105</v>
      </c>
      <c r="U52" s="11" t="s">
        <v>829</v>
      </c>
      <c r="V52" s="7" t="s">
        <v>560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245</v>
      </c>
      <c r="D53" s="25" t="s">
        <v>817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389</v>
      </c>
      <c r="T53">
        <v>95</v>
      </c>
      <c r="U53" s="11" t="s">
        <v>830</v>
      </c>
      <c r="V53" s="7" t="s">
        <v>549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246</v>
      </c>
      <c r="D54" s="25" t="s">
        <v>819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305</v>
      </c>
      <c r="T54">
        <v>100</v>
      </c>
      <c r="U54" s="11" t="s">
        <v>850</v>
      </c>
      <c r="V54" s="1" t="s">
        <v>561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570</v>
      </c>
      <c r="C55" s="1" t="s">
        <v>571</v>
      </c>
      <c r="D55" s="25" t="s">
        <v>817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721</v>
      </c>
      <c r="T55">
        <v>95</v>
      </c>
      <c r="U55" s="11" t="s">
        <v>888</v>
      </c>
      <c r="V55" s="7" t="s">
        <v>723</v>
      </c>
      <c r="W55" s="1" t="s">
        <v>573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247</v>
      </c>
      <c r="D56" s="25" t="s">
        <v>817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564</v>
      </c>
      <c r="T56">
        <v>100</v>
      </c>
      <c r="U56" s="11" t="s">
        <v>828</v>
      </c>
      <c r="V56" s="7" t="s">
        <v>565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196</v>
      </c>
      <c r="D57" s="25" t="s">
        <v>617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831</v>
      </c>
      <c r="V57" s="7" t="s">
        <v>562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248</v>
      </c>
      <c r="D58" s="25" t="s">
        <v>583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895</v>
      </c>
      <c r="V58" s="1" t="s">
        <v>511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249</v>
      </c>
      <c r="D59" s="25" t="s">
        <v>507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393</v>
      </c>
      <c r="V59" s="1" t="s">
        <v>522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299</v>
      </c>
      <c r="D60" s="25" t="s">
        <v>505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396</v>
      </c>
      <c r="T60">
        <v>100</v>
      </c>
      <c r="U60" s="11" t="s">
        <v>870</v>
      </c>
      <c r="V60" s="1" t="s">
        <v>506</v>
      </c>
      <c r="W60" s="1" t="s">
        <v>504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569</v>
      </c>
      <c r="C61" s="1" t="s">
        <v>572</v>
      </c>
      <c r="D61" s="25" t="s">
        <v>408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716</v>
      </c>
      <c r="T61">
        <v>100</v>
      </c>
      <c r="U61" s="11" t="s">
        <v>896</v>
      </c>
      <c r="V61" s="7" t="s">
        <v>729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250</v>
      </c>
      <c r="D62" s="25" t="s">
        <v>607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303</v>
      </c>
      <c r="T62">
        <v>100</v>
      </c>
      <c r="U62" s="11" t="s">
        <v>868</v>
      </c>
      <c r="V62" s="7" t="s">
        <v>659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x14ac:dyDescent="0.15">
      <c r="A63">
        <v>53000060</v>
      </c>
      <c r="B63" s="8" t="s">
        <v>84</v>
      </c>
      <c r="C63" s="1" t="s">
        <v>251</v>
      </c>
      <c r="D63" s="25" t="s">
        <v>607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908</v>
      </c>
      <c r="V63" s="1" t="s">
        <v>388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252</v>
      </c>
      <c r="D64" s="25" t="s">
        <v>612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541</v>
      </c>
      <c r="V64" s="7" t="s">
        <v>351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253</v>
      </c>
      <c r="D65" s="25" t="s">
        <v>607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851</v>
      </c>
      <c r="V65" s="7" t="s">
        <v>334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254</v>
      </c>
      <c r="D66" s="25" t="s">
        <v>512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390</v>
      </c>
      <c r="V66" s="7" t="s">
        <v>513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255</v>
      </c>
      <c r="D67" s="25" t="s">
        <v>510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515</v>
      </c>
      <c r="V67" s="1" t="s">
        <v>514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197</v>
      </c>
      <c r="C68" s="1" t="s">
        <v>198</v>
      </c>
      <c r="D68" s="25" t="s">
        <v>817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832</v>
      </c>
      <c r="V68" s="1" t="s">
        <v>398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256</v>
      </c>
      <c r="D69" s="25" t="s">
        <v>484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923</v>
      </c>
      <c r="V69" s="1" t="s">
        <v>776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199</v>
      </c>
      <c r="C70" s="1" t="s">
        <v>257</v>
      </c>
      <c r="D70" s="25" t="s">
        <v>616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882</v>
      </c>
      <c r="V70" s="7" t="s">
        <v>594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258</v>
      </c>
      <c r="D71" s="25" t="s">
        <v>819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306</v>
      </c>
      <c r="T71">
        <v>100</v>
      </c>
      <c r="U71" s="11" t="s">
        <v>852</v>
      </c>
      <c r="V71" s="7" t="s">
        <v>524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201</v>
      </c>
      <c r="D72" s="25" t="s">
        <v>607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883</v>
      </c>
      <c r="V72" s="7" t="s">
        <v>658</v>
      </c>
      <c r="W72" s="1" t="s">
        <v>637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203</v>
      </c>
      <c r="D73" s="25" t="s">
        <v>607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715</v>
      </c>
      <c r="V73" s="7" t="s">
        <v>525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200</v>
      </c>
      <c r="D74" s="25" t="s">
        <v>820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305</v>
      </c>
      <c r="T74">
        <v>103</v>
      </c>
      <c r="U74" s="11" t="s">
        <v>878</v>
      </c>
      <c r="V74" s="7" t="s">
        <v>536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259</v>
      </c>
      <c r="D75" s="25" t="s">
        <v>607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879</v>
      </c>
      <c r="V75" s="1" t="s">
        <v>535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260</v>
      </c>
      <c r="D76" s="25" t="s">
        <v>820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853</v>
      </c>
      <c r="V76" s="7" t="s">
        <v>485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 x14ac:dyDescent="0.15">
      <c r="A77">
        <v>53000074</v>
      </c>
      <c r="B77" s="8" t="s">
        <v>108</v>
      </c>
      <c r="C77" s="7" t="s">
        <v>298</v>
      </c>
      <c r="D77" s="25" t="s">
        <v>620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880</v>
      </c>
      <c r="V77" s="7" t="s">
        <v>546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261</v>
      </c>
      <c r="D78" s="25" t="s">
        <v>607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854</v>
      </c>
      <c r="V78" s="7" t="s">
        <v>335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262</v>
      </c>
      <c r="D79" s="25" t="s">
        <v>621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305</v>
      </c>
      <c r="T79">
        <v>100</v>
      </c>
      <c r="U79" s="11" t="s">
        <v>855</v>
      </c>
      <c r="V79" s="7" t="s">
        <v>526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263</v>
      </c>
      <c r="D80" s="25" t="s">
        <v>607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856</v>
      </c>
      <c r="V80" s="7" t="s">
        <v>336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x14ac:dyDescent="0.15">
      <c r="A81">
        <v>53000078</v>
      </c>
      <c r="B81" s="8" t="s">
        <v>115</v>
      </c>
      <c r="C81" s="1" t="s">
        <v>264</v>
      </c>
      <c r="D81" s="25" t="s">
        <v>622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453</v>
      </c>
      <c r="T81">
        <v>100</v>
      </c>
      <c r="U81" s="39" t="s">
        <v>897</v>
      </c>
      <c r="V81" s="7" t="s">
        <v>664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265</v>
      </c>
      <c r="D82" s="25" t="s">
        <v>623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307</v>
      </c>
      <c r="T82">
        <v>100</v>
      </c>
      <c r="U82" s="11" t="s">
        <v>528</v>
      </c>
      <c r="V82" s="7" t="s">
        <v>527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266</v>
      </c>
      <c r="D83" s="25" t="s">
        <v>623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590</v>
      </c>
      <c r="T83">
        <v>100</v>
      </c>
      <c r="U83" s="11" t="s">
        <v>857</v>
      </c>
      <c r="V83" s="7" t="s">
        <v>556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267</v>
      </c>
      <c r="D84" s="25" t="s">
        <v>817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591</v>
      </c>
      <c r="T84">
        <v>100</v>
      </c>
      <c r="U84" s="11" t="s">
        <v>833</v>
      </c>
      <c r="V84" s="7" t="s">
        <v>557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268</v>
      </c>
      <c r="D85" s="25" t="s">
        <v>614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790</v>
      </c>
      <c r="V85" s="7" t="s">
        <v>657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287</v>
      </c>
      <c r="D86" s="25" t="s">
        <v>817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834</v>
      </c>
      <c r="V86" s="7" t="s">
        <v>530</v>
      </c>
      <c r="W86" s="1" t="s">
        <v>161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123</v>
      </c>
      <c r="C87" s="1" t="s">
        <v>202</v>
      </c>
      <c r="D87" s="25" t="s">
        <v>625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544</v>
      </c>
      <c r="T87">
        <v>100</v>
      </c>
      <c r="U87" s="11" t="s">
        <v>866</v>
      </c>
      <c r="V87" s="7" t="s">
        <v>545</v>
      </c>
      <c r="W87" s="1" t="s">
        <v>876</v>
      </c>
      <c r="X87" s="1" t="s">
        <v>876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124</v>
      </c>
      <c r="C88" s="1" t="s">
        <v>204</v>
      </c>
      <c r="D88" s="25" t="s">
        <v>624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529</v>
      </c>
      <c r="T88">
        <v>100</v>
      </c>
      <c r="U88" s="11" t="s">
        <v>604</v>
      </c>
      <c r="V88" s="7" t="s">
        <v>936</v>
      </c>
      <c r="W88" s="1" t="s">
        <v>876</v>
      </c>
      <c r="X88" s="1" t="s">
        <v>876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125</v>
      </c>
      <c r="C89" s="1" t="s">
        <v>205</v>
      </c>
      <c r="D89" s="25" t="s">
        <v>625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308</v>
      </c>
      <c r="T89">
        <v>102</v>
      </c>
      <c r="U89" s="11" t="s">
        <v>791</v>
      </c>
      <c r="V89" s="7" t="s">
        <v>813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206</v>
      </c>
      <c r="D90" s="25" t="s">
        <v>616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592</v>
      </c>
      <c r="T90">
        <v>100</v>
      </c>
      <c r="U90" s="11" t="s">
        <v>858</v>
      </c>
      <c r="V90" s="7" t="s">
        <v>559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269</v>
      </c>
      <c r="D91" s="25" t="s">
        <v>817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305</v>
      </c>
      <c r="T91">
        <v>100</v>
      </c>
      <c r="U91" s="11" t="s">
        <v>828</v>
      </c>
      <c r="V91" s="7" t="s">
        <v>337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270</v>
      </c>
      <c r="D92" s="25" t="s">
        <v>817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305</v>
      </c>
      <c r="T92">
        <v>100</v>
      </c>
      <c r="U92" s="11" t="s">
        <v>828</v>
      </c>
      <c r="V92" s="7" t="s">
        <v>548</v>
      </c>
      <c r="W92" s="1" t="s">
        <v>450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162</v>
      </c>
      <c r="C93" s="1" t="s">
        <v>288</v>
      </c>
      <c r="D93" s="25" t="s">
        <v>533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913</v>
      </c>
      <c r="V93" s="1" t="s">
        <v>352</v>
      </c>
      <c r="W93" s="1" t="s">
        <v>163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x14ac:dyDescent="0.15">
      <c r="A94">
        <v>53000091</v>
      </c>
      <c r="B94" s="8" t="s">
        <v>131</v>
      </c>
      <c r="C94" s="1" t="s">
        <v>271</v>
      </c>
      <c r="D94" s="25" t="s">
        <v>618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909</v>
      </c>
      <c r="V94" s="7" t="s">
        <v>338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580</v>
      </c>
      <c r="C95" s="1" t="s">
        <v>581</v>
      </c>
      <c r="D95" s="25" t="s">
        <v>583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582</v>
      </c>
      <c r="T95">
        <v>100</v>
      </c>
      <c r="U95" s="11" t="s">
        <v>898</v>
      </c>
      <c r="V95" s="1" t="s">
        <v>584</v>
      </c>
      <c r="W95" s="1" t="s">
        <v>585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207</v>
      </c>
      <c r="C96" s="1" t="s">
        <v>272</v>
      </c>
      <c r="D96" s="25" t="s">
        <v>617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881</v>
      </c>
      <c r="V96" s="7" t="s">
        <v>547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273</v>
      </c>
      <c r="D97" s="25" t="s">
        <v>520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517</v>
      </c>
      <c r="V97" s="1" t="s">
        <v>516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x14ac:dyDescent="0.15">
      <c r="A98">
        <v>53000095</v>
      </c>
      <c r="B98" s="8" t="s">
        <v>137</v>
      </c>
      <c r="C98" s="1" t="s">
        <v>274</v>
      </c>
      <c r="D98" s="25" t="s">
        <v>626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307</v>
      </c>
      <c r="T98">
        <v>100</v>
      </c>
      <c r="U98" s="11" t="s">
        <v>899</v>
      </c>
      <c r="V98" s="7" t="s">
        <v>566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275</v>
      </c>
      <c r="D99" s="25" t="s">
        <v>627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538</v>
      </c>
      <c r="T99">
        <v>104</v>
      </c>
      <c r="U99" s="11" t="s">
        <v>537</v>
      </c>
      <c r="V99" s="1" t="s">
        <v>539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140</v>
      </c>
      <c r="C100" s="1" t="s">
        <v>276</v>
      </c>
      <c r="D100" s="25" t="s">
        <v>623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305</v>
      </c>
      <c r="T100">
        <v>100</v>
      </c>
      <c r="U100" s="11" t="s">
        <v>855</v>
      </c>
      <c r="V100" s="7" t="s">
        <v>542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164</v>
      </c>
      <c r="C101" s="1" t="s">
        <v>289</v>
      </c>
      <c r="D101" s="25" t="s">
        <v>531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892</v>
      </c>
      <c r="V101" s="7" t="s">
        <v>397</v>
      </c>
      <c r="W101" s="1" t="s">
        <v>165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277</v>
      </c>
      <c r="D102" s="25" t="s">
        <v>617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900</v>
      </c>
      <c r="V102" s="7" t="s">
        <v>543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x14ac:dyDescent="0.15">
      <c r="A103">
        <v>53000100</v>
      </c>
      <c r="B103" s="8" t="s">
        <v>142</v>
      </c>
      <c r="C103" s="1" t="s">
        <v>278</v>
      </c>
      <c r="D103" s="25" t="s">
        <v>628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540</v>
      </c>
      <c r="T103">
        <v>100</v>
      </c>
      <c r="U103" s="11" t="s">
        <v>901</v>
      </c>
      <c r="V103" s="1" t="s">
        <v>665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166</v>
      </c>
      <c r="C104" s="1" t="s">
        <v>290</v>
      </c>
      <c r="D104" s="25" t="s">
        <v>608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567</v>
      </c>
      <c r="T104">
        <v>100</v>
      </c>
      <c r="U104" s="11" t="s">
        <v>917</v>
      </c>
      <c r="V104" s="1" t="s">
        <v>568</v>
      </c>
      <c r="W104" s="1" t="s">
        <v>167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279</v>
      </c>
      <c r="D105" s="25" t="s">
        <v>617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824</v>
      </c>
      <c r="V105" s="7" t="s">
        <v>339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145</v>
      </c>
      <c r="C106" s="1" t="s">
        <v>280</v>
      </c>
      <c r="D106" s="25" t="s">
        <v>625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307</v>
      </c>
      <c r="T106">
        <v>105</v>
      </c>
      <c r="U106" s="11" t="s">
        <v>792</v>
      </c>
      <c r="V106" s="7" t="s">
        <v>811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147</v>
      </c>
      <c r="C107" s="1" t="s">
        <v>281</v>
      </c>
      <c r="D107" s="25" t="s">
        <v>629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305</v>
      </c>
      <c r="T107">
        <v>105</v>
      </c>
      <c r="U107" s="11" t="s">
        <v>793</v>
      </c>
      <c r="V107" s="7" t="s">
        <v>812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149</v>
      </c>
      <c r="C108" s="1" t="s">
        <v>208</v>
      </c>
      <c r="D108" s="25" t="s">
        <v>521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519</v>
      </c>
      <c r="V108" s="1" t="s">
        <v>518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151</v>
      </c>
      <c r="C109" s="1" t="s">
        <v>282</v>
      </c>
      <c r="D109" s="25" t="s">
        <v>607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795</v>
      </c>
      <c r="V109" s="7" t="s">
        <v>656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153</v>
      </c>
      <c r="C110" s="1" t="s">
        <v>283</v>
      </c>
      <c r="D110" s="25" t="s">
        <v>607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794</v>
      </c>
      <c r="V110" s="7" t="s">
        <v>655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284</v>
      </c>
      <c r="D111" s="25" t="s">
        <v>607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910</v>
      </c>
      <c r="V111" s="7" t="s">
        <v>534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285</v>
      </c>
      <c r="D112" s="25" t="s">
        <v>612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796</v>
      </c>
      <c r="V112" s="7" t="s">
        <v>937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x14ac:dyDescent="0.15">
      <c r="A113">
        <v>53000110</v>
      </c>
      <c r="B113" s="8" t="s">
        <v>159</v>
      </c>
      <c r="C113" s="1" t="s">
        <v>286</v>
      </c>
      <c r="D113" s="25" t="s">
        <v>533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911</v>
      </c>
      <c r="V113" s="7" t="s">
        <v>634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595</v>
      </c>
      <c r="C114" s="1" t="s">
        <v>596</v>
      </c>
      <c r="D114" s="25" t="s">
        <v>630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597</v>
      </c>
      <c r="T114">
        <v>100</v>
      </c>
      <c r="U114" s="11" t="s">
        <v>884</v>
      </c>
      <c r="V114" s="7" t="s">
        <v>598</v>
      </c>
      <c r="W114" s="1" t="s">
        <v>885</v>
      </c>
      <c r="X114" s="1" t="s">
        <v>938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x14ac:dyDescent="0.15">
      <c r="A115">
        <v>53000112</v>
      </c>
      <c r="B115" s="8" t="s">
        <v>599</v>
      </c>
      <c r="C115" s="1" t="s">
        <v>862</v>
      </c>
      <c r="D115" s="25" t="s">
        <v>603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601</v>
      </c>
      <c r="T115">
        <v>100</v>
      </c>
      <c r="U115" s="11" t="s">
        <v>914</v>
      </c>
      <c r="V115" s="7" t="s">
        <v>602</v>
      </c>
      <c r="W115" s="1" t="s">
        <v>876</v>
      </c>
      <c r="X115" s="1" t="s">
        <v>876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631</v>
      </c>
      <c r="C116" s="1" t="s">
        <v>632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633</v>
      </c>
      <c r="T116">
        <v>100</v>
      </c>
      <c r="U116" s="11" t="s">
        <v>864</v>
      </c>
      <c r="V116" s="7" t="s">
        <v>636</v>
      </c>
      <c r="W116" s="1" t="s">
        <v>635</v>
      </c>
      <c r="X116" s="1" t="s">
        <v>635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639</v>
      </c>
      <c r="C117" s="1" t="s">
        <v>638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633</v>
      </c>
      <c r="T117">
        <v>101</v>
      </c>
      <c r="U117" s="11" t="s">
        <v>835</v>
      </c>
      <c r="V117" s="7" t="s">
        <v>640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641</v>
      </c>
      <c r="C118" s="1" t="s">
        <v>642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643</v>
      </c>
      <c r="T118">
        <v>100</v>
      </c>
      <c r="U118" s="11" t="s">
        <v>900</v>
      </c>
      <c r="V118" s="7" t="s">
        <v>645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646</v>
      </c>
      <c r="C119" s="1" t="s">
        <v>647</v>
      </c>
      <c r="D119" s="25" t="s">
        <v>644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369</v>
      </c>
      <c r="T119">
        <v>101</v>
      </c>
      <c r="U119" s="11" t="s">
        <v>836</v>
      </c>
      <c r="V119" s="7" t="s">
        <v>690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648</v>
      </c>
      <c r="C120" s="1" t="s">
        <v>649</v>
      </c>
      <c r="D120" s="25" t="s">
        <v>644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654</v>
      </c>
      <c r="T120">
        <v>100</v>
      </c>
      <c r="U120" s="11" t="s">
        <v>797</v>
      </c>
      <c r="V120" s="7" t="s">
        <v>688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x14ac:dyDescent="0.15">
      <c r="A121">
        <v>53000118</v>
      </c>
      <c r="B121" s="8" t="s">
        <v>663</v>
      </c>
      <c r="C121" s="1" t="s">
        <v>662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668</v>
      </c>
      <c r="T121">
        <v>100</v>
      </c>
      <c r="U121" s="11" t="s">
        <v>902</v>
      </c>
      <c r="V121" s="7" t="s">
        <v>666</v>
      </c>
      <c r="W121" s="1" t="s">
        <v>667</v>
      </c>
      <c r="X121" s="1" t="s">
        <v>667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669</v>
      </c>
      <c r="C122" s="1" t="s">
        <v>670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673</v>
      </c>
      <c r="T122">
        <v>105</v>
      </c>
      <c r="U122" s="11" t="s">
        <v>871</v>
      </c>
      <c r="V122" s="7" t="s">
        <v>671</v>
      </c>
      <c r="W122" s="1" t="s">
        <v>672</v>
      </c>
      <c r="X122" s="1" t="s">
        <v>672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675</v>
      </c>
      <c r="C123" s="15" t="s">
        <v>677</v>
      </c>
      <c r="D123" s="25" t="s">
        <v>674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865</v>
      </c>
      <c r="V123" s="7" t="s">
        <v>676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678</v>
      </c>
      <c r="C124" s="15" t="s">
        <v>679</v>
      </c>
      <c r="D124" s="25" t="s">
        <v>822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680</v>
      </c>
      <c r="T124">
        <v>100</v>
      </c>
      <c r="U124" s="11" t="s">
        <v>837</v>
      </c>
      <c r="V124" s="1" t="s">
        <v>681</v>
      </c>
      <c r="W124" s="15" t="s">
        <v>682</v>
      </c>
      <c r="X124" s="15" t="s">
        <v>682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683</v>
      </c>
      <c r="C125" s="15" t="s">
        <v>684</v>
      </c>
      <c r="D125" s="25" t="s">
        <v>821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685</v>
      </c>
      <c r="T125">
        <v>101</v>
      </c>
      <c r="U125" s="11" t="s">
        <v>872</v>
      </c>
      <c r="V125" s="1" t="s">
        <v>695</v>
      </c>
      <c r="W125" s="15" t="s">
        <v>682</v>
      </c>
      <c r="X125" s="15" t="s">
        <v>682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687</v>
      </c>
      <c r="C126" s="15" t="s">
        <v>686</v>
      </c>
      <c r="D126" s="25" t="s">
        <v>607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689</v>
      </c>
      <c r="T126">
        <v>100</v>
      </c>
      <c r="U126" s="11" t="s">
        <v>838</v>
      </c>
      <c r="V126" s="1" t="s">
        <v>691</v>
      </c>
      <c r="W126" s="15" t="s">
        <v>682</v>
      </c>
      <c r="X126" s="15" t="s">
        <v>682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692</v>
      </c>
      <c r="C127" s="15" t="s">
        <v>693</v>
      </c>
      <c r="D127" s="25" t="s">
        <v>694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643</v>
      </c>
      <c r="T127">
        <v>101</v>
      </c>
      <c r="U127" s="11" t="s">
        <v>798</v>
      </c>
      <c r="V127" s="1" t="s">
        <v>696</v>
      </c>
      <c r="W127" s="15" t="s">
        <v>682</v>
      </c>
      <c r="X127" s="15" t="s">
        <v>682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697</v>
      </c>
      <c r="C128" s="15" t="s">
        <v>698</v>
      </c>
      <c r="D128" s="25" t="s">
        <v>699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700</v>
      </c>
      <c r="T128">
        <v>100</v>
      </c>
      <c r="U128" s="11" t="s">
        <v>903</v>
      </c>
      <c r="V128" s="1" t="s">
        <v>730</v>
      </c>
      <c r="W128" s="15" t="s">
        <v>701</v>
      </c>
      <c r="X128" s="15" t="s">
        <v>701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705</v>
      </c>
      <c r="C129" s="15" t="s">
        <v>704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702</v>
      </c>
      <c r="T129">
        <v>100</v>
      </c>
      <c r="U129" s="11" t="s">
        <v>867</v>
      </c>
      <c r="V129" s="1" t="s">
        <v>713</v>
      </c>
      <c r="W129" s="1" t="s">
        <v>746</v>
      </c>
      <c r="X129" s="1" t="s">
        <v>667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706</v>
      </c>
      <c r="C130" s="15" t="s">
        <v>707</v>
      </c>
      <c r="D130" s="25" t="s">
        <v>823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708</v>
      </c>
      <c r="T130">
        <v>103</v>
      </c>
      <c r="U130" s="11" t="s">
        <v>837</v>
      </c>
      <c r="V130" s="1" t="s">
        <v>709</v>
      </c>
      <c r="W130" s="1" t="s">
        <v>667</v>
      </c>
      <c r="X130" s="1" t="s">
        <v>667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712</v>
      </c>
      <c r="C131" s="15" t="s">
        <v>711</v>
      </c>
      <c r="D131" s="25" t="s">
        <v>818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710</v>
      </c>
      <c r="T131">
        <v>100</v>
      </c>
      <c r="U131" s="11" t="s">
        <v>869</v>
      </c>
      <c r="V131" s="1" t="s">
        <v>714</v>
      </c>
      <c r="W131" s="1" t="s">
        <v>667</v>
      </c>
      <c r="X131" s="1" t="s">
        <v>667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726</v>
      </c>
      <c r="C132" s="15" t="s">
        <v>725</v>
      </c>
      <c r="D132" s="25" t="s">
        <v>727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732</v>
      </c>
      <c r="T132">
        <v>103</v>
      </c>
      <c r="U132" s="11" t="s">
        <v>887</v>
      </c>
      <c r="V132" s="1" t="s">
        <v>731</v>
      </c>
      <c r="W132" s="1" t="s">
        <v>728</v>
      </c>
      <c r="X132" s="1" t="s">
        <v>728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733</v>
      </c>
      <c r="C133" s="15" t="s">
        <v>734</v>
      </c>
      <c r="D133" s="25" t="s">
        <v>818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708</v>
      </c>
      <c r="T133">
        <v>107</v>
      </c>
      <c r="U133" s="11" t="s">
        <v>859</v>
      </c>
      <c r="V133" s="1" t="s">
        <v>736</v>
      </c>
      <c r="W133" s="1" t="s">
        <v>737</v>
      </c>
      <c r="X133" s="1" t="s">
        <v>737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738</v>
      </c>
      <c r="C134" s="15" t="s">
        <v>739</v>
      </c>
      <c r="D134" s="25" t="s">
        <v>817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743</v>
      </c>
      <c r="T134">
        <v>100</v>
      </c>
      <c r="U134" s="11" t="s">
        <v>837</v>
      </c>
      <c r="V134" s="1" t="s">
        <v>744</v>
      </c>
      <c r="W134" s="1" t="s">
        <v>745</v>
      </c>
      <c r="X134" s="1" t="s">
        <v>745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740</v>
      </c>
      <c r="C135" s="15" t="s">
        <v>741</v>
      </c>
      <c r="D135" s="25" t="s">
        <v>742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747</v>
      </c>
      <c r="T135">
        <v>102</v>
      </c>
      <c r="U135" s="11" t="s">
        <v>799</v>
      </c>
      <c r="V135" s="1" t="s">
        <v>748</v>
      </c>
      <c r="W135" s="1" t="s">
        <v>746</v>
      </c>
      <c r="X135" s="1" t="s">
        <v>746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750</v>
      </c>
      <c r="C136" s="15" t="s">
        <v>749</v>
      </c>
      <c r="D136" s="25" t="s">
        <v>751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924</v>
      </c>
      <c r="V136" s="1" t="s">
        <v>777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753</v>
      </c>
      <c r="C137" s="15" t="s">
        <v>752</v>
      </c>
      <c r="D137" s="25" t="s">
        <v>751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925</v>
      </c>
      <c r="V137" s="1" t="s">
        <v>778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756</v>
      </c>
      <c r="C138" s="15" t="s">
        <v>757</v>
      </c>
      <c r="D138" s="25" t="s">
        <v>817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760</v>
      </c>
      <c r="T138" s="15">
        <v>108</v>
      </c>
      <c r="U138" s="11" t="s">
        <v>873</v>
      </c>
      <c r="V138" s="1" t="s">
        <v>762</v>
      </c>
      <c r="W138" s="1" t="s">
        <v>745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759</v>
      </c>
      <c r="C139" s="15" t="s">
        <v>758</v>
      </c>
      <c r="D139" s="25" t="s">
        <v>817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763</v>
      </c>
      <c r="T139" s="15">
        <v>100</v>
      </c>
      <c r="U139" s="11" t="s">
        <v>839</v>
      </c>
      <c r="V139" s="1" t="s">
        <v>765</v>
      </c>
      <c r="W139" s="15" t="s">
        <v>789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x14ac:dyDescent="0.15">
      <c r="A140">
        <v>53000137</v>
      </c>
      <c r="B140" s="22" t="s">
        <v>766</v>
      </c>
      <c r="C140" s="15" t="s">
        <v>767</v>
      </c>
      <c r="D140" s="25" t="s">
        <v>768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770</v>
      </c>
      <c r="T140" s="15">
        <v>102</v>
      </c>
      <c r="U140" s="11" t="s">
        <v>926</v>
      </c>
      <c r="V140" s="1" t="s">
        <v>769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779</v>
      </c>
      <c r="C141" s="15" t="s">
        <v>780</v>
      </c>
      <c r="D141" s="25" t="s">
        <v>406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668</v>
      </c>
      <c r="T141" s="15">
        <v>105</v>
      </c>
      <c r="U141" s="11" t="s">
        <v>915</v>
      </c>
      <c r="V141" s="1" t="s">
        <v>786</v>
      </c>
      <c r="W141" s="1" t="s">
        <v>667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781</v>
      </c>
      <c r="C142" s="15" t="s">
        <v>782</v>
      </c>
      <c r="D142" s="25" t="s">
        <v>495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770</v>
      </c>
      <c r="T142" s="15">
        <v>103</v>
      </c>
      <c r="U142" s="11" t="s">
        <v>933</v>
      </c>
      <c r="V142" s="1" t="s">
        <v>783</v>
      </c>
      <c r="W142" s="15" t="s">
        <v>788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784</v>
      </c>
      <c r="C143" s="15" t="s">
        <v>785</v>
      </c>
      <c r="D143" s="25" t="s">
        <v>406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770</v>
      </c>
      <c r="T143" s="15">
        <v>100</v>
      </c>
      <c r="U143" s="11" t="s">
        <v>934</v>
      </c>
      <c r="V143" s="1" t="s">
        <v>787</v>
      </c>
      <c r="W143" s="15" t="s">
        <v>788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109" priority="80" operator="notEqual">
      <formula>$E4</formula>
    </cfRule>
  </conditionalFormatting>
  <conditionalFormatting sqref="J4:P143">
    <cfRule type="cellIs" dxfId="108" priority="79" operator="equal">
      <formula>0</formula>
    </cfRule>
  </conditionalFormatting>
  <conditionalFormatting sqref="H4:H143">
    <cfRule type="cellIs" dxfId="107" priority="38" operator="greaterThanOrEqual">
      <formula>4</formula>
    </cfRule>
    <cfRule type="cellIs" dxfId="106" priority="37" operator="equal">
      <formula>3</formula>
    </cfRule>
    <cfRule type="cellIs" dxfId="105" priority="36" operator="equal">
      <formula>2</formula>
    </cfRule>
    <cfRule type="cellIs" dxfId="104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E7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653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473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651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476</v>
      </c>
      <c r="U2" s="4" t="s">
        <v>502</v>
      </c>
      <c r="V2" s="10" t="s">
        <v>178</v>
      </c>
      <c r="W2" s="4" t="s">
        <v>178</v>
      </c>
      <c r="X2" s="4" t="s">
        <v>448</v>
      </c>
      <c r="Y2" s="41" t="s">
        <v>474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652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475</v>
      </c>
      <c r="Z3" s="2" t="s">
        <v>185</v>
      </c>
      <c r="AA3" s="26" t="s">
        <v>355</v>
      </c>
      <c r="AB3" s="26" t="s">
        <v>358</v>
      </c>
    </row>
    <row r="4" spans="1:28" ht="24" x14ac:dyDescent="0.15">
      <c r="A4">
        <v>53100000</v>
      </c>
      <c r="B4" s="22" t="s">
        <v>359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840</v>
      </c>
      <c r="V4" s="7" t="s">
        <v>339</v>
      </c>
      <c r="W4" s="15" t="s">
        <v>360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324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303</v>
      </c>
      <c r="T5" s="1">
        <v>-1</v>
      </c>
      <c r="U5" s="11" t="s">
        <v>371</v>
      </c>
      <c r="V5" s="7" t="s">
        <v>935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362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724</v>
      </c>
      <c r="T6" s="1">
        <v>-1</v>
      </c>
      <c r="U6" s="11" t="s">
        <v>841</v>
      </c>
      <c r="V6" s="7" t="s">
        <v>761</v>
      </c>
      <c r="W6" s="15" t="s">
        <v>361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363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754</v>
      </c>
      <c r="V7" s="7" t="s">
        <v>755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364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893</v>
      </c>
      <c r="V8" s="7" t="s">
        <v>373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365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860</v>
      </c>
      <c r="V9" s="7" t="s">
        <v>370</v>
      </c>
      <c r="W9" s="15" t="s">
        <v>366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500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501</v>
      </c>
      <c r="T10" s="1">
        <v>-1</v>
      </c>
      <c r="U10" s="11" t="s">
        <v>931</v>
      </c>
      <c r="V10" s="7" t="s">
        <v>503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551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553</v>
      </c>
      <c r="T11" s="1">
        <v>-1</v>
      </c>
      <c r="U11" s="11" t="s">
        <v>932</v>
      </c>
      <c r="V11" s="7" t="s">
        <v>552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717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716</v>
      </c>
      <c r="T12" s="1">
        <v>-1</v>
      </c>
      <c r="U12" s="11" t="s">
        <v>890</v>
      </c>
      <c r="V12" s="7" t="s">
        <v>805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802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801</v>
      </c>
      <c r="T13" s="1">
        <v>-1</v>
      </c>
      <c r="U13" s="11" t="s">
        <v>889</v>
      </c>
      <c r="V13" s="7" t="s">
        <v>806</v>
      </c>
      <c r="W13" s="15" t="s">
        <v>800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807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808</v>
      </c>
      <c r="T14">
        <v>-1</v>
      </c>
      <c r="U14" s="11" t="s">
        <v>803</v>
      </c>
      <c r="V14" s="7" t="s">
        <v>804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815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567</v>
      </c>
      <c r="T15" s="1">
        <v>-1</v>
      </c>
      <c r="U15" s="11" t="s">
        <v>863</v>
      </c>
      <c r="V15" s="7" t="s">
        <v>814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72" priority="9" operator="notEqual">
      <formula>$E4</formula>
    </cfRule>
  </conditionalFormatting>
  <conditionalFormatting sqref="H14">
    <cfRule type="cellIs" dxfId="71" priority="7" operator="greaterThanOrEqual">
      <formula>4</formula>
    </cfRule>
  </conditionalFormatting>
  <conditionalFormatting sqref="J4:O15">
    <cfRule type="cellIs" dxfId="70" priority="2" operator="equal">
      <formula>0</formula>
    </cfRule>
  </conditionalFormatting>
  <conditionalFormatting sqref="H4:H15">
    <cfRule type="cellIs" dxfId="69" priority="4" operator="equal">
      <formula>1</formula>
    </cfRule>
    <cfRule type="cellIs" dxfId="68" priority="5" operator="equal">
      <formula>2</formula>
    </cfRule>
    <cfRule type="cellIs" dxfId="6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394</v>
      </c>
      <c r="E1" s="13" t="s">
        <v>188</v>
      </c>
      <c r="F1" s="13" t="s">
        <v>189</v>
      </c>
      <c r="G1" s="13" t="s">
        <v>190</v>
      </c>
      <c r="H1" s="35" t="s">
        <v>442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341</v>
      </c>
      <c r="N1" s="16" t="s">
        <v>346</v>
      </c>
      <c r="O1" s="16" t="s">
        <v>653</v>
      </c>
      <c r="P1" s="17" t="s">
        <v>329</v>
      </c>
      <c r="Q1" s="16" t="s">
        <v>444</v>
      </c>
      <c r="R1" s="13" t="s">
        <v>312</v>
      </c>
      <c r="S1" s="13" t="s">
        <v>311</v>
      </c>
      <c r="T1" s="13" t="s">
        <v>376</v>
      </c>
      <c r="U1" s="13" t="s">
        <v>344</v>
      </c>
      <c r="V1" s="13" t="s">
        <v>301</v>
      </c>
      <c r="W1" s="13" t="s">
        <v>375</v>
      </c>
      <c r="X1" s="13" t="s">
        <v>447</v>
      </c>
      <c r="Y1" s="40" t="s">
        <v>473</v>
      </c>
      <c r="Z1" s="14" t="s">
        <v>191</v>
      </c>
      <c r="AA1" s="23" t="s">
        <v>354</v>
      </c>
      <c r="AB1" s="28" t="s">
        <v>357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356</v>
      </c>
      <c r="I2" s="4" t="s">
        <v>316</v>
      </c>
      <c r="J2" s="18" t="s">
        <v>316</v>
      </c>
      <c r="K2" s="18" t="s">
        <v>316</v>
      </c>
      <c r="L2" s="18" t="s">
        <v>345</v>
      </c>
      <c r="M2" s="18" t="s">
        <v>345</v>
      </c>
      <c r="N2" s="18" t="s">
        <v>345</v>
      </c>
      <c r="O2" s="18" t="s">
        <v>651</v>
      </c>
      <c r="P2" s="18" t="s">
        <v>316</v>
      </c>
      <c r="Q2" s="18" t="s">
        <v>445</v>
      </c>
      <c r="R2" s="4" t="s">
        <v>313</v>
      </c>
      <c r="S2" s="4" t="s">
        <v>178</v>
      </c>
      <c r="T2" s="4" t="s">
        <v>476</v>
      </c>
      <c r="U2" s="4" t="s">
        <v>318</v>
      </c>
      <c r="V2" s="10" t="s">
        <v>178</v>
      </c>
      <c r="W2" s="4" t="s">
        <v>178</v>
      </c>
      <c r="X2" s="4" t="s">
        <v>448</v>
      </c>
      <c r="Y2" s="41" t="s">
        <v>474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395</v>
      </c>
      <c r="E3" s="2" t="s">
        <v>181</v>
      </c>
      <c r="F3" s="2" t="s">
        <v>182</v>
      </c>
      <c r="G3" s="2" t="s">
        <v>183</v>
      </c>
      <c r="H3" s="36" t="s">
        <v>443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342</v>
      </c>
      <c r="N3" s="19" t="s">
        <v>348</v>
      </c>
      <c r="O3" s="19" t="s">
        <v>652</v>
      </c>
      <c r="P3" s="20" t="s">
        <v>331</v>
      </c>
      <c r="Q3" s="37" t="s">
        <v>446</v>
      </c>
      <c r="R3" s="6" t="s">
        <v>314</v>
      </c>
      <c r="S3" s="2" t="s">
        <v>184</v>
      </c>
      <c r="T3" s="2" t="s">
        <v>377</v>
      </c>
      <c r="U3" s="6" t="s">
        <v>300</v>
      </c>
      <c r="V3" s="6" t="s">
        <v>302</v>
      </c>
      <c r="W3" s="6" t="s">
        <v>319</v>
      </c>
      <c r="X3" s="6" t="s">
        <v>449</v>
      </c>
      <c r="Y3" s="42" t="s">
        <v>475</v>
      </c>
      <c r="Z3" s="2" t="s">
        <v>185</v>
      </c>
      <c r="AA3" s="26" t="s">
        <v>355</v>
      </c>
      <c r="AB3" s="26" t="s">
        <v>358</v>
      </c>
    </row>
    <row r="4" spans="1:28" ht="36" x14ac:dyDescent="0.15">
      <c r="A4">
        <v>53200100</v>
      </c>
      <c r="B4" s="22" t="s">
        <v>420</v>
      </c>
      <c r="C4" s="15" t="s">
        <v>421</v>
      </c>
      <c r="D4" s="25" t="s">
        <v>409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843</v>
      </c>
      <c r="V4" s="7" t="s">
        <v>372</v>
      </c>
      <c r="W4" s="15" t="s">
        <v>349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413</v>
      </c>
      <c r="C5" s="1" t="s">
        <v>414</v>
      </c>
      <c r="D5" s="25" t="s">
        <v>412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844</v>
      </c>
      <c r="V5" s="7" t="s">
        <v>374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422</v>
      </c>
      <c r="C6" s="1" t="s">
        <v>423</v>
      </c>
      <c r="D6" s="25" t="s">
        <v>399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441</v>
      </c>
      <c r="V6" s="31" t="s">
        <v>417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416</v>
      </c>
      <c r="C7" s="1" t="s">
        <v>415</v>
      </c>
      <c r="D7" s="25" t="s">
        <v>419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418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424</v>
      </c>
      <c r="C8" s="1" t="s">
        <v>426</v>
      </c>
      <c r="D8" s="25" t="s">
        <v>427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304</v>
      </c>
      <c r="T8">
        <v>90</v>
      </c>
      <c r="U8" s="11" t="s">
        <v>842</v>
      </c>
      <c r="V8" s="7" t="s">
        <v>383</v>
      </c>
      <c r="W8" s="1" t="s">
        <v>425</v>
      </c>
      <c r="X8" s="1" t="s">
        <v>425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428</v>
      </c>
      <c r="C9" s="1" t="s">
        <v>429</v>
      </c>
      <c r="D9" s="25" t="s">
        <v>430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861</v>
      </c>
      <c r="V9" s="7" t="s">
        <v>333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35" priority="12" operator="notEqual">
      <formula>$E4</formula>
    </cfRule>
  </conditionalFormatting>
  <conditionalFormatting sqref="J4:P9">
    <cfRule type="cellIs" dxfId="34" priority="11" operator="equal">
      <formula>0</formula>
    </cfRule>
  </conditionalFormatting>
  <conditionalFormatting sqref="H4:H9">
    <cfRule type="cellIs" dxfId="33" priority="5" operator="equal">
      <formula>1</formula>
    </cfRule>
    <cfRule type="cellIs" dxfId="32" priority="6" operator="equal">
      <formula>2</formula>
    </cfRule>
    <cfRule type="cellIs" dxfId="31" priority="7" operator="equal">
      <formula>3</formula>
    </cfRule>
    <cfRule type="cellIs" dxfId="30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378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382</v>
      </c>
    </row>
    <row r="10" spans="1:11" x14ac:dyDescent="0.15">
      <c r="A10" t="s">
        <v>384</v>
      </c>
      <c r="B10" t="s">
        <v>385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401</v>
      </c>
    </row>
    <row r="2" spans="1:2" x14ac:dyDescent="0.15">
      <c r="A2" t="s">
        <v>400</v>
      </c>
      <c r="B2">
        <f>COUNTIF(标准!D:D,"*单伤*")</f>
        <v>0</v>
      </c>
    </row>
    <row r="3" spans="1:2" x14ac:dyDescent="0.15">
      <c r="A3" t="s">
        <v>402</v>
      </c>
      <c r="B3">
        <f>COUNTIF(标准!D:D,"*群伤*")</f>
        <v>0</v>
      </c>
    </row>
    <row r="4" spans="1:2" x14ac:dyDescent="0.15">
      <c r="A4" t="s">
        <v>403</v>
      </c>
      <c r="B4">
        <f>COUNTIF(标准!D:D,"*单治*")</f>
        <v>0</v>
      </c>
    </row>
    <row r="5" spans="1:2" x14ac:dyDescent="0.15">
      <c r="A5" t="s">
        <v>410</v>
      </c>
      <c r="B5">
        <f>COUNTIF(标准!D:D,"*群治*")</f>
        <v>0</v>
      </c>
    </row>
    <row r="6" spans="1:2" x14ac:dyDescent="0.15">
      <c r="A6" t="s">
        <v>404</v>
      </c>
      <c r="B6">
        <f>COUNTIF(标准!D:D,"*正状*")</f>
        <v>0</v>
      </c>
    </row>
    <row r="7" spans="1:2" x14ac:dyDescent="0.15">
      <c r="A7" t="s">
        <v>405</v>
      </c>
      <c r="B7">
        <f>COUNTIF(标准!D:D,"*负状*")</f>
        <v>0</v>
      </c>
    </row>
    <row r="8" spans="1:2" x14ac:dyDescent="0.15">
      <c r="A8" t="s">
        <v>406</v>
      </c>
      <c r="B8">
        <f>COUNTIF(标准!D:D,"*手牌*")</f>
        <v>21</v>
      </c>
    </row>
    <row r="9" spans="1:2" x14ac:dyDescent="0.15">
      <c r="A9" t="s">
        <v>433</v>
      </c>
      <c r="B9">
        <f>COUNTIF(标准!D:D,"*陷阱*")</f>
        <v>8</v>
      </c>
    </row>
    <row r="10" spans="1:2" x14ac:dyDescent="0.15">
      <c r="A10" t="s">
        <v>407</v>
      </c>
      <c r="B10">
        <f>COUNTIF(标准!D:D,"*地形*")</f>
        <v>7</v>
      </c>
    </row>
    <row r="11" spans="1:2" x14ac:dyDescent="0.15">
      <c r="A11" t="s">
        <v>408</v>
      </c>
      <c r="B11">
        <f>COUNTIF(标准!D:D,"*属性*")</f>
        <v>12</v>
      </c>
    </row>
    <row r="12" spans="1:2" x14ac:dyDescent="0.15">
      <c r="A12" t="s">
        <v>494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2018-01-26T10:43:38Z</dcterms:modified>
</cp:coreProperties>
</file>