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Y-2022-23\OS-SUBJECT\COA\"/>
    </mc:Choice>
  </mc:AlternateContent>
  <bookViews>
    <workbookView xWindow="0" yWindow="0" windowWidth="17194" windowHeight="5384" firstSheet="4" activeTab="8"/>
  </bookViews>
  <sheets>
    <sheet name="CD" sheetId="1" r:id="rId1"/>
    <sheet name="POs &amp; PSOs" sheetId="2" r:id="rId2"/>
    <sheet name="COs" sheetId="3" r:id="rId3"/>
    <sheet name="CO-PO-PSO MAPPING" sheetId="4" r:id="rId4"/>
    <sheet name="COTL" sheetId="5" r:id="rId5"/>
    <sheet name="CIE1_CAA1_QP" sheetId="6" r:id="rId6"/>
    <sheet name="CIE2_CAA2_QP" sheetId="7" r:id="rId7"/>
    <sheet name="CO A1-M1 &amp; A2-M2" sheetId="8" r:id="rId8"/>
    <sheet name="CO A3-E" sheetId="9" r:id="rId9"/>
    <sheet name="COA" sheetId="10" r:id="rId10"/>
  </sheets>
  <calcPr calcId="162913"/>
  <extLst>
    <ext uri="GoogleSheetsCustomDataVersion2">
      <go:sheetsCustomData xmlns:go="http://customooxmlschemas.google.com/" r:id="rId14" roundtripDataChecksum="z47Qyk66Ra1zNST+PGMG1+GVkLib7wXwDD7xFjOw6bw="/>
    </ext>
  </extLst>
</workbook>
</file>

<file path=xl/calcChain.xml><?xml version="1.0" encoding="utf-8"?>
<calcChain xmlns="http://schemas.openxmlformats.org/spreadsheetml/2006/main">
  <c r="B57" i="10" l="1"/>
  <c r="J19" i="10"/>
  <c r="J18" i="10"/>
  <c r="J17" i="10"/>
  <c r="J16" i="10"/>
  <c r="J15" i="10"/>
  <c r="J14" i="10"/>
  <c r="Q12" i="10"/>
  <c r="Q11" i="10"/>
  <c r="Q10" i="10"/>
  <c r="Q9" i="10"/>
  <c r="Q8" i="10"/>
  <c r="Q7" i="10"/>
  <c r="O3" i="10"/>
  <c r="J3" i="10"/>
  <c r="I3" i="10"/>
  <c r="F3" i="10"/>
  <c r="A3" i="10"/>
  <c r="E169" i="9"/>
  <c r="AB158" i="9"/>
  <c r="AB159" i="9" s="1"/>
  <c r="AA158" i="9"/>
  <c r="AA159" i="9" s="1"/>
  <c r="Z158" i="9"/>
  <c r="Z159" i="9" s="1"/>
  <c r="Y158" i="9"/>
  <c r="Y159" i="9" s="1"/>
  <c r="X158" i="9"/>
  <c r="X159" i="9" s="1"/>
  <c r="W158" i="9"/>
  <c r="W159" i="9" s="1"/>
  <c r="V158" i="9"/>
  <c r="V159" i="9" s="1"/>
  <c r="U158" i="9"/>
  <c r="U159" i="9" s="1"/>
  <c r="T158" i="9"/>
  <c r="T159" i="9" s="1"/>
  <c r="S158" i="9"/>
  <c r="S159" i="9" s="1"/>
  <c r="R158" i="9"/>
  <c r="R159" i="9" s="1"/>
  <c r="Q158" i="9"/>
  <c r="Q159" i="9" s="1"/>
  <c r="P158" i="9"/>
  <c r="P159" i="9" s="1"/>
  <c r="O158" i="9"/>
  <c r="O159" i="9" s="1"/>
  <c r="N158" i="9"/>
  <c r="N159" i="9" s="1"/>
  <c r="M158" i="9"/>
  <c r="M159" i="9" s="1"/>
  <c r="L158" i="9"/>
  <c r="L159" i="9" s="1"/>
  <c r="K158" i="9"/>
  <c r="K159" i="9" s="1"/>
  <c r="J158" i="9"/>
  <c r="J159" i="9" s="1"/>
  <c r="I158" i="9"/>
  <c r="I159" i="9" s="1"/>
  <c r="H158" i="9"/>
  <c r="H159" i="9" s="1"/>
  <c r="G158" i="9"/>
  <c r="G159" i="9" s="1"/>
  <c r="F158" i="9"/>
  <c r="F159" i="9" s="1"/>
  <c r="E158" i="9"/>
  <c r="E159" i="9" s="1"/>
  <c r="D158" i="9"/>
  <c r="D159" i="9" s="1"/>
  <c r="D162" i="9" s="1"/>
  <c r="C2" i="9"/>
  <c r="A2" i="9"/>
  <c r="N156" i="8"/>
  <c r="L156" i="8"/>
  <c r="F12" i="10" s="1"/>
  <c r="F156" i="8"/>
  <c r="D156" i="8"/>
  <c r="B12" i="10" s="1"/>
  <c r="N155" i="8"/>
  <c r="L155" i="8"/>
  <c r="F11" i="10" s="1"/>
  <c r="F155" i="8"/>
  <c r="D155" i="8"/>
  <c r="B11" i="10" s="1"/>
  <c r="P153" i="8"/>
  <c r="G9" i="10" s="1"/>
  <c r="H153" i="8"/>
  <c r="C9" i="10" s="1"/>
  <c r="P152" i="8"/>
  <c r="G8" i="10" s="1"/>
  <c r="H152" i="8"/>
  <c r="C8" i="10" s="1"/>
  <c r="P151" i="8"/>
  <c r="G7" i="10" s="1"/>
  <c r="AH146" i="8"/>
  <c r="AH147" i="8" s="1"/>
  <c r="AG146" i="8"/>
  <c r="AG147" i="8" s="1"/>
  <c r="AF146" i="8"/>
  <c r="AF147" i="8" s="1"/>
  <c r="AE146" i="8"/>
  <c r="AE147" i="8" s="1"/>
  <c r="P155" i="8" s="1"/>
  <c r="AD146" i="8"/>
  <c r="AD147" i="8" s="1"/>
  <c r="P154" i="8" s="1"/>
  <c r="AB146" i="8"/>
  <c r="AB147" i="8" s="1"/>
  <c r="AA146" i="8"/>
  <c r="AA147" i="8" s="1"/>
  <c r="Z146" i="8"/>
  <c r="Z147" i="8" s="1"/>
  <c r="Y146" i="8"/>
  <c r="Y147" i="8" s="1"/>
  <c r="H155" i="8" s="1"/>
  <c r="X146" i="8"/>
  <c r="X147" i="8" s="1"/>
  <c r="W146" i="8"/>
  <c r="W147" i="8" s="1"/>
  <c r="H154" i="8" s="1"/>
  <c r="V146" i="8"/>
  <c r="V147" i="8" s="1"/>
  <c r="U146" i="8"/>
  <c r="U147" i="8" s="1"/>
  <c r="T146" i="8"/>
  <c r="T147" i="8" s="1"/>
  <c r="R146" i="8"/>
  <c r="R147" i="8" s="1"/>
  <c r="L154" i="8" s="1"/>
  <c r="Q146" i="8"/>
  <c r="Q147" i="8" s="1"/>
  <c r="P146" i="8"/>
  <c r="P147" i="8" s="1"/>
  <c r="L153" i="8" s="1"/>
  <c r="O146" i="8"/>
  <c r="O147" i="8" s="1"/>
  <c r="L152" i="8" s="1"/>
  <c r="N146" i="8"/>
  <c r="N147" i="8" s="1"/>
  <c r="L151" i="8" s="1"/>
  <c r="L146" i="8"/>
  <c r="L147" i="8" s="1"/>
  <c r="K146" i="8"/>
  <c r="K147" i="8" s="1"/>
  <c r="D154" i="8" s="1"/>
  <c r="J146" i="8"/>
  <c r="J147" i="8" s="1"/>
  <c r="I146" i="8"/>
  <c r="I147" i="8" s="1"/>
  <c r="H146" i="8"/>
  <c r="H147" i="8" s="1"/>
  <c r="G146" i="8"/>
  <c r="G147" i="8" s="1"/>
  <c r="D152" i="8" s="1"/>
  <c r="F146" i="8"/>
  <c r="F147" i="8" s="1"/>
  <c r="E146" i="8"/>
  <c r="D146" i="8"/>
  <c r="D147" i="8" s="1"/>
  <c r="AH144" i="8"/>
  <c r="AG144" i="8"/>
  <c r="AF144" i="8"/>
  <c r="AE144" i="8"/>
  <c r="AD144" i="8"/>
  <c r="AB144" i="8"/>
  <c r="AA144" i="8"/>
  <c r="Z144" i="8"/>
  <c r="Y144" i="8"/>
  <c r="X144" i="8"/>
  <c r="W144" i="8"/>
  <c r="V144" i="8"/>
  <c r="U144" i="8"/>
  <c r="T144" i="8"/>
  <c r="R144" i="8"/>
  <c r="Q144" i="8"/>
  <c r="P144" i="8"/>
  <c r="O144" i="8"/>
  <c r="N144" i="8"/>
  <c r="L144" i="8"/>
  <c r="K144" i="8"/>
  <c r="J144" i="8"/>
  <c r="I144" i="8"/>
  <c r="H144" i="8"/>
  <c r="G144" i="8"/>
  <c r="F144" i="8"/>
  <c r="E144" i="8"/>
  <c r="D144" i="8"/>
  <c r="AI143" i="8"/>
  <c r="AC143" i="8"/>
  <c r="S143" i="8"/>
  <c r="M143" i="8"/>
  <c r="AI142" i="8"/>
  <c r="AC142" i="8"/>
  <c r="S142" i="8"/>
  <c r="M142" i="8"/>
  <c r="AJ142" i="8" s="1"/>
  <c r="AI141" i="8"/>
  <c r="AC141" i="8"/>
  <c r="S141" i="8"/>
  <c r="M141" i="8"/>
  <c r="AI140" i="8"/>
  <c r="AC140" i="8"/>
  <c r="S140" i="8"/>
  <c r="M140" i="8"/>
  <c r="AJ140" i="8" s="1"/>
  <c r="AK140" i="8" s="1"/>
  <c r="AI139" i="8"/>
  <c r="AC139" i="8"/>
  <c r="S139" i="8"/>
  <c r="M139" i="8"/>
  <c r="AI138" i="8"/>
  <c r="AC138" i="8"/>
  <c r="S138" i="8"/>
  <c r="M138" i="8"/>
  <c r="AI137" i="8"/>
  <c r="AC137" i="8"/>
  <c r="S137" i="8"/>
  <c r="M137" i="8"/>
  <c r="AI136" i="8"/>
  <c r="AC136" i="8"/>
  <c r="S136" i="8"/>
  <c r="M136" i="8"/>
  <c r="AI135" i="8"/>
  <c r="AC135" i="8"/>
  <c r="S135" i="8"/>
  <c r="M135" i="8"/>
  <c r="AI134" i="8"/>
  <c r="AC134" i="8"/>
  <c r="S134" i="8"/>
  <c r="M134" i="8"/>
  <c r="AI133" i="8"/>
  <c r="AC133" i="8"/>
  <c r="S133" i="8"/>
  <c r="M133" i="8"/>
  <c r="AI132" i="8"/>
  <c r="AC132" i="8"/>
  <c r="S132" i="8"/>
  <c r="M132" i="8"/>
  <c r="AJ132" i="8" s="1"/>
  <c r="AK132" i="8" s="1"/>
  <c r="AI131" i="8"/>
  <c r="AC131" i="8"/>
  <c r="S131" i="8"/>
  <c r="M131" i="8"/>
  <c r="AI130" i="8"/>
  <c r="AC130" i="8"/>
  <c r="S130" i="8"/>
  <c r="M130" i="8"/>
  <c r="AI129" i="8"/>
  <c r="AC129" i="8"/>
  <c r="S129" i="8"/>
  <c r="M129" i="8"/>
  <c r="AI128" i="8"/>
  <c r="AC128" i="8"/>
  <c r="S128" i="8"/>
  <c r="M128" i="8"/>
  <c r="AI127" i="8"/>
  <c r="AC127" i="8"/>
  <c r="S127" i="8"/>
  <c r="M127" i="8"/>
  <c r="AI126" i="8"/>
  <c r="AC126" i="8"/>
  <c r="S126" i="8"/>
  <c r="M126" i="8"/>
  <c r="AI125" i="8"/>
  <c r="AC125" i="8"/>
  <c r="S125" i="8"/>
  <c r="M125" i="8"/>
  <c r="AI124" i="8"/>
  <c r="AC124" i="8"/>
  <c r="S124" i="8"/>
  <c r="M124" i="8"/>
  <c r="AJ124" i="8" s="1"/>
  <c r="AK124" i="8" s="1"/>
  <c r="AI123" i="8"/>
  <c r="AC123" i="8"/>
  <c r="S123" i="8"/>
  <c r="M123" i="8"/>
  <c r="AI122" i="8"/>
  <c r="AC122" i="8"/>
  <c r="S122" i="8"/>
  <c r="M122" i="8"/>
  <c r="AI121" i="8"/>
  <c r="AC121" i="8"/>
  <c r="S121" i="8"/>
  <c r="M121" i="8"/>
  <c r="AI120" i="8"/>
  <c r="AC120" i="8"/>
  <c r="S120" i="8"/>
  <c r="M120" i="8"/>
  <c r="AI119" i="8"/>
  <c r="AC119" i="8"/>
  <c r="S119" i="8"/>
  <c r="M119" i="8"/>
  <c r="AI118" i="8"/>
  <c r="AC118" i="8"/>
  <c r="S118" i="8"/>
  <c r="M118" i="8"/>
  <c r="AI117" i="8"/>
  <c r="AC117" i="8"/>
  <c r="S117" i="8"/>
  <c r="M117" i="8"/>
  <c r="AI116" i="8"/>
  <c r="AC116" i="8"/>
  <c r="S116" i="8"/>
  <c r="AL116" i="8" s="1"/>
  <c r="M116" i="8"/>
  <c r="AJ116" i="8" s="1"/>
  <c r="AK116" i="8" s="1"/>
  <c r="AI115" i="8"/>
  <c r="AC115" i="8"/>
  <c r="S115" i="8"/>
  <c r="M115" i="8"/>
  <c r="AI114" i="8"/>
  <c r="AC114" i="8"/>
  <c r="S114" i="8"/>
  <c r="M114" i="8"/>
  <c r="AI113" i="8"/>
  <c r="AC113" i="8"/>
  <c r="S113" i="8"/>
  <c r="M113" i="8"/>
  <c r="AI112" i="8"/>
  <c r="AC112" i="8"/>
  <c r="S112" i="8"/>
  <c r="M112" i="8"/>
  <c r="AI111" i="8"/>
  <c r="AC111" i="8"/>
  <c r="S111" i="8"/>
  <c r="M111" i="8"/>
  <c r="AI110" i="8"/>
  <c r="AC110" i="8"/>
  <c r="S110" i="8"/>
  <c r="M110" i="8"/>
  <c r="AI109" i="8"/>
  <c r="AC109" i="8"/>
  <c r="S109" i="8"/>
  <c r="M109" i="8"/>
  <c r="AI108" i="8"/>
  <c r="AC108" i="8"/>
  <c r="S108" i="8"/>
  <c r="M108" i="8"/>
  <c r="AJ108" i="8" s="1"/>
  <c r="AK108" i="8" s="1"/>
  <c r="AI107" i="8"/>
  <c r="AC107" i="8"/>
  <c r="S107" i="8"/>
  <c r="M107" i="8"/>
  <c r="AI106" i="8"/>
  <c r="AC106" i="8"/>
  <c r="S106" i="8"/>
  <c r="M106" i="8"/>
  <c r="AI105" i="8"/>
  <c r="AC105" i="8"/>
  <c r="S105" i="8"/>
  <c r="M105" i="8"/>
  <c r="AI104" i="8"/>
  <c r="AC104" i="8"/>
  <c r="S104" i="8"/>
  <c r="M104" i="8"/>
  <c r="AI103" i="8"/>
  <c r="AC103" i="8"/>
  <c r="S103" i="8"/>
  <c r="M103" i="8"/>
  <c r="AI102" i="8"/>
  <c r="AC102" i="8"/>
  <c r="S102" i="8"/>
  <c r="M102" i="8"/>
  <c r="AI101" i="8"/>
  <c r="AC101" i="8"/>
  <c r="S101" i="8"/>
  <c r="M101" i="8"/>
  <c r="AI100" i="8"/>
  <c r="AC100" i="8"/>
  <c r="S100" i="8"/>
  <c r="M100" i="8"/>
  <c r="AJ100" i="8" s="1"/>
  <c r="AK100" i="8" s="1"/>
  <c r="AI99" i="8"/>
  <c r="AC99" i="8"/>
  <c r="S99" i="8"/>
  <c r="M99" i="8"/>
  <c r="AI98" i="8"/>
  <c r="AC98" i="8"/>
  <c r="S98" i="8"/>
  <c r="M98" i="8"/>
  <c r="AI97" i="8"/>
  <c r="AC97" i="8"/>
  <c r="S97" i="8"/>
  <c r="M97" i="8"/>
  <c r="AI96" i="8"/>
  <c r="AC96" i="8"/>
  <c r="S96" i="8"/>
  <c r="M96" i="8"/>
  <c r="AI95" i="8"/>
  <c r="AC95" i="8"/>
  <c r="S95" i="8"/>
  <c r="M95" i="8"/>
  <c r="AI94" i="8"/>
  <c r="AC94" i="8"/>
  <c r="S94" i="8"/>
  <c r="M94" i="8"/>
  <c r="AI93" i="8"/>
  <c r="AC93" i="8"/>
  <c r="S93" i="8"/>
  <c r="M93" i="8"/>
  <c r="AI92" i="8"/>
  <c r="AC92" i="8"/>
  <c r="S92" i="8"/>
  <c r="M92" i="8"/>
  <c r="AJ92" i="8" s="1"/>
  <c r="AK92" i="8" s="1"/>
  <c r="AI91" i="8"/>
  <c r="AC91" i="8"/>
  <c r="S91" i="8"/>
  <c r="M91" i="8"/>
  <c r="AI90" i="8"/>
  <c r="AC90" i="8"/>
  <c r="S90" i="8"/>
  <c r="M90" i="8"/>
  <c r="AI89" i="8"/>
  <c r="AC89" i="8"/>
  <c r="S89" i="8"/>
  <c r="M89" i="8"/>
  <c r="AI88" i="8"/>
  <c r="AC88" i="8"/>
  <c r="S88" i="8"/>
  <c r="M88" i="8"/>
  <c r="AI87" i="8"/>
  <c r="AC87" i="8"/>
  <c r="S87" i="8"/>
  <c r="M87" i="8"/>
  <c r="AI86" i="8"/>
  <c r="AC86" i="8"/>
  <c r="S86" i="8"/>
  <c r="M86" i="8"/>
  <c r="AI85" i="8"/>
  <c r="AC85" i="8"/>
  <c r="S85" i="8"/>
  <c r="M85" i="8"/>
  <c r="AI84" i="8"/>
  <c r="AC84" i="8"/>
  <c r="S84" i="8"/>
  <c r="M84" i="8"/>
  <c r="AJ84" i="8" s="1"/>
  <c r="AK84" i="8" s="1"/>
  <c r="AI83" i="8"/>
  <c r="AC83" i="8"/>
  <c r="S83" i="8"/>
  <c r="M83" i="8"/>
  <c r="AI82" i="8"/>
  <c r="AC82" i="8"/>
  <c r="S82" i="8"/>
  <c r="M82" i="8"/>
  <c r="AI81" i="8"/>
  <c r="AC81" i="8"/>
  <c r="S81" i="8"/>
  <c r="M81" i="8"/>
  <c r="AI80" i="8"/>
  <c r="AC80" i="8"/>
  <c r="S80" i="8"/>
  <c r="M80" i="8"/>
  <c r="AI79" i="8"/>
  <c r="AC79" i="8"/>
  <c r="S79" i="8"/>
  <c r="M79" i="8"/>
  <c r="AI78" i="8"/>
  <c r="AC78" i="8"/>
  <c r="S78" i="8"/>
  <c r="M78" i="8"/>
  <c r="AI77" i="8"/>
  <c r="AC77" i="8"/>
  <c r="S77" i="8"/>
  <c r="M77" i="8"/>
  <c r="AI76" i="8"/>
  <c r="AC76" i="8"/>
  <c r="S76" i="8"/>
  <c r="M76" i="8"/>
  <c r="AJ76" i="8" s="1"/>
  <c r="AK76" i="8" s="1"/>
  <c r="AI75" i="8"/>
  <c r="AC75" i="8"/>
  <c r="S75" i="8"/>
  <c r="M75" i="8"/>
  <c r="AI74" i="8"/>
  <c r="AC74" i="8"/>
  <c r="S74" i="8"/>
  <c r="M74" i="8"/>
  <c r="AI73" i="8"/>
  <c r="AC73" i="8"/>
  <c r="S73" i="8"/>
  <c r="M73" i="8"/>
  <c r="AI72" i="8"/>
  <c r="AC72" i="8"/>
  <c r="S72" i="8"/>
  <c r="M72" i="8"/>
  <c r="AI71" i="8"/>
  <c r="AC71" i="8"/>
  <c r="S71" i="8"/>
  <c r="M71" i="8"/>
  <c r="AI70" i="8"/>
  <c r="AC70" i="8"/>
  <c r="S70" i="8"/>
  <c r="M70" i="8"/>
  <c r="AI69" i="8"/>
  <c r="AC69" i="8"/>
  <c r="S69" i="8"/>
  <c r="M69" i="8"/>
  <c r="AI68" i="8"/>
  <c r="AC68" i="8"/>
  <c r="S68" i="8"/>
  <c r="M68" i="8"/>
  <c r="AI67" i="8"/>
  <c r="AC67" i="8"/>
  <c r="S67" i="8"/>
  <c r="M67" i="8"/>
  <c r="AI66" i="8"/>
  <c r="AC66" i="8"/>
  <c r="S66" i="8"/>
  <c r="M66" i="8"/>
  <c r="AI65" i="8"/>
  <c r="AC65" i="8"/>
  <c r="S65" i="8"/>
  <c r="M65" i="8"/>
  <c r="AI64" i="8"/>
  <c r="AC64" i="8"/>
  <c r="S64" i="8"/>
  <c r="M64" i="8"/>
  <c r="AI63" i="8"/>
  <c r="AC63" i="8"/>
  <c r="S63" i="8"/>
  <c r="M63" i="8"/>
  <c r="AI62" i="8"/>
  <c r="AC62" i="8"/>
  <c r="S62" i="8"/>
  <c r="M62" i="8"/>
  <c r="AI61" i="8"/>
  <c r="AC61" i="8"/>
  <c r="S61" i="8"/>
  <c r="M61" i="8"/>
  <c r="AI60" i="8"/>
  <c r="AC60" i="8"/>
  <c r="S60" i="8"/>
  <c r="M60" i="8"/>
  <c r="AI59" i="8"/>
  <c r="AC59" i="8"/>
  <c r="S59" i="8"/>
  <c r="M59" i="8"/>
  <c r="AI58" i="8"/>
  <c r="AC58" i="8"/>
  <c r="S58" i="8"/>
  <c r="AL58" i="8" s="1"/>
  <c r="M58" i="8"/>
  <c r="AJ58" i="8" s="1"/>
  <c r="AK58" i="8" s="1"/>
  <c r="AI57" i="8"/>
  <c r="AC57" i="8"/>
  <c r="S57" i="8"/>
  <c r="M57" i="8"/>
  <c r="AI56" i="8"/>
  <c r="AC56" i="8"/>
  <c r="S56" i="8"/>
  <c r="M56" i="8"/>
  <c r="AI55" i="8"/>
  <c r="AC55" i="8"/>
  <c r="S55" i="8"/>
  <c r="M55" i="8"/>
  <c r="AI54" i="8"/>
  <c r="AC54" i="8"/>
  <c r="S54" i="8"/>
  <c r="M54" i="8"/>
  <c r="AI53" i="8"/>
  <c r="AC53" i="8"/>
  <c r="S53" i="8"/>
  <c r="M53" i="8"/>
  <c r="AI52" i="8"/>
  <c r="AC52" i="8"/>
  <c r="S52" i="8"/>
  <c r="M52" i="8"/>
  <c r="AI51" i="8"/>
  <c r="AC51" i="8"/>
  <c r="S51" i="8"/>
  <c r="M51" i="8"/>
  <c r="AI50" i="8"/>
  <c r="AC50" i="8"/>
  <c r="S50" i="8"/>
  <c r="AL50" i="8" s="1"/>
  <c r="M50" i="8"/>
  <c r="AJ50" i="8" s="1"/>
  <c r="AK50" i="8" s="1"/>
  <c r="AI49" i="8"/>
  <c r="AC49" i="8"/>
  <c r="S49" i="8"/>
  <c r="M49" i="8"/>
  <c r="AI48" i="8"/>
  <c r="AC48" i="8"/>
  <c r="S48" i="8"/>
  <c r="M48" i="8"/>
  <c r="AI47" i="8"/>
  <c r="AC47" i="8"/>
  <c r="S47" i="8"/>
  <c r="M47" i="8"/>
  <c r="AI46" i="8"/>
  <c r="AC46" i="8"/>
  <c r="S46" i="8"/>
  <c r="M46" i="8"/>
  <c r="AI45" i="8"/>
  <c r="AC45" i="8"/>
  <c r="S45" i="8"/>
  <c r="M45" i="8"/>
  <c r="AI44" i="8"/>
  <c r="AC44" i="8"/>
  <c r="S44" i="8"/>
  <c r="M44" i="8"/>
  <c r="AI43" i="8"/>
  <c r="AC43" i="8"/>
  <c r="AL43" i="8" s="1"/>
  <c r="S43" i="8"/>
  <c r="M43" i="8"/>
  <c r="AI42" i="8"/>
  <c r="AC42" i="8"/>
  <c r="S42" i="8"/>
  <c r="AL42" i="8" s="1"/>
  <c r="M42" i="8"/>
  <c r="AJ42" i="8" s="1"/>
  <c r="AK42" i="8" s="1"/>
  <c r="AI41" i="8"/>
  <c r="AC41" i="8"/>
  <c r="S41" i="8"/>
  <c r="M41" i="8"/>
  <c r="AI40" i="8"/>
  <c r="AC40" i="8"/>
  <c r="S40" i="8"/>
  <c r="M40" i="8"/>
  <c r="AI39" i="8"/>
  <c r="AC39" i="8"/>
  <c r="S39" i="8"/>
  <c r="M39" i="8"/>
  <c r="AI38" i="8"/>
  <c r="AC38" i="8"/>
  <c r="S38" i="8"/>
  <c r="M38" i="8"/>
  <c r="AL38" i="8" s="1"/>
  <c r="AI37" i="8"/>
  <c r="AC37" i="8"/>
  <c r="S37" i="8"/>
  <c r="M37" i="8"/>
  <c r="AI36" i="8"/>
  <c r="AC36" i="8"/>
  <c r="S36" i="8"/>
  <c r="M36" i="8"/>
  <c r="AI35" i="8"/>
  <c r="AC35" i="8"/>
  <c r="S35" i="8"/>
  <c r="M35" i="8"/>
  <c r="AI34" i="8"/>
  <c r="AC34" i="8"/>
  <c r="S34" i="8"/>
  <c r="M34" i="8"/>
  <c r="AJ34" i="8" s="1"/>
  <c r="AI33" i="8"/>
  <c r="AC33" i="8"/>
  <c r="S33" i="8"/>
  <c r="M33" i="8"/>
  <c r="AI32" i="8"/>
  <c r="AC32" i="8"/>
  <c r="S32" i="8"/>
  <c r="M32" i="8"/>
  <c r="AI31" i="8"/>
  <c r="AC31" i="8"/>
  <c r="S31" i="8"/>
  <c r="M31" i="8"/>
  <c r="AI30" i="8"/>
  <c r="AC30" i="8"/>
  <c r="S30" i="8"/>
  <c r="AK30" i="8" s="1"/>
  <c r="M30" i="8"/>
  <c r="AJ30" i="8" s="1"/>
  <c r="AI29" i="8"/>
  <c r="AC29" i="8"/>
  <c r="S29" i="8"/>
  <c r="M29" i="8"/>
  <c r="AI28" i="8"/>
  <c r="AC28" i="8"/>
  <c r="S28" i="8"/>
  <c r="M28" i="8"/>
  <c r="AI27" i="8"/>
  <c r="AC27" i="8"/>
  <c r="S27" i="8"/>
  <c r="AL27" i="8" s="1"/>
  <c r="M27" i="8"/>
  <c r="AJ27" i="8" s="1"/>
  <c r="AK27" i="8" s="1"/>
  <c r="AI26" i="8"/>
  <c r="AC26" i="8"/>
  <c r="S26" i="8"/>
  <c r="M26" i="8"/>
  <c r="AI25" i="8"/>
  <c r="AC25" i="8"/>
  <c r="S25" i="8"/>
  <c r="M25" i="8"/>
  <c r="AI24" i="8"/>
  <c r="AC24" i="8"/>
  <c r="S24" i="8"/>
  <c r="M24" i="8"/>
  <c r="AI23" i="8"/>
  <c r="AC23" i="8"/>
  <c r="S23" i="8"/>
  <c r="M23" i="8"/>
  <c r="AI22" i="8"/>
  <c r="AC22" i="8"/>
  <c r="S22" i="8"/>
  <c r="M22" i="8"/>
  <c r="AI21" i="8"/>
  <c r="AC21" i="8"/>
  <c r="S21" i="8"/>
  <c r="M21" i="8"/>
  <c r="AI20" i="8"/>
  <c r="AC20" i="8"/>
  <c r="S20" i="8"/>
  <c r="M20" i="8"/>
  <c r="AI19" i="8"/>
  <c r="AC19" i="8"/>
  <c r="S19" i="8"/>
  <c r="M19" i="8"/>
  <c r="AI18" i="8"/>
  <c r="AC18" i="8"/>
  <c r="S18" i="8"/>
  <c r="M18" i="8"/>
  <c r="AJ18" i="8" s="1"/>
  <c r="AI17" i="8"/>
  <c r="AC17" i="8"/>
  <c r="S17" i="8"/>
  <c r="M17" i="8"/>
  <c r="AI16" i="8"/>
  <c r="AC16" i="8"/>
  <c r="S16" i="8"/>
  <c r="M16" i="8"/>
  <c r="AI15" i="8"/>
  <c r="AC15" i="8"/>
  <c r="S15" i="8"/>
  <c r="M15" i="8"/>
  <c r="AI14" i="8"/>
  <c r="AC14" i="8"/>
  <c r="S14" i="8"/>
  <c r="AK14" i="8" s="1"/>
  <c r="M14" i="8"/>
  <c r="AJ14" i="8" s="1"/>
  <c r="AI13" i="8"/>
  <c r="AC13" i="8"/>
  <c r="S13" i="8"/>
  <c r="M13" i="8"/>
  <c r="AI12" i="8"/>
  <c r="AC12" i="8"/>
  <c r="S12" i="8"/>
  <c r="M12" i="8"/>
  <c r="AI11" i="8"/>
  <c r="AC11" i="8"/>
  <c r="S11" i="8"/>
  <c r="AL11" i="8" s="1"/>
  <c r="M11" i="8"/>
  <c r="AJ11" i="8" s="1"/>
  <c r="AK11" i="8" s="1"/>
  <c r="AI10" i="8"/>
  <c r="AC10" i="8"/>
  <c r="S10" i="8"/>
  <c r="M10" i="8"/>
  <c r="AI9" i="8"/>
  <c r="AC9" i="8"/>
  <c r="S9" i="8"/>
  <c r="M9" i="8"/>
  <c r="AI8" i="8"/>
  <c r="AC8" i="8"/>
  <c r="S8" i="8"/>
  <c r="M8" i="8"/>
  <c r="AI7" i="8"/>
  <c r="AC7" i="8"/>
  <c r="S7" i="8"/>
  <c r="M7" i="8"/>
  <c r="AI6" i="8"/>
  <c r="AC6" i="8"/>
  <c r="S6" i="8"/>
  <c r="M6" i="8"/>
  <c r="AI5" i="8"/>
  <c r="AC5" i="8"/>
  <c r="S5" i="8"/>
  <c r="M5" i="8"/>
  <c r="C2" i="8"/>
  <c r="A2" i="8"/>
  <c r="O34" i="4"/>
  <c r="K34" i="4"/>
  <c r="G34" i="4"/>
  <c r="C34" i="4"/>
  <c r="Q14" i="4"/>
  <c r="Q34" i="4" s="1"/>
  <c r="P14" i="4"/>
  <c r="P34" i="4" s="1"/>
  <c r="O14" i="4"/>
  <c r="N14" i="4"/>
  <c r="N34" i="4" s="1"/>
  <c r="M14" i="4"/>
  <c r="M34" i="4" s="1"/>
  <c r="L14" i="4"/>
  <c r="L34" i="4" s="1"/>
  <c r="K14" i="4"/>
  <c r="J14" i="4"/>
  <c r="J34" i="4" s="1"/>
  <c r="I14" i="4"/>
  <c r="I34" i="4" s="1"/>
  <c r="H14" i="4"/>
  <c r="H34" i="4" s="1"/>
  <c r="G14" i="4"/>
  <c r="F14" i="4"/>
  <c r="F34" i="4" s="1"/>
  <c r="E14" i="4"/>
  <c r="E34" i="4" s="1"/>
  <c r="D14" i="4"/>
  <c r="D34" i="4" s="1"/>
  <c r="C14" i="4"/>
  <c r="Q13" i="4"/>
  <c r="Q33" i="4" s="1"/>
  <c r="P13" i="4"/>
  <c r="P33" i="4" s="1"/>
  <c r="O13" i="4"/>
  <c r="O33" i="4" s="1"/>
  <c r="N13" i="4"/>
  <c r="N33" i="4" s="1"/>
  <c r="M13" i="4"/>
  <c r="M33" i="4" s="1"/>
  <c r="L13" i="4"/>
  <c r="L33" i="4" s="1"/>
  <c r="K13" i="4"/>
  <c r="K33" i="4" s="1"/>
  <c r="J13" i="4"/>
  <c r="J33" i="4" s="1"/>
  <c r="I13" i="4"/>
  <c r="I33" i="4" s="1"/>
  <c r="H13" i="4"/>
  <c r="H33" i="4" s="1"/>
  <c r="G13" i="4"/>
  <c r="G33" i="4" s="1"/>
  <c r="F13" i="4"/>
  <c r="F33" i="4" s="1"/>
  <c r="E13" i="4"/>
  <c r="E33" i="4" s="1"/>
  <c r="D13" i="4"/>
  <c r="D33" i="4" s="1"/>
  <c r="C13" i="4"/>
  <c r="C33" i="4" s="1"/>
  <c r="Q12" i="4"/>
  <c r="Q32" i="4" s="1"/>
  <c r="P12" i="4"/>
  <c r="P32" i="4" s="1"/>
  <c r="O12" i="4"/>
  <c r="O32" i="4" s="1"/>
  <c r="N12" i="4"/>
  <c r="N32" i="4" s="1"/>
  <c r="M12" i="4"/>
  <c r="M32" i="4" s="1"/>
  <c r="L12" i="4"/>
  <c r="L32" i="4" s="1"/>
  <c r="K12" i="4"/>
  <c r="K32" i="4" s="1"/>
  <c r="J12" i="4"/>
  <c r="J32" i="4" s="1"/>
  <c r="I12" i="4"/>
  <c r="I32" i="4" s="1"/>
  <c r="H12" i="4"/>
  <c r="H32" i="4" s="1"/>
  <c r="G12" i="4"/>
  <c r="G32" i="4" s="1"/>
  <c r="F12" i="4"/>
  <c r="F32" i="4" s="1"/>
  <c r="E12" i="4"/>
  <c r="E32" i="4" s="1"/>
  <c r="D12" i="4"/>
  <c r="D32" i="4" s="1"/>
  <c r="C12" i="4"/>
  <c r="C32" i="4" s="1"/>
  <c r="Q11" i="4"/>
  <c r="Q31" i="4" s="1"/>
  <c r="P11" i="4"/>
  <c r="P31" i="4" s="1"/>
  <c r="O11" i="4"/>
  <c r="O31" i="4" s="1"/>
  <c r="N11" i="4"/>
  <c r="N31" i="4" s="1"/>
  <c r="M11" i="4"/>
  <c r="M31" i="4" s="1"/>
  <c r="L11" i="4"/>
  <c r="L31" i="4" s="1"/>
  <c r="K11" i="4"/>
  <c r="K31" i="4" s="1"/>
  <c r="J11" i="4"/>
  <c r="J31" i="4" s="1"/>
  <c r="I11" i="4"/>
  <c r="I31" i="4" s="1"/>
  <c r="H11" i="4"/>
  <c r="H31" i="4" s="1"/>
  <c r="G11" i="4"/>
  <c r="G31" i="4" s="1"/>
  <c r="F11" i="4"/>
  <c r="F31" i="4" s="1"/>
  <c r="E11" i="4"/>
  <c r="E31" i="4" s="1"/>
  <c r="D11" i="4"/>
  <c r="D31" i="4" s="1"/>
  <c r="C11" i="4"/>
  <c r="C31" i="4" s="1"/>
  <c r="Q10" i="4"/>
  <c r="Q30" i="4" s="1"/>
  <c r="P10" i="4"/>
  <c r="P30" i="4" s="1"/>
  <c r="O10" i="4"/>
  <c r="O30" i="4" s="1"/>
  <c r="N10" i="4"/>
  <c r="N30" i="4" s="1"/>
  <c r="M10" i="4"/>
  <c r="M30" i="4" s="1"/>
  <c r="L10" i="4"/>
  <c r="L30" i="4" s="1"/>
  <c r="K10" i="4"/>
  <c r="K30" i="4" s="1"/>
  <c r="J10" i="4"/>
  <c r="J30" i="4" s="1"/>
  <c r="I10" i="4"/>
  <c r="I30" i="4" s="1"/>
  <c r="H10" i="4"/>
  <c r="H30" i="4" s="1"/>
  <c r="G10" i="4"/>
  <c r="G30" i="4" s="1"/>
  <c r="F10" i="4"/>
  <c r="F30" i="4" s="1"/>
  <c r="E10" i="4"/>
  <c r="E30" i="4" s="1"/>
  <c r="D10" i="4"/>
  <c r="D30" i="4" s="1"/>
  <c r="C10" i="4"/>
  <c r="C30" i="4" s="1"/>
  <c r="Q9" i="4"/>
  <c r="Q29" i="4" s="1"/>
  <c r="P9" i="4"/>
  <c r="P29" i="4" s="1"/>
  <c r="O9" i="4"/>
  <c r="O29" i="4" s="1"/>
  <c r="N9" i="4"/>
  <c r="N29" i="4" s="1"/>
  <c r="M22" i="10" s="1"/>
  <c r="M9" i="4"/>
  <c r="M29" i="4" s="1"/>
  <c r="L9" i="4"/>
  <c r="L29" i="4" s="1"/>
  <c r="K9" i="4"/>
  <c r="K29" i="4" s="1"/>
  <c r="J9" i="4"/>
  <c r="J29" i="4" s="1"/>
  <c r="I22" i="10" s="1"/>
  <c r="I9" i="4"/>
  <c r="I29" i="4" s="1"/>
  <c r="H9" i="4"/>
  <c r="H29" i="4" s="1"/>
  <c r="G9" i="4"/>
  <c r="G29" i="4" s="1"/>
  <c r="F9" i="4"/>
  <c r="F29" i="4" s="1"/>
  <c r="E22" i="10" s="1"/>
  <c r="E9" i="4"/>
  <c r="E29" i="4" s="1"/>
  <c r="D9" i="4"/>
  <c r="D29" i="4" s="1"/>
  <c r="C9" i="4"/>
  <c r="C29" i="4" s="1"/>
  <c r="Q8" i="4"/>
  <c r="P8" i="4"/>
  <c r="O8" i="4"/>
  <c r="N8" i="4"/>
  <c r="M8" i="4"/>
  <c r="L8" i="4"/>
  <c r="K8" i="4"/>
  <c r="J8" i="4"/>
  <c r="I8" i="4"/>
  <c r="H8" i="4"/>
  <c r="G8" i="4"/>
  <c r="F8" i="4"/>
  <c r="E8" i="4"/>
  <c r="D8" i="4"/>
  <c r="C8" i="4"/>
  <c r="J22" i="10" l="1"/>
  <c r="K39" i="4"/>
  <c r="F24" i="10"/>
  <c r="G41" i="4"/>
  <c r="F32" i="10" s="1"/>
  <c r="B23" i="10"/>
  <c r="C40" i="4"/>
  <c r="B31" i="10" s="1"/>
  <c r="F23" i="10"/>
  <c r="G40" i="4"/>
  <c r="F31" i="10" s="1"/>
  <c r="J23" i="10"/>
  <c r="K40" i="4"/>
  <c r="J31" i="10" s="1"/>
  <c r="N23" i="10"/>
  <c r="O40" i="4"/>
  <c r="N31" i="10" s="1"/>
  <c r="F22" i="10"/>
  <c r="G39" i="4"/>
  <c r="B26" i="10"/>
  <c r="C43" i="4"/>
  <c r="B34" i="10" s="1"/>
  <c r="J26" i="10"/>
  <c r="K43" i="4"/>
  <c r="J34" i="10" s="1"/>
  <c r="N26" i="10"/>
  <c r="O43" i="4"/>
  <c r="N34" i="10" s="1"/>
  <c r="N22" i="10"/>
  <c r="O39" i="4"/>
  <c r="F26" i="10"/>
  <c r="G43" i="4"/>
  <c r="F34" i="10" s="1"/>
  <c r="B25" i="10"/>
  <c r="C42" i="4"/>
  <c r="B33" i="10" s="1"/>
  <c r="F25" i="10"/>
  <c r="G42" i="4"/>
  <c r="F33" i="10" s="1"/>
  <c r="J25" i="10"/>
  <c r="K42" i="4"/>
  <c r="J33" i="10" s="1"/>
  <c r="N25" i="10"/>
  <c r="O42" i="4"/>
  <c r="N33" i="10" s="1"/>
  <c r="B22" i="10"/>
  <c r="C39" i="4"/>
  <c r="B24" i="10"/>
  <c r="C41" i="4"/>
  <c r="B32" i="10" s="1"/>
  <c r="J24" i="10"/>
  <c r="K41" i="4"/>
  <c r="J32" i="10" s="1"/>
  <c r="N24" i="10"/>
  <c r="O41" i="4"/>
  <c r="N32" i="10" s="1"/>
  <c r="O22" i="10"/>
  <c r="P39" i="4"/>
  <c r="C23" i="10"/>
  <c r="D40" i="4"/>
  <c r="C31" i="10" s="1"/>
  <c r="G23" i="10"/>
  <c r="H40" i="4"/>
  <c r="G31" i="10" s="1"/>
  <c r="K23" i="10"/>
  <c r="L40" i="4"/>
  <c r="K31" i="10" s="1"/>
  <c r="O23" i="10"/>
  <c r="P40" i="4"/>
  <c r="O31" i="10" s="1"/>
  <c r="D24" i="10"/>
  <c r="E41" i="4"/>
  <c r="D32" i="10" s="1"/>
  <c r="H24" i="10"/>
  <c r="I41" i="4"/>
  <c r="H32" i="10" s="1"/>
  <c r="L24" i="10"/>
  <c r="M41" i="4"/>
  <c r="L32" i="10" s="1"/>
  <c r="P24" i="10"/>
  <c r="Q41" i="4"/>
  <c r="P32" i="10" s="1"/>
  <c r="E25" i="10"/>
  <c r="F42" i="4"/>
  <c r="E33" i="10" s="1"/>
  <c r="I25" i="10"/>
  <c r="J42" i="4"/>
  <c r="I33" i="10" s="1"/>
  <c r="M25" i="10"/>
  <c r="N42" i="4"/>
  <c r="M33" i="10" s="1"/>
  <c r="C27" i="10"/>
  <c r="D44" i="4"/>
  <c r="C35" i="10" s="1"/>
  <c r="G27" i="10"/>
  <c r="H44" i="4"/>
  <c r="G35" i="10" s="1"/>
  <c r="K27" i="10"/>
  <c r="L44" i="4"/>
  <c r="K35" i="10" s="1"/>
  <c r="O27" i="10"/>
  <c r="P44" i="4"/>
  <c r="O35" i="10" s="1"/>
  <c r="J27" i="10"/>
  <c r="K44" i="4"/>
  <c r="J35" i="10" s="1"/>
  <c r="N39" i="4"/>
  <c r="C22" i="10"/>
  <c r="D39" i="4"/>
  <c r="D23" i="10"/>
  <c r="E40" i="4"/>
  <c r="D31" i="10" s="1"/>
  <c r="L23" i="10"/>
  <c r="M40" i="4"/>
  <c r="L31" i="10" s="1"/>
  <c r="P23" i="10"/>
  <c r="Q40" i="4"/>
  <c r="P31" i="10" s="1"/>
  <c r="E24" i="10"/>
  <c r="F41" i="4"/>
  <c r="E32" i="10" s="1"/>
  <c r="I24" i="10"/>
  <c r="J41" i="4"/>
  <c r="I32" i="10" s="1"/>
  <c r="M24" i="10"/>
  <c r="N41" i="4"/>
  <c r="M32" i="10" s="1"/>
  <c r="C26" i="10"/>
  <c r="D43" i="4"/>
  <c r="C34" i="10" s="1"/>
  <c r="G26" i="10"/>
  <c r="H43" i="4"/>
  <c r="G34" i="10" s="1"/>
  <c r="K26" i="10"/>
  <c r="L43" i="4"/>
  <c r="K34" i="10" s="1"/>
  <c r="O26" i="10"/>
  <c r="P43" i="4"/>
  <c r="O34" i="10" s="1"/>
  <c r="D27" i="10"/>
  <c r="E44" i="4"/>
  <c r="D35" i="10" s="1"/>
  <c r="H27" i="10"/>
  <c r="I44" i="4"/>
  <c r="H35" i="10" s="1"/>
  <c r="L27" i="10"/>
  <c r="M44" i="4"/>
  <c r="L35" i="10" s="1"/>
  <c r="P27" i="10"/>
  <c r="Q44" i="4"/>
  <c r="P35" i="10" s="1"/>
  <c r="N27" i="10"/>
  <c r="O44" i="4"/>
  <c r="N35" i="10" s="1"/>
  <c r="G22" i="10"/>
  <c r="H39" i="4"/>
  <c r="H23" i="10"/>
  <c r="I40" i="4"/>
  <c r="H31" i="10" s="1"/>
  <c r="D22" i="10"/>
  <c r="E39" i="4"/>
  <c r="H22" i="10"/>
  <c r="I39" i="4"/>
  <c r="L22" i="10"/>
  <c r="M39" i="4"/>
  <c r="P22" i="10"/>
  <c r="Q39" i="4"/>
  <c r="E23" i="10"/>
  <c r="F40" i="4"/>
  <c r="E31" i="10" s="1"/>
  <c r="I23" i="10"/>
  <c r="J40" i="4"/>
  <c r="I31" i="10" s="1"/>
  <c r="M23" i="10"/>
  <c r="N40" i="4"/>
  <c r="M31" i="10" s="1"/>
  <c r="C25" i="10"/>
  <c r="D42" i="4"/>
  <c r="C33" i="10" s="1"/>
  <c r="G25" i="10"/>
  <c r="H42" i="4"/>
  <c r="G33" i="10" s="1"/>
  <c r="K25" i="10"/>
  <c r="L42" i="4"/>
  <c r="K33" i="10" s="1"/>
  <c r="O25" i="10"/>
  <c r="P42" i="4"/>
  <c r="O33" i="10" s="1"/>
  <c r="D26" i="10"/>
  <c r="E43" i="4"/>
  <c r="D34" i="10" s="1"/>
  <c r="H26" i="10"/>
  <c r="I43" i="4"/>
  <c r="H34" i="10" s="1"/>
  <c r="L26" i="10"/>
  <c r="M43" i="4"/>
  <c r="L34" i="10" s="1"/>
  <c r="P26" i="10"/>
  <c r="Q43" i="4"/>
  <c r="P34" i="10" s="1"/>
  <c r="E27" i="10"/>
  <c r="F44" i="4"/>
  <c r="E35" i="10" s="1"/>
  <c r="I27" i="10"/>
  <c r="J44" i="4"/>
  <c r="I35" i="10" s="1"/>
  <c r="M27" i="10"/>
  <c r="N44" i="4"/>
  <c r="M35" i="10" s="1"/>
  <c r="B27" i="10"/>
  <c r="C44" i="4"/>
  <c r="B35" i="10" s="1"/>
  <c r="F39" i="4"/>
  <c r="AL34" i="8"/>
  <c r="AK37" i="8"/>
  <c r="K22" i="10"/>
  <c r="L39" i="4"/>
  <c r="C24" i="10"/>
  <c r="D41" i="4"/>
  <c r="C32" i="10" s="1"/>
  <c r="G24" i="10"/>
  <c r="H41" i="4"/>
  <c r="G32" i="10" s="1"/>
  <c r="K24" i="10"/>
  <c r="L41" i="4"/>
  <c r="K32" i="10" s="1"/>
  <c r="O24" i="10"/>
  <c r="P41" i="4"/>
  <c r="O32" i="10" s="1"/>
  <c r="D25" i="10"/>
  <c r="E42" i="4"/>
  <c r="D33" i="10" s="1"/>
  <c r="H25" i="10"/>
  <c r="I42" i="4"/>
  <c r="H33" i="10" s="1"/>
  <c r="L25" i="10"/>
  <c r="M42" i="4"/>
  <c r="L33" i="10" s="1"/>
  <c r="P25" i="10"/>
  <c r="Q42" i="4"/>
  <c r="P33" i="10" s="1"/>
  <c r="E26" i="10"/>
  <c r="F43" i="4"/>
  <c r="E34" i="10" s="1"/>
  <c r="I26" i="10"/>
  <c r="J43" i="4"/>
  <c r="I34" i="10" s="1"/>
  <c r="M26" i="10"/>
  <c r="N43" i="4"/>
  <c r="M34" i="10" s="1"/>
  <c r="F27" i="10"/>
  <c r="G44" i="4"/>
  <c r="F35" i="10" s="1"/>
  <c r="J39" i="4"/>
  <c r="AL14" i="8"/>
  <c r="AL30" i="8"/>
  <c r="AJ6" i="8"/>
  <c r="AL6" i="8" s="1"/>
  <c r="AJ13" i="8"/>
  <c r="AK18" i="8"/>
  <c r="AL18" i="8" s="1"/>
  <c r="AJ20" i="8"/>
  <c r="AK20" i="8" s="1"/>
  <c r="AL20" i="8" s="1"/>
  <c r="AJ22" i="8"/>
  <c r="AL22" i="8" s="1"/>
  <c r="AJ29" i="8"/>
  <c r="AK34" i="8"/>
  <c r="AK36" i="8"/>
  <c r="AL36" i="8" s="1"/>
  <c r="AJ36" i="8"/>
  <c r="AJ38" i="8"/>
  <c r="AK44" i="8"/>
  <c r="AJ44" i="8"/>
  <c r="AL44" i="8" s="1"/>
  <c r="AJ52" i="8"/>
  <c r="AK60" i="8"/>
  <c r="AL60" i="8" s="1"/>
  <c r="AJ60" i="8"/>
  <c r="AK69" i="8"/>
  <c r="AJ69" i="8"/>
  <c r="AL69" i="8" s="1"/>
  <c r="AK79" i="8"/>
  <c r="AJ79" i="8"/>
  <c r="AL79" i="8" s="1"/>
  <c r="AJ95" i="8"/>
  <c r="AK111" i="8"/>
  <c r="AL111" i="8" s="1"/>
  <c r="AJ111" i="8"/>
  <c r="AJ127" i="8"/>
  <c r="AK127" i="8" s="1"/>
  <c r="AL127" i="8" s="1"/>
  <c r="AK143" i="8"/>
  <c r="AL143" i="8"/>
  <c r="AJ143" i="8"/>
  <c r="B8" i="10"/>
  <c r="D8" i="10" s="1"/>
  <c r="F152" i="8"/>
  <c r="B10" i="10"/>
  <c r="F154" i="8"/>
  <c r="F9" i="10"/>
  <c r="H9" i="10" s="1"/>
  <c r="N153" i="8"/>
  <c r="C11" i="10"/>
  <c r="J155" i="8"/>
  <c r="G10" i="10"/>
  <c r="R154" i="8"/>
  <c r="H162" i="9"/>
  <c r="J7" i="10"/>
  <c r="AK6" i="8"/>
  <c r="AJ8" i="8"/>
  <c r="AK8" i="8" s="1"/>
  <c r="AL8" i="8" s="1"/>
  <c r="AJ10" i="8"/>
  <c r="AL10" i="8" s="1"/>
  <c r="AK13" i="8"/>
  <c r="AL13" i="8" s="1"/>
  <c r="AJ15" i="8"/>
  <c r="AJ17" i="8"/>
  <c r="AK22" i="8"/>
  <c r="AK24" i="8"/>
  <c r="AL24" i="8" s="1"/>
  <c r="AJ24" i="8"/>
  <c r="AJ26" i="8"/>
  <c r="AL26" i="8" s="1"/>
  <c r="AJ31" i="8"/>
  <c r="AK31" i="8" s="1"/>
  <c r="AJ33" i="8"/>
  <c r="AK38" i="8"/>
  <c r="AJ40" i="8"/>
  <c r="AK40" i="8" s="1"/>
  <c r="AL40" i="8" s="1"/>
  <c r="AJ45" i="8"/>
  <c r="AJ47" i="8"/>
  <c r="AL47" i="8" s="1"/>
  <c r="AL53" i="8"/>
  <c r="AJ53" i="8"/>
  <c r="AJ55" i="8"/>
  <c r="AK55" i="8" s="1"/>
  <c r="AJ61" i="8"/>
  <c r="AJ63" i="8"/>
  <c r="AL63" i="8" s="1"/>
  <c r="AL67" i="8"/>
  <c r="AJ67" i="8"/>
  <c r="AL84" i="8"/>
  <c r="AJ86" i="8"/>
  <c r="AK86" i="8" s="1"/>
  <c r="AL100" i="8"/>
  <c r="AK102" i="8"/>
  <c r="AJ102" i="8"/>
  <c r="AL102" i="8" s="1"/>
  <c r="AK118" i="8"/>
  <c r="AJ118" i="8"/>
  <c r="AL118" i="8" s="1"/>
  <c r="AL132" i="8"/>
  <c r="AJ134" i="8"/>
  <c r="AK134" i="8" s="1"/>
  <c r="AL134" i="8" s="1"/>
  <c r="AL140" i="8"/>
  <c r="AJ5" i="8"/>
  <c r="AK5" i="8" s="1"/>
  <c r="AL5" i="8" s="1"/>
  <c r="AK10" i="8"/>
  <c r="AK12" i="8"/>
  <c r="AJ12" i="8"/>
  <c r="AL12" i="8" s="1"/>
  <c r="AK17" i="8"/>
  <c r="AL17" i="8" s="1"/>
  <c r="AJ19" i="8"/>
  <c r="AL19" i="8" s="1"/>
  <c r="AK19" i="8"/>
  <c r="AJ21" i="8"/>
  <c r="AK21" i="8" s="1"/>
  <c r="AK26" i="8"/>
  <c r="AJ28" i="8"/>
  <c r="AJ35" i="8"/>
  <c r="AL37" i="8"/>
  <c r="AJ37" i="8"/>
  <c r="AK47" i="8"/>
  <c r="AK48" i="8"/>
  <c r="AJ48" i="8"/>
  <c r="AL48" i="8" s="1"/>
  <c r="AK53" i="8"/>
  <c r="AJ56" i="8"/>
  <c r="AK56" i="8" s="1"/>
  <c r="AL56" i="8" s="1"/>
  <c r="AK63" i="8"/>
  <c r="AL64" i="8"/>
  <c r="AK64" i="8"/>
  <c r="AJ64" i="8"/>
  <c r="AK66" i="8"/>
  <c r="AL66" i="8" s="1"/>
  <c r="AK67" i="8"/>
  <c r="AJ71" i="8"/>
  <c r="AK71" i="8" s="1"/>
  <c r="AK87" i="8"/>
  <c r="AJ87" i="8"/>
  <c r="AL87" i="8" s="1"/>
  <c r="AJ103" i="8"/>
  <c r="AK103" i="8" s="1"/>
  <c r="AL103" i="8" s="1"/>
  <c r="AK113" i="8"/>
  <c r="AK119" i="8"/>
  <c r="AL119" i="8" s="1"/>
  <c r="AJ119" i="8"/>
  <c r="AJ7" i="8"/>
  <c r="AK7" i="8" s="1"/>
  <c r="AJ9" i="8"/>
  <c r="AK9" i="8" s="1"/>
  <c r="AL9" i="8" s="1"/>
  <c r="AK16" i="8"/>
  <c r="AJ16" i="8"/>
  <c r="AJ23" i="8"/>
  <c r="AK23" i="8" s="1"/>
  <c r="AJ25" i="8"/>
  <c r="AJ32" i="8"/>
  <c r="AJ39" i="8"/>
  <c r="AK39" i="8" s="1"/>
  <c r="AJ41" i="8"/>
  <c r="AK41" i="8" s="1"/>
  <c r="AL41" i="8" s="1"/>
  <c r="AJ43" i="8"/>
  <c r="AK43" i="8" s="1"/>
  <c r="AJ46" i="8"/>
  <c r="AK46" i="8" s="1"/>
  <c r="AL46" i="8" s="1"/>
  <c r="AJ49" i="8"/>
  <c r="AK49" i="8" s="1"/>
  <c r="AL49" i="8" s="1"/>
  <c r="AJ51" i="8"/>
  <c r="AJ54" i="8"/>
  <c r="AK54" i="8" s="1"/>
  <c r="AJ57" i="8"/>
  <c r="AK57" i="8" s="1"/>
  <c r="AL57" i="8" s="1"/>
  <c r="AJ59" i="8"/>
  <c r="AJ62" i="8"/>
  <c r="AK62" i="8" s="1"/>
  <c r="AL62" i="8" s="1"/>
  <c r="AK65" i="8"/>
  <c r="AJ65" i="8"/>
  <c r="AL65" i="8" s="1"/>
  <c r="AL76" i="8"/>
  <c r="AK78" i="8"/>
  <c r="AL78" i="8" s="1"/>
  <c r="AJ78" i="8"/>
  <c r="AL92" i="8"/>
  <c r="AK94" i="8"/>
  <c r="AJ94" i="8"/>
  <c r="AL94" i="8" s="1"/>
  <c r="AL108" i="8"/>
  <c r="AK110" i="8"/>
  <c r="AL110" i="8" s="1"/>
  <c r="AJ110" i="8"/>
  <c r="AL124" i="8"/>
  <c r="AK126" i="8"/>
  <c r="AJ126" i="8"/>
  <c r="AL126" i="8" s="1"/>
  <c r="AJ135" i="8"/>
  <c r="AL135" i="8" s="1"/>
  <c r="G11" i="10"/>
  <c r="R155" i="8"/>
  <c r="D163" i="9"/>
  <c r="D164" i="9"/>
  <c r="D165" i="9"/>
  <c r="D166" i="9"/>
  <c r="D167" i="9"/>
  <c r="AJ66" i="8"/>
  <c r="AJ74" i="8"/>
  <c r="AK74" i="8" s="1"/>
  <c r="AL74" i="8" s="1"/>
  <c r="AK82" i="8"/>
  <c r="AJ82" i="8"/>
  <c r="AL82" i="8" s="1"/>
  <c r="AJ90" i="8"/>
  <c r="AK90" i="8" s="1"/>
  <c r="AK98" i="8"/>
  <c r="AL98" i="8" s="1"/>
  <c r="AJ98" i="8"/>
  <c r="AJ106" i="8"/>
  <c r="AK106" i="8" s="1"/>
  <c r="AL106" i="8" s="1"/>
  <c r="AK114" i="8"/>
  <c r="AJ114" i="8"/>
  <c r="AL114" i="8" s="1"/>
  <c r="AJ122" i="8"/>
  <c r="AK122" i="8" s="1"/>
  <c r="AK130" i="8"/>
  <c r="AL130" i="8" s="1"/>
  <c r="AJ130" i="8"/>
  <c r="AK135" i="8"/>
  <c r="AK138" i="8"/>
  <c r="AL138" i="8" s="1"/>
  <c r="AJ138" i="8"/>
  <c r="E147" i="8"/>
  <c r="D151" i="8" s="1"/>
  <c r="D153" i="8"/>
  <c r="F7" i="10"/>
  <c r="H7" i="10" s="1"/>
  <c r="N151" i="8"/>
  <c r="F10" i="10"/>
  <c r="H10" i="10" s="1"/>
  <c r="N154" i="8"/>
  <c r="C10" i="10"/>
  <c r="J154" i="8"/>
  <c r="H156" i="8"/>
  <c r="AJ68" i="8"/>
  <c r="AK68" i="8" s="1"/>
  <c r="AL68" i="8" s="1"/>
  <c r="AL70" i="8"/>
  <c r="AJ70" i="8"/>
  <c r="AK70" i="8" s="1"/>
  <c r="AJ72" i="8"/>
  <c r="AJ75" i="8"/>
  <c r="AK75" i="8" s="1"/>
  <c r="AJ80" i="8"/>
  <c r="AJ83" i="8"/>
  <c r="AK83" i="8" s="1"/>
  <c r="AJ88" i="8"/>
  <c r="AJ91" i="8"/>
  <c r="AK91" i="8" s="1"/>
  <c r="AJ96" i="8"/>
  <c r="AK96" i="8" s="1"/>
  <c r="AJ99" i="8"/>
  <c r="AK99" i="8" s="1"/>
  <c r="AJ104" i="8"/>
  <c r="AK104" i="8" s="1"/>
  <c r="AJ107" i="8"/>
  <c r="AK107" i="8" s="1"/>
  <c r="AJ112" i="8"/>
  <c r="AL115" i="8"/>
  <c r="AJ115" i="8"/>
  <c r="AK115" i="8" s="1"/>
  <c r="AJ120" i="8"/>
  <c r="AK120" i="8" s="1"/>
  <c r="AJ123" i="8"/>
  <c r="AK123" i="8" s="1"/>
  <c r="AJ128" i="8"/>
  <c r="AK128" i="8" s="1"/>
  <c r="AJ131" i="8"/>
  <c r="AJ136" i="8"/>
  <c r="AJ139" i="8"/>
  <c r="AK139" i="8" s="1"/>
  <c r="F8" i="10"/>
  <c r="H8" i="10" s="1"/>
  <c r="N152" i="8"/>
  <c r="H151" i="8"/>
  <c r="P156" i="8"/>
  <c r="AJ73" i="8"/>
  <c r="AK73" i="8" s="1"/>
  <c r="AJ77" i="8"/>
  <c r="AK77" i="8" s="1"/>
  <c r="AL77" i="8" s="1"/>
  <c r="AJ81" i="8"/>
  <c r="AJ85" i="8"/>
  <c r="AK85" i="8" s="1"/>
  <c r="AL85" i="8" s="1"/>
  <c r="AJ89" i="8"/>
  <c r="AJ93" i="8"/>
  <c r="AK93" i="8" s="1"/>
  <c r="AJ97" i="8"/>
  <c r="AK97" i="8" s="1"/>
  <c r="AJ101" i="8"/>
  <c r="AK101" i="8" s="1"/>
  <c r="AL101" i="8" s="1"/>
  <c r="AJ105" i="8"/>
  <c r="AJ109" i="8"/>
  <c r="AK109" i="8" s="1"/>
  <c r="AJ113" i="8"/>
  <c r="AL113" i="8" s="1"/>
  <c r="AJ117" i="8"/>
  <c r="AK117" i="8" s="1"/>
  <c r="AL117" i="8" s="1"/>
  <c r="AJ121" i="8"/>
  <c r="AK121" i="8" s="1"/>
  <c r="AJ125" i="8"/>
  <c r="AK125" i="8" s="1"/>
  <c r="AJ129" i="8"/>
  <c r="AK129" i="8" s="1"/>
  <c r="AJ133" i="8"/>
  <c r="AK133" i="8" s="1"/>
  <c r="AL133" i="8" s="1"/>
  <c r="AJ137" i="8"/>
  <c r="AJ141" i="8"/>
  <c r="AK141" i="8" s="1"/>
  <c r="AL141" i="8" s="1"/>
  <c r="AK142" i="8"/>
  <c r="R151" i="8"/>
  <c r="J152" i="8"/>
  <c r="R152" i="8"/>
  <c r="J153" i="8"/>
  <c r="R153" i="8"/>
  <c r="AL142" i="8"/>
  <c r="D11" i="10"/>
  <c r="H11" i="10"/>
  <c r="B7" i="10" l="1"/>
  <c r="F151" i="8"/>
  <c r="D14" i="10"/>
  <c r="I7" i="10"/>
  <c r="AL122" i="8"/>
  <c r="AL90" i="8"/>
  <c r="H164" i="9"/>
  <c r="J9" i="10"/>
  <c r="AK81" i="8"/>
  <c r="AL81" i="8" s="1"/>
  <c r="AL71" i="8"/>
  <c r="AL125" i="8"/>
  <c r="AL109" i="8"/>
  <c r="AL86" i="8"/>
  <c r="D10" i="10"/>
  <c r="AK88" i="8"/>
  <c r="AL88" i="8" s="1"/>
  <c r="AL23" i="8"/>
  <c r="I30" i="10"/>
  <c r="J45" i="4"/>
  <c r="J35" i="4" s="1"/>
  <c r="J36" i="4"/>
  <c r="AK131" i="8"/>
  <c r="AL131" i="8" s="1"/>
  <c r="AK25" i="8"/>
  <c r="AL25" i="8" s="1"/>
  <c r="P30" i="10"/>
  <c r="Q45" i="4"/>
  <c r="Q35" i="4" s="1"/>
  <c r="Q36" i="4"/>
  <c r="H30" i="10"/>
  <c r="I45" i="4"/>
  <c r="I35" i="4" s="1"/>
  <c r="I36" i="4"/>
  <c r="AL129" i="8"/>
  <c r="AK15" i="8"/>
  <c r="AL15" i="8" s="1"/>
  <c r="AL73" i="8"/>
  <c r="D15" i="10"/>
  <c r="I8" i="10"/>
  <c r="C12" i="10"/>
  <c r="D12" i="10" s="1"/>
  <c r="J156" i="8"/>
  <c r="D17" i="10"/>
  <c r="I10" i="10"/>
  <c r="D18" i="10"/>
  <c r="I11" i="10"/>
  <c r="C7" i="10"/>
  <c r="J151" i="8"/>
  <c r="E11" i="10"/>
  <c r="B18" i="10"/>
  <c r="AL139" i="8"/>
  <c r="AL123" i="8"/>
  <c r="AL107" i="8"/>
  <c r="AL99" i="8"/>
  <c r="AL91" i="8"/>
  <c r="AL83" i="8"/>
  <c r="AL75" i="8"/>
  <c r="B9" i="10"/>
  <c r="D9" i="10" s="1"/>
  <c r="F153" i="8"/>
  <c r="J12" i="10"/>
  <c r="H167" i="9"/>
  <c r="J8" i="10"/>
  <c r="H163" i="9"/>
  <c r="AK137" i="8"/>
  <c r="AL137" i="8" s="1"/>
  <c r="AL120" i="8"/>
  <c r="AK32" i="8"/>
  <c r="AL32" i="8" s="1"/>
  <c r="AL16" i="8"/>
  <c r="AK80" i="8"/>
  <c r="AL80" i="8" s="1"/>
  <c r="AK45" i="8"/>
  <c r="AL45" i="8" s="1"/>
  <c r="AK35" i="8"/>
  <c r="AL35" i="8" s="1"/>
  <c r="AK28" i="8"/>
  <c r="AL28" i="8" s="1"/>
  <c r="AL21" i="8"/>
  <c r="AL93" i="8"/>
  <c r="AK29" i="8"/>
  <c r="AL29" i="8" s="1"/>
  <c r="AK95" i="8"/>
  <c r="AL95" i="8" s="1"/>
  <c r="AK72" i="8"/>
  <c r="AL72" i="8" s="1"/>
  <c r="AK52" i="8"/>
  <c r="AL52" i="8" s="1"/>
  <c r="AL39" i="8"/>
  <c r="AL128" i="8"/>
  <c r="K30" i="10"/>
  <c r="L45" i="4"/>
  <c r="L35" i="4" s="1"/>
  <c r="L36" i="4"/>
  <c r="E30" i="10"/>
  <c r="F45" i="4"/>
  <c r="F35" i="4" s="1"/>
  <c r="F36" i="4"/>
  <c r="AL55" i="8"/>
  <c r="M30" i="10"/>
  <c r="N45" i="4"/>
  <c r="N35" i="4" s="1"/>
  <c r="N36" i="4"/>
  <c r="B15" i="10"/>
  <c r="L8" i="10"/>
  <c r="R30" i="4" s="1"/>
  <c r="E8" i="10"/>
  <c r="AK105" i="8"/>
  <c r="AL105" i="8" s="1"/>
  <c r="AK59" i="8"/>
  <c r="AL59" i="8" s="1"/>
  <c r="L30" i="10"/>
  <c r="M36" i="4"/>
  <c r="M45" i="4"/>
  <c r="M35" i="4" s="1"/>
  <c r="D30" i="10"/>
  <c r="E45" i="4"/>
  <c r="E35" i="4" s="1"/>
  <c r="E36" i="4"/>
  <c r="G30" i="10"/>
  <c r="H45" i="4"/>
  <c r="H35" i="4" s="1"/>
  <c r="H36" i="4"/>
  <c r="C30" i="10"/>
  <c r="D45" i="4"/>
  <c r="D35" i="4" s="1"/>
  <c r="D36" i="4"/>
  <c r="AL97" i="8"/>
  <c r="O30" i="10"/>
  <c r="P45" i="4"/>
  <c r="P35" i="4" s="1"/>
  <c r="P36" i="4"/>
  <c r="B30" i="10"/>
  <c r="C45" i="4"/>
  <c r="C35" i="4" s="1"/>
  <c r="C36" i="4"/>
  <c r="N30" i="10"/>
  <c r="O36" i="4"/>
  <c r="O45" i="4"/>
  <c r="O35" i="4" s="1"/>
  <c r="F30" i="10"/>
  <c r="G45" i="4"/>
  <c r="G35" i="4" s="1"/>
  <c r="G36" i="4"/>
  <c r="J30" i="10"/>
  <c r="K36" i="4"/>
  <c r="K45" i="4"/>
  <c r="K35" i="4" s="1"/>
  <c r="AL121" i="8"/>
  <c r="AL136" i="8"/>
  <c r="AL96" i="8"/>
  <c r="H166" i="9"/>
  <c r="J11" i="10"/>
  <c r="L11" i="10" s="1"/>
  <c r="R33" i="4" s="1"/>
  <c r="D16" i="10"/>
  <c r="I9" i="10"/>
  <c r="G12" i="10"/>
  <c r="H12" i="10" s="1"/>
  <c r="R156" i="8"/>
  <c r="J10" i="10"/>
  <c r="H165" i="9"/>
  <c r="AK136" i="8"/>
  <c r="AL104" i="8"/>
  <c r="AK112" i="8"/>
  <c r="AL112" i="8" s="1"/>
  <c r="AK61" i="8"/>
  <c r="AL61" i="8" s="1"/>
  <c r="AK33" i="8"/>
  <c r="AL33" i="8" s="1"/>
  <c r="K7" i="10"/>
  <c r="F14" i="10"/>
  <c r="AK89" i="8"/>
  <c r="AL89" i="8" s="1"/>
  <c r="AL54" i="8"/>
  <c r="AK51" i="8"/>
  <c r="AL51" i="8" s="1"/>
  <c r="AL7" i="8"/>
  <c r="AL31" i="8"/>
  <c r="F17" i="10" l="1"/>
  <c r="K10" i="10"/>
  <c r="O28" i="10"/>
  <c r="C28" i="10"/>
  <c r="K28" i="10"/>
  <c r="K8" i="10"/>
  <c r="F15" i="10"/>
  <c r="H15" i="10" s="1"/>
  <c r="Q31" i="10" s="1"/>
  <c r="E9" i="10"/>
  <c r="B16" i="10"/>
  <c r="L9" i="10"/>
  <c r="R31" i="4" s="1"/>
  <c r="D7" i="10"/>
  <c r="J28" i="10"/>
  <c r="B28" i="10"/>
  <c r="M28" i="10"/>
  <c r="E28" i="10"/>
  <c r="P28" i="10"/>
  <c r="D28" i="10"/>
  <c r="L28" i="10"/>
  <c r="O8" i="10"/>
  <c r="K12" i="10"/>
  <c r="F19" i="10"/>
  <c r="B19" i="10"/>
  <c r="L12" i="10"/>
  <c r="R34" i="4" s="1"/>
  <c r="E12" i="10"/>
  <c r="H28" i="10"/>
  <c r="I28" i="10"/>
  <c r="K9" i="10"/>
  <c r="F16" i="10"/>
  <c r="K11" i="10"/>
  <c r="O11" i="10" s="1"/>
  <c r="F18" i="10"/>
  <c r="H18" i="10" s="1"/>
  <c r="Q34" i="10" s="1"/>
  <c r="D19" i="10"/>
  <c r="I12" i="10"/>
  <c r="F28" i="10"/>
  <c r="N28" i="10"/>
  <c r="G28" i="10"/>
  <c r="E10" i="10"/>
  <c r="O10" i="10" s="1"/>
  <c r="B17" i="10"/>
  <c r="H17" i="10" s="1"/>
  <c r="Q33" i="10" s="1"/>
  <c r="L10" i="10"/>
  <c r="R32" i="4" s="1"/>
  <c r="O9" i="10" l="1"/>
  <c r="H19" i="10"/>
  <c r="Q35" i="10" s="1"/>
  <c r="E7" i="10"/>
  <c r="O7" i="10" s="1"/>
  <c r="B14" i="10"/>
  <c r="H14" i="10" s="1"/>
  <c r="Q30" i="10" s="1"/>
  <c r="L7" i="10"/>
  <c r="R29" i="4" s="1"/>
  <c r="O12" i="10"/>
  <c r="H16" i="10"/>
  <c r="Q32" i="10" s="1"/>
  <c r="L38" i="4" l="1"/>
  <c r="K36" i="10" s="1"/>
  <c r="K37" i="10" s="1"/>
  <c r="K38" i="4"/>
  <c r="J36" i="10" s="1"/>
  <c r="J37" i="10" s="1"/>
  <c r="N38" i="4"/>
  <c r="M36" i="10" s="1"/>
  <c r="M37" i="10" s="1"/>
  <c r="J38" i="4"/>
  <c r="I36" i="10" s="1"/>
  <c r="I37" i="10" s="1"/>
  <c r="G38" i="4"/>
  <c r="F36" i="10" s="1"/>
  <c r="F37" i="10" s="1"/>
  <c r="H38" i="4"/>
  <c r="G36" i="10" s="1"/>
  <c r="G37" i="10" s="1"/>
  <c r="D38" i="4"/>
  <c r="C36" i="10" s="1"/>
  <c r="C37" i="10" s="1"/>
  <c r="Q38" i="4"/>
  <c r="P36" i="10" s="1"/>
  <c r="P37" i="10" s="1"/>
  <c r="M38" i="4"/>
  <c r="L36" i="10" s="1"/>
  <c r="L37" i="10" s="1"/>
  <c r="C38" i="4"/>
  <c r="B36" i="10" s="1"/>
  <c r="B37" i="10" s="1"/>
  <c r="F38" i="4"/>
  <c r="E36" i="10" s="1"/>
  <c r="E37" i="10" s="1"/>
  <c r="I38" i="4"/>
  <c r="H36" i="10" s="1"/>
  <c r="H37" i="10" s="1"/>
  <c r="O38" i="4"/>
  <c r="N36" i="10" s="1"/>
  <c r="N37" i="10" s="1"/>
  <c r="P38" i="4"/>
  <c r="O36" i="10" s="1"/>
  <c r="O37" i="10" s="1"/>
  <c r="E38" i="4"/>
  <c r="D36" i="10" s="1"/>
  <c r="D37" i="10" s="1"/>
</calcChain>
</file>

<file path=xl/sharedStrings.xml><?xml version="1.0" encoding="utf-8"?>
<sst xmlns="http://schemas.openxmlformats.org/spreadsheetml/2006/main" count="1928" uniqueCount="535">
  <si>
    <t>Course Details</t>
  </si>
  <si>
    <t>Course Title:</t>
  </si>
  <si>
    <t>Operating Systems</t>
  </si>
  <si>
    <t>Course Code:</t>
  </si>
  <si>
    <t>R204GA05503</t>
  </si>
  <si>
    <t>Class &amp; Sem:</t>
  </si>
  <si>
    <t>III B.TECH I SEM</t>
  </si>
  <si>
    <t>Regulations:</t>
  </si>
  <si>
    <t>R20</t>
  </si>
  <si>
    <t>Course Structure:</t>
  </si>
  <si>
    <t>Theory</t>
  </si>
  <si>
    <t>Tutorial</t>
  </si>
  <si>
    <t>Lab</t>
  </si>
  <si>
    <t>Credits</t>
  </si>
  <si>
    <t>Core/Elective:</t>
  </si>
  <si>
    <t>Core</t>
  </si>
  <si>
    <t>Instructors:</t>
  </si>
  <si>
    <t>Mr.M.Narasimhulu</t>
  </si>
  <si>
    <t>Academic Year:</t>
  </si>
  <si>
    <t>2022-2023</t>
  </si>
  <si>
    <t>Configuration of CO Attainment percentages and Target levels</t>
  </si>
  <si>
    <t>CO Attainment Marks -Internal</t>
  </si>
  <si>
    <t>&gt;=5</t>
  </si>
  <si>
    <t>Target Attainment %</t>
  </si>
  <si>
    <t>CO Attainment Marks - External</t>
  </si>
  <si>
    <t>&gt;=25</t>
  </si>
  <si>
    <t>Program Outcomes</t>
  </si>
  <si>
    <t>Vital Features</t>
  </si>
  <si>
    <t>No. of Vital Features</t>
  </si>
  <si>
    <t>PO1</t>
  </si>
  <si>
    <r>
      <rPr>
        <b/>
        <sz val="14"/>
        <color theme="1"/>
        <rFont val="Cambria"/>
      </rPr>
      <t>Engineering knowledge: </t>
    </r>
    <r>
      <rPr>
        <sz val="14"/>
        <color theme="1"/>
        <rFont val="Cambria"/>
      </rPr>
      <t>Apply the knowledge of mathematics, science, engineering fundamentals, and an engineering specialization to the solution of complex engineering problems.</t>
    </r>
  </si>
  <si>
    <t>Knowledge, understanding and application of
1. Scientific principles and methodology
2. Mathematical principles
3. Own and / or other engineering disciplines to integrate / support study of their own engineering discipline.</t>
  </si>
  <si>
    <t>PO2</t>
  </si>
  <si>
    <r>
      <rPr>
        <b/>
        <sz val="14"/>
        <color theme="1"/>
        <rFont val="Cambria"/>
      </rPr>
      <t>Problem analysis:</t>
    </r>
    <r>
      <rPr>
        <sz val="14"/>
        <color theme="1"/>
        <rFont val="Cambria"/>
      </rPr>
      <t> Identify, formulate, review research literature, and analyze complex engineering problems reaching substantiated conclusions using first principles of mathematics, natural sciences, and engineering sciences.</t>
    </r>
  </si>
  <si>
    <t>1. Problem or opportunity identification
2. Problem statement and system definition
3. Problem formulation and abstraction
4. Information and data collection
5. Model translation
6. Validation
7. Experimental design
8. Solution development or experimentation / Implementation
9. Interpretation of results
10. Documentation</t>
  </si>
  <si>
    <t>PO3</t>
  </si>
  <si>
    <r>
      <rPr>
        <b/>
        <sz val="14"/>
        <color theme="1"/>
        <rFont val="Cambria"/>
      </rPr>
      <t>Design/development of solutions: </t>
    </r>
    <r>
      <rPr>
        <sz val="14"/>
        <color theme="1"/>
        <rFont val="Cambria"/>
      </rPr>
      <t>Design solutions for complex engineering problems and design system components or processes that meet the specified needs with appropriate consideration for the public health and safety, and the cultural, societal, and environmental considerations.</t>
    </r>
  </si>
  <si>
    <t>1. Investigate and define a problem and identify constraints including environmental and sustainability limitations, health and safety and risk assessment issues;
2. Understand customer and user needs and the importance of considerations such as aesthetics;
3. Identify and manage cost drivers;
4. Use creativity to establish innovative solutions;
5. Ensure fitness for purpose for all aspects of the problem including production, operation, maintenance and disposal;
6. Manage the design process and evaluate outcomes.                                                                                                                                                                                  7. Knowledge and understanding of commercial and economic context of engineering processes;
8. Knowledge of management techniques which may be used to achieve engineering objectives within that context;
9. Understanding of the requirement for engineering activities to promote sustainable development;
10. Awareness of the framework of relevant legal requirements governing engineering activities, including personnel, health, safety, and risk (including environmental risk) issues;</t>
  </si>
  <si>
    <t>PO4</t>
  </si>
  <si>
    <r>
      <rPr>
        <b/>
        <sz val="14"/>
        <color theme="1"/>
        <rFont val="Cambria"/>
      </rPr>
      <t>Conduct investigations of complex problems:</t>
    </r>
    <r>
      <rPr>
        <sz val="14"/>
        <color theme="1"/>
        <rFont val="Cambria"/>
      </rPr>
      <t> Use research-based knowledge and research methods including design of experiments, analysis and interpretation of data, and synthesis of the information to provide valid conclusions.</t>
    </r>
  </si>
  <si>
    <t>1. Knowledge of characteristics of particular materials, equipment, processes, or products;
2. Workshop and laboratory skills;
3. Understanding of contexts in which engineering knowledge can be applied (example, operations and management, technology development, etc.);
4. Understanding use of technical literature and other information sources Awareness of nature of intellectual property and contractual issues;
5. Understanding of appropriate codes of practice and industry standards;
6. Awareness of quality issues;
7. Ability to work with technical uncertainty.
8. Understanding of engineering principles and the ability to apply them to analyse key engineering processes;
9. Ability to identify, classify and describe the performance of systems and components through the use of analytical methods and modeling techniques;
10. Ability to apply quantitative methods and computer software relevant to their engineering discipline, in order to solve engineering problems;                                                             11. Understanding of and ability to apply a systems approach to engineering problems.</t>
  </si>
  <si>
    <t>PO5</t>
  </si>
  <si>
    <r>
      <rPr>
        <b/>
        <sz val="14"/>
        <color theme="1"/>
        <rFont val="Cambria"/>
      </rPr>
      <t>Modern tool usage:</t>
    </r>
    <r>
      <rPr>
        <sz val="14"/>
        <color theme="1"/>
        <rFont val="Cambria"/>
      </rPr>
      <t> Create, select, and apply appropriate techniques, resources, and modern engineering and IT tools including prediction and modeling to complex engineering activities with an understanding of the limitations.</t>
    </r>
  </si>
  <si>
    <t>1. Computer software / simulation packages / diagnostic equipment / technical library resources/ literature search tools.</t>
  </si>
  <si>
    <t>PO6</t>
  </si>
  <si>
    <r>
      <rPr>
        <b/>
        <sz val="14"/>
        <color theme="1"/>
        <rFont val="Cambria"/>
      </rPr>
      <t>The engineer and society:</t>
    </r>
    <r>
      <rPr>
        <sz val="14"/>
        <color theme="1"/>
        <rFont val="Cambria"/>
      </rPr>
      <t> Apply reasoning informed by the contextual knowledge to assess societal, health, safety, legal and cultural issues and the consequent responsibilities relevant to the professional engineering practice.</t>
    </r>
  </si>
  <si>
    <t>1. Knowledge and understanding of commercial and economic context of engineering processes;
2. Knowledge of management techniques which may be used to achieve engineering objectives within that context;
3. Understanding of the requirement for engineering activities to promote sustainable development;
4. Awareness of the framework of relevant legal requirements governing engineering activities, including personnel, health, safety, and risk (including environmental risk) issues;
5. Understanding of the need for a high level of professional and ethical conduct in engineering.</t>
  </si>
  <si>
    <t>PO7</t>
  </si>
  <si>
    <r>
      <rPr>
        <b/>
        <sz val="14"/>
        <color theme="1"/>
        <rFont val="Cambria"/>
      </rPr>
      <t>Environment and sustainability:</t>
    </r>
    <r>
      <rPr>
        <sz val="14"/>
        <color theme="1"/>
        <rFont val="Cambria"/>
      </rPr>
      <t> Understand the impact of the professional engineering solutions in societal and environmental contexts, and demonstrate the knowledge of, and need for sustainable development.</t>
    </r>
  </si>
  <si>
    <t>Impact of the professional Engineering solutions (Not technical)                                                          1. Socio economic,
2. Political and
3. Environmental</t>
  </si>
  <si>
    <t>PO8</t>
  </si>
  <si>
    <r>
      <rPr>
        <b/>
        <sz val="14"/>
        <color theme="1"/>
        <rFont val="Cambria"/>
      </rPr>
      <t>Ethics:</t>
    </r>
    <r>
      <rPr>
        <sz val="14"/>
        <color theme="1"/>
        <rFont val="Cambria"/>
      </rPr>
      <t> Apply ethical principles and commit to professional ethics and responsibilities and norms of the engineering practice.</t>
    </r>
  </si>
  <si>
    <t>1. Comprises four components: ability to make informed ethical choices, knowledge of professional codes of ethics, evaluates the ethical dimensions of professional practice, and demonstrates ethical behavior.
2. Stood up for what they believed in
3. High degree of trust and integrity</t>
  </si>
  <si>
    <t>PO9</t>
  </si>
  <si>
    <r>
      <rPr>
        <b/>
        <sz val="14"/>
        <color theme="1"/>
        <rFont val="Cambria"/>
      </rPr>
      <t>Individual and team work:</t>
    </r>
    <r>
      <rPr>
        <sz val="14"/>
        <color theme="1"/>
        <rFont val="Cambria"/>
      </rPr>
      <t> Function effectively as an individual, and as a member or leader in diverse teams, and in multidisciplinary settings.</t>
    </r>
  </si>
  <si>
    <t>1. Independence
2. Maturity – requiring only the achievement of goals to drive their performance
3. Self‐direction (take a vaguely defined problem and systematically work to resolution)
4. Teams are used during the classroom periods, in the hands-on labs, and in the design projects.
5. Some teams change for eight-week industry oriented Mini-Project, and for the seventeen - week design project.
6. Instruction on effective teamwork and project management is provided along with an appropriate textbook for reference.
7. Teamwork is important not only for helping the students know their classmates but also in completing assignments.
8. Students also are responsible for evaluating each other’s performance, which is then reflected in the final grade.
9. Subjective evidence from senior students shows that the friendships and teamwork extends into the Junior years, and for some of those students, the friendships continue into the workplace after graduation.
10. Ability to work with all levels of people in an organization
11. Ability to get along with others
12. Demonstrated ability to work well with a team</t>
  </si>
  <si>
    <t>PO10</t>
  </si>
  <si>
    <r>
      <rPr>
        <b/>
        <sz val="14"/>
        <color theme="1"/>
        <rFont val="Cambria"/>
      </rPr>
      <t>Communication:</t>
    </r>
    <r>
      <rPr>
        <sz val="14"/>
        <color theme="1"/>
        <rFont val="Cambria"/>
      </rPr>
      <t> Communicate effectively on complex engineering activities with the engineering community and with society at large, such as, being able to comprehend and write effective reports and design documentation, make effective presentations, and give and receive clear instructions.</t>
    </r>
  </si>
  <si>
    <t>"Students should demonstrate the ability to communicate effectively in writing / Orally."
1. Clarity (Writing)
2. Grammar/Punctuation (Writing)
3. References (Writing)
4. Speaking Style (Oral)
5. Subject Matter (Oral)</t>
  </si>
  <si>
    <t>PO11</t>
  </si>
  <si>
    <r>
      <rPr>
        <b/>
        <sz val="14"/>
        <color theme="1"/>
        <rFont val="Cambria"/>
      </rPr>
      <t>Project management and finance:</t>
    </r>
    <r>
      <rPr>
        <sz val="14"/>
        <color theme="1"/>
        <rFont val="Cambria"/>
      </rPr>
      <t> Demonstrate knowledge and understanding of the engineering and management principles and apply these to one’s own work, as a member and leader in a team, to manage projects and in multidisciplinary environments.</t>
    </r>
  </si>
  <si>
    <t>1. Scope Statement
2. Critical Success Factors
3. Deliverables
4. Work Breakdown Structure
5. Schedule
6. Budget
7. Quality
8. Human Resources Plan
9. Stakeholder List
10. Communication
11. Risk Register
12. Procurement Plan</t>
  </si>
  <si>
    <t>PO12</t>
  </si>
  <si>
    <r>
      <rPr>
        <b/>
        <sz val="14"/>
        <color theme="1"/>
        <rFont val="Cambria"/>
      </rPr>
      <t>Life-long learning: </t>
    </r>
    <r>
      <rPr>
        <sz val="14"/>
        <color theme="1"/>
        <rFont val="Cambria"/>
      </rPr>
      <t>Recognize the need for, and have the preparation and ability to engage in independent and life-long learning in the broadest context of technological change.</t>
    </r>
  </si>
  <si>
    <t>1. Project management professional certification / MBA
2. Begin work on advanced degree                                                                                                                                                                                                                   3. Keeping current in CSE and advanced engineering concepts
4. Personal continuing education efforts
5. Ongoing learning – stays up with industry trends/ new technology
6. Continued personal development
7. Have learned at least 2‐3 new significant skills
8. Have taken up to 80 hours (2 weeks) training per year</t>
  </si>
  <si>
    <t>Program Specific Outcomes</t>
  </si>
  <si>
    <t>PSO1</t>
  </si>
  <si>
    <t>Design, implement, and test application software systems for desktop, web, and mobile platforms to meet the specified requirements.</t>
  </si>
  <si>
    <t>Development of Application software systems
1. Design and implement application software for Desktop, Moblie and Web based applications.
2. Test application software for Desktop, Moblie and Web based applications.</t>
  </si>
  <si>
    <t>PSO2</t>
  </si>
  <si>
    <t>Use effectively and efficiently the functionality of systems software for building applications.</t>
  </si>
  <si>
    <t>1. Design and translation of models for languages. 2. Working functionality of system software</t>
  </si>
  <si>
    <t>PSO3</t>
  </si>
  <si>
    <t>Understand the organization and architecture of Computer Systems, Embedded Systems, and Networked Systems.</t>
  </si>
  <si>
    <t>Understanding the 1. Organization and architecutre of Computer systems. 2. Communication and security of various machines over the network.</t>
  </si>
  <si>
    <t>Course Outcomes</t>
  </si>
  <si>
    <t>Cognitive Process Dimension</t>
  </si>
  <si>
    <t>Course Outcomes (COs)</t>
  </si>
  <si>
    <t>POs / PSOs</t>
  </si>
  <si>
    <t>Justification for mapping (Students will be able to)</t>
  </si>
  <si>
    <t>No. of key competencies</t>
  </si>
  <si>
    <t>CO1</t>
  </si>
  <si>
    <t>Explain the fundamentals of operating systems like process, memory, storage, file system, security and protection.</t>
  </si>
  <si>
    <t>Understand</t>
  </si>
  <si>
    <t>CO 1</t>
  </si>
  <si>
    <t>CO2</t>
  </si>
  <si>
    <t>Illustrate various operating System services, interfaces and system calls.</t>
  </si>
  <si>
    <t>Apply</t>
  </si>
  <si>
    <t>CO3</t>
  </si>
  <si>
    <t>Demonstrate critics of process management and IPC.</t>
  </si>
  <si>
    <t>CO4</t>
  </si>
  <si>
    <t>Implement page replacement algorithms, memory management techniques and deadlock issues.</t>
  </si>
  <si>
    <t>CO5</t>
  </si>
  <si>
    <t>Illustrate architecture of file systems and I/O systems for mass storage structures.</t>
  </si>
  <si>
    <t>CO6</t>
  </si>
  <si>
    <t>Utilize the methods of operating system security and protection.</t>
  </si>
  <si>
    <t>Program Outcomes (POs)</t>
  </si>
  <si>
    <t>Program Specific Outcomes (PSOs)</t>
  </si>
  <si>
    <t>X</t>
  </si>
  <si>
    <t>Number of vital features</t>
  </si>
  <si>
    <t>Percentage of key competencies for CO-PO mapping</t>
  </si>
  <si>
    <t>COURSE ARTICULATION MATRIX (CO - PO / PSO MAPPING):</t>
  </si>
  <si>
    <r>
      <rPr>
        <sz val="12"/>
        <color theme="1"/>
        <rFont val="Times New Roman"/>
      </rPr>
      <t>COs and POs and COs and PSOs on the scale of 0 to 3, 0 being no correlation, 1</t>
    </r>
    <r>
      <rPr>
        <b/>
        <sz val="12"/>
        <color theme="1"/>
        <rFont val="Times New Roman"/>
      </rPr>
      <t xml:space="preserve"> </t>
    </r>
    <r>
      <rPr>
        <sz val="12"/>
        <color theme="1"/>
        <rFont val="Times New Roman"/>
      </rPr>
      <t>being thelow correlation, 2 being medium correlation and 3 being high correlation.</t>
    </r>
  </si>
  <si>
    <r>
      <rPr>
        <sz val="12"/>
        <color theme="1"/>
        <rFont val="Times New Roman"/>
      </rPr>
      <t>0</t>
    </r>
    <r>
      <rPr>
        <b/>
        <sz val="12"/>
        <color theme="1"/>
        <rFont val="Times New Roman"/>
      </rPr>
      <t xml:space="preserve"> </t>
    </r>
    <r>
      <rPr>
        <sz val="12"/>
        <color theme="1"/>
        <rFont val="Times New Roman"/>
      </rPr>
      <t>– 0 ≤ C</t>
    </r>
    <r>
      <rPr>
        <sz val="12"/>
        <color theme="1"/>
        <rFont val="Arial"/>
      </rPr>
      <t xml:space="preserve"> </t>
    </r>
    <r>
      <rPr>
        <sz val="12"/>
        <color theme="1"/>
        <rFont val="Times New Roman"/>
      </rPr>
      <t>≤ 5% – No correlation</t>
    </r>
  </si>
  <si>
    <r>
      <rPr>
        <sz val="12"/>
        <color theme="1"/>
        <rFont val="Times New Roman"/>
      </rPr>
      <t>1 – 5 &lt; C</t>
    </r>
    <r>
      <rPr>
        <sz val="12"/>
        <color theme="1"/>
        <rFont val="Arial"/>
      </rPr>
      <t xml:space="preserve"> </t>
    </r>
    <r>
      <rPr>
        <sz val="12"/>
        <color theme="1"/>
        <rFont val="Times New Roman"/>
      </rPr>
      <t>≤ 40% – Low / Slight</t>
    </r>
  </si>
  <si>
    <t>2 − 40 % &lt; C &lt; 60% – Moderate.</t>
  </si>
  <si>
    <t>3 – 60% ≤ C &lt; 100% – Substantial / High</t>
  </si>
  <si>
    <t>% CO Attainment</t>
  </si>
  <si>
    <t>TOTAL</t>
  </si>
  <si>
    <t>AVERAGE</t>
  </si>
  <si>
    <t>% of PO/PSO Atainment</t>
  </si>
  <si>
    <t xml:space="preserve">CO Attainment  Marks &amp; Levels </t>
  </si>
  <si>
    <t>CO</t>
  </si>
  <si>
    <t>Internal(Des)</t>
  </si>
  <si>
    <t>CO Attainment Levels - External</t>
  </si>
  <si>
    <t>M</t>
  </si>
  <si>
    <t>%</t>
  </si>
  <si>
    <t>L0</t>
  </si>
  <si>
    <t>L1</t>
  </si>
  <si>
    <t>L2</t>
  </si>
  <si>
    <t>L3</t>
  </si>
  <si>
    <t>&lt;</t>
  </si>
  <si>
    <t>&gt;=</t>
  </si>
  <si>
    <t>CIE-1 Question Paper</t>
  </si>
  <si>
    <t>Unit</t>
  </si>
  <si>
    <t>Marks</t>
  </si>
  <si>
    <t>Q1</t>
  </si>
  <si>
    <t>a)</t>
  </si>
  <si>
    <t>Define operating system.</t>
  </si>
  <si>
    <t>I</t>
  </si>
  <si>
    <t>b)</t>
  </si>
  <si>
    <t>Draw process layout in memory.</t>
  </si>
  <si>
    <t>II</t>
  </si>
  <si>
    <t>c)</t>
  </si>
  <si>
    <t>What is the basic function of paging?</t>
  </si>
  <si>
    <t>III</t>
  </si>
  <si>
    <t>Q2</t>
  </si>
  <si>
    <t>Distinguish multiprogramming and multi-tasking systems.</t>
  </si>
  <si>
    <t>Illustrate the importance of security and protection.</t>
  </si>
  <si>
    <t>Q3</t>
  </si>
  <si>
    <t>Describe different operations performed by the operating system.</t>
  </si>
  <si>
    <t>Explain the illusion of virtualization with a neat diagram.</t>
  </si>
  <si>
    <t>Q4</t>
  </si>
  <si>
    <t>Construct a memory layout diagram for a C program.</t>
  </si>
  <si>
    <t>Write c programs that illustrate the problem of race condition.</t>
  </si>
  <si>
    <t>Q5</t>
  </si>
  <si>
    <t>Define cooperative process. Illustrate communication models for IPC with a suitable example.</t>
  </si>
  <si>
    <t>Construct producer-consumer problem with a suitable example.</t>
  </si>
  <si>
    <t>Q6</t>
  </si>
  <si>
    <t>Given page reference string: 1,2,3,2,1,5,2,1,6,2,5,6,3,1,3,6,1, 2,4,3. Compute the number of page faults for LRU, FIFO and optimal page replacement algorithm with frame size=4.</t>
  </si>
  <si>
    <t>Q7</t>
  </si>
  <si>
    <t>Illustrate continuous memory allocation with a suitable example.</t>
  </si>
  <si>
    <t>SRINIVASA RAMANUJAN INSTITUTE OF TECHNOLOGY::ANANTHAPURAMU</t>
  </si>
  <si>
    <t>DEPARTMENT OF ELECTRICAL &amp; ELECTRONICS ENGINEERING</t>
  </si>
  <si>
    <t>Assignment-I</t>
  </si>
  <si>
    <t>Instructor 1:</t>
  </si>
  <si>
    <t>Instructor 2:</t>
  </si>
  <si>
    <t>----</t>
  </si>
  <si>
    <t>Assignment Questions:</t>
  </si>
  <si>
    <t>Academic Year: 2021-2022</t>
  </si>
  <si>
    <t>Q. No.</t>
  </si>
  <si>
    <t>Questions</t>
  </si>
  <si>
    <t>Cognitive Level</t>
  </si>
  <si>
    <t>Unit-I</t>
  </si>
  <si>
    <t>Unit-II</t>
  </si>
  <si>
    <t>Unit-III</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</si>
  <si>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</si>
  <si>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Assignment-1:</t>
  </si>
  <si>
    <t>CIE-2 Question Paper</t>
  </si>
  <si>
    <t>IV</t>
  </si>
  <si>
    <t>Remember</t>
  </si>
  <si>
    <t>V</t>
  </si>
  <si>
    <t>Assignment-II</t>
  </si>
  <si>
    <t>Unit-IV</t>
  </si>
  <si>
    <t>Unit-V</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</si>
  <si>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</si>
  <si>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Assignment-2:</t>
  </si>
  <si>
    <t>Course Outcome Attainment</t>
  </si>
  <si>
    <t>CIE-I</t>
  </si>
  <si>
    <t>CAA-I</t>
  </si>
  <si>
    <t>CIE-II</t>
  </si>
  <si>
    <t>CAA-II</t>
  </si>
  <si>
    <t>CIE</t>
  </si>
  <si>
    <t>CAA</t>
  </si>
  <si>
    <t>Total Internal Marks (40)</t>
  </si>
  <si>
    <t xml:space="preserve">Sr. No. </t>
  </si>
  <si>
    <t>Roll Number</t>
  </si>
  <si>
    <t>Student Name</t>
  </si>
  <si>
    <t>Q1a(2)</t>
  </si>
  <si>
    <t>Q1b(2)</t>
  </si>
  <si>
    <t>Q1c(2)</t>
  </si>
  <si>
    <t>Q2(8)</t>
  </si>
  <si>
    <t>Q3(8)</t>
  </si>
  <si>
    <t>Q4(8)</t>
  </si>
  <si>
    <t>Q5(8)</t>
  </si>
  <si>
    <t>Q6(8)</t>
  </si>
  <si>
    <t>Q7(8)</t>
  </si>
  <si>
    <t>T(30)</t>
  </si>
  <si>
    <t>T (10)</t>
  </si>
  <si>
    <t>204G1A0501</t>
  </si>
  <si>
    <t>ABHIGNA M</t>
  </si>
  <si>
    <t>NA</t>
  </si>
  <si>
    <t>204G1A0502</t>
  </si>
  <si>
    <t>ABHIRAM D</t>
  </si>
  <si>
    <t>204G1A0504</t>
  </si>
  <si>
    <t>AFREEN D</t>
  </si>
  <si>
    <t>204G1A0505</t>
  </si>
  <si>
    <t>AISWARYA J</t>
  </si>
  <si>
    <t>204G1A0506</t>
  </si>
  <si>
    <t>AJAY KISHORE G</t>
  </si>
  <si>
    <t>204G1A0507</t>
  </si>
  <si>
    <t>AJAY KUMAR K</t>
  </si>
  <si>
    <t>204G1A0508</t>
  </si>
  <si>
    <t>ALLISHA T</t>
  </si>
  <si>
    <t>204G1A0509</t>
  </si>
  <si>
    <t>AMRUTHA B</t>
  </si>
  <si>
    <t>204G1A0510</t>
  </si>
  <si>
    <t>AMRUTHA G</t>
  </si>
  <si>
    <t>204G1A0511</t>
  </si>
  <si>
    <t>ANAND B</t>
  </si>
  <si>
    <t>204G1A0512</t>
  </si>
  <si>
    <t>ANEES FATHIMA S</t>
  </si>
  <si>
    <t>204G1A0513</t>
  </si>
  <si>
    <t>ANNAPURNA A</t>
  </si>
  <si>
    <t>204G1A0514</t>
  </si>
  <si>
    <t>ANUSHA U</t>
  </si>
  <si>
    <t>204G1A0515</t>
  </si>
  <si>
    <t>ARSHIA PARVEEN H</t>
  </si>
  <si>
    <t>204G1A0516</t>
  </si>
  <si>
    <t>ASHA NIDHI K</t>
  </si>
  <si>
    <t>204G1A0517</t>
  </si>
  <si>
    <t>ASHOK J</t>
  </si>
  <si>
    <t>204G1A0518</t>
  </si>
  <si>
    <t>BADRINATH M</t>
  </si>
  <si>
    <t>204G1A0519</t>
  </si>
  <si>
    <t>BAGYA LAKSHMI H</t>
  </si>
  <si>
    <t>204G1A0520</t>
  </si>
  <si>
    <t>BHARATH KUMAR K J</t>
  </si>
  <si>
    <t>204G1A0521</t>
  </si>
  <si>
    <t>BHARGAVI M</t>
  </si>
  <si>
    <t>204G1A0522</t>
  </si>
  <si>
    <t>BHAVANA B</t>
  </si>
  <si>
    <t>204G1A0523</t>
  </si>
  <si>
    <t>BHAVANA C</t>
  </si>
  <si>
    <t>204G1A0524</t>
  </si>
  <si>
    <t>BRAMHA TEJA K</t>
  </si>
  <si>
    <t>204G1A0525</t>
  </si>
  <si>
    <t>CHAITANYA B</t>
  </si>
  <si>
    <t>204G1A0526</t>
  </si>
  <si>
    <t>CHANDANA T</t>
  </si>
  <si>
    <t>204G1A0527</t>
  </si>
  <si>
    <t>DATTA KOUSHIK S</t>
  </si>
  <si>
    <t>204G1A0528</t>
  </si>
  <si>
    <t>DIVYA SREE B</t>
  </si>
  <si>
    <t>204G1A0529</t>
  </si>
  <si>
    <t>DIYA FARNAAZ S</t>
  </si>
  <si>
    <t>204G1A0530</t>
  </si>
  <si>
    <t>ESWARI S</t>
  </si>
  <si>
    <t>204G1A0531</t>
  </si>
  <si>
    <t>GANESH KUMAR REDDY C</t>
  </si>
  <si>
    <t>204G1A0532</t>
  </si>
  <si>
    <t>GIRIVARDHAN V</t>
  </si>
  <si>
    <t>204G1A0533</t>
  </si>
  <si>
    <t>GNAPIKA BAI M</t>
  </si>
  <si>
    <t>204G1A0534</t>
  </si>
  <si>
    <t>GOUSIYA P</t>
  </si>
  <si>
    <t>204G1A0535</t>
  </si>
  <si>
    <t>GURU SAI CHARAN S</t>
  </si>
  <si>
    <t>204G1A0536</t>
  </si>
  <si>
    <t>HARSHA SRI T</t>
  </si>
  <si>
    <t>204G1A0537</t>
  </si>
  <si>
    <t>HARSHAVARDHAN T</t>
  </si>
  <si>
    <t>204G1A0538</t>
  </si>
  <si>
    <t>HARSHITH D</t>
  </si>
  <si>
    <t>204G1A0539</t>
  </si>
  <si>
    <t>HEMALATHA K</t>
  </si>
  <si>
    <t>204G1A0540</t>
  </si>
  <si>
    <t>INDU B</t>
  </si>
  <si>
    <t>204G1A0541</t>
  </si>
  <si>
    <t>JANARDHANA G</t>
  </si>
  <si>
    <t>204G1A0542</t>
  </si>
  <si>
    <t>JASMIN G</t>
  </si>
  <si>
    <t>204G1A0543</t>
  </si>
  <si>
    <t>JASWANTH B</t>
  </si>
  <si>
    <t>204G1A0544</t>
  </si>
  <si>
    <t>JAYASREE A</t>
  </si>
  <si>
    <t>204G1A0545</t>
  </si>
  <si>
    <t>JOSHIKA M</t>
  </si>
  <si>
    <t>204G1A0546</t>
  </si>
  <si>
    <t>JYOTHI N</t>
  </si>
  <si>
    <t>204G1A0547</t>
  </si>
  <si>
    <t>LALITHA R</t>
  </si>
  <si>
    <t>204G1A0548</t>
  </si>
  <si>
    <t>LIKHITHA A</t>
  </si>
  <si>
    <t>204G1A0549</t>
  </si>
  <si>
    <t>MADHU K</t>
  </si>
  <si>
    <t>204G1A0551</t>
  </si>
  <si>
    <t>MAHESH KUMAR G</t>
  </si>
  <si>
    <t>204G1A0552</t>
  </si>
  <si>
    <t>MANJUSHA P</t>
  </si>
  <si>
    <t>204G1A0553</t>
  </si>
  <si>
    <t>MANOHAR V</t>
  </si>
  <si>
    <t>204G1A0554</t>
  </si>
  <si>
    <t>MANOJ REDDY C</t>
  </si>
  <si>
    <t>204G1A0555</t>
  </si>
  <si>
    <t>MASTAN VALI S</t>
  </si>
  <si>
    <t>204G1A0556</t>
  </si>
  <si>
    <t>MEGHANA V</t>
  </si>
  <si>
    <t>204G1A0557</t>
  </si>
  <si>
    <t>MEGHARSHINI A</t>
  </si>
  <si>
    <t>204G1A0558</t>
  </si>
  <si>
    <t>MOHAMMAD FARAZ S</t>
  </si>
  <si>
    <t>204G1A0559</t>
  </si>
  <si>
    <t>MOULIKA K</t>
  </si>
  <si>
    <t>204G1A0560</t>
  </si>
  <si>
    <t>MOUNESH G</t>
  </si>
  <si>
    <t>204G1A0561</t>
  </si>
  <si>
    <t>MOUNIKA M</t>
  </si>
  <si>
    <t>204G1A0562</t>
  </si>
  <si>
    <t>MUHEET UR RAHMAN T MD</t>
  </si>
  <si>
    <t>204G1A0563</t>
  </si>
  <si>
    <t>NANDINI B</t>
  </si>
  <si>
    <t>204G1A0564</t>
  </si>
  <si>
    <t>NANDINI P</t>
  </si>
  <si>
    <t>204G1A0565</t>
  </si>
  <si>
    <t>NARAYANA REDDY L</t>
  </si>
  <si>
    <t>204G1A0566</t>
  </si>
  <si>
    <t>NAVYA L</t>
  </si>
  <si>
    <t>204G1A0567</t>
  </si>
  <si>
    <t>NAZEEMA D</t>
  </si>
  <si>
    <t>204G1A0568</t>
  </si>
  <si>
    <t>NITHYA R</t>
  </si>
  <si>
    <t>204G1A0569</t>
  </si>
  <si>
    <t>PALLAVI R</t>
  </si>
  <si>
    <t>204G1A0570</t>
  </si>
  <si>
    <t>PARIMALA M</t>
  </si>
  <si>
    <t>204G1A0571</t>
  </si>
  <si>
    <t>PAVAN P</t>
  </si>
  <si>
    <t>204G1A0572</t>
  </si>
  <si>
    <t>PRANITHA Y</t>
  </si>
  <si>
    <t>204G1A0573</t>
  </si>
  <si>
    <t>PRATHYUSHA V</t>
  </si>
  <si>
    <t>204G1A0574</t>
  </si>
  <si>
    <t>PUSHPA K</t>
  </si>
  <si>
    <t>204G1A0575</t>
  </si>
  <si>
    <t>RAGHAVI U</t>
  </si>
  <si>
    <t>204G1A0576</t>
  </si>
  <si>
    <t>RAJ KIRAN R</t>
  </si>
  <si>
    <t>204G1A0577</t>
  </si>
  <si>
    <t>RAJYA LAKSHMI Y</t>
  </si>
  <si>
    <t>204G1A0578</t>
  </si>
  <si>
    <t>RANGA DHAMA REDDY N</t>
  </si>
  <si>
    <t>204G1A0579</t>
  </si>
  <si>
    <t>RANGA DHAMINI N</t>
  </si>
  <si>
    <t>204G1A0580</t>
  </si>
  <si>
    <t>RAVEENDRA C</t>
  </si>
  <si>
    <t>204G1A0581</t>
  </si>
  <si>
    <t>REVANTH KUMAR V</t>
  </si>
  <si>
    <t>204G1A0582</t>
  </si>
  <si>
    <t>RITHIKA M</t>
  </si>
  <si>
    <t>204G1A0583</t>
  </si>
  <si>
    <t>ROSHNI P</t>
  </si>
  <si>
    <t>204G1A0584</t>
  </si>
  <si>
    <t>SAI CHARAN REDDY N</t>
  </si>
  <si>
    <t>204G1A0585</t>
  </si>
  <si>
    <t>SAI HARSHAVARDHAN N</t>
  </si>
  <si>
    <t>204G1A0586</t>
  </si>
  <si>
    <t>SAI KIRAN M</t>
  </si>
  <si>
    <t>204G1A0587</t>
  </si>
  <si>
    <t>SAI MANJEERA M L R</t>
  </si>
  <si>
    <t>204G1A0588</t>
  </si>
  <si>
    <t>SAI NITHYUSHA U</t>
  </si>
  <si>
    <t>204G1A0589</t>
  </si>
  <si>
    <t>SAI PAVAN T M</t>
  </si>
  <si>
    <t>204G1A0590</t>
  </si>
  <si>
    <t>SAI PRANAV REDDY G</t>
  </si>
  <si>
    <t>204G1A0591</t>
  </si>
  <si>
    <t>SAKIYA RABBANI S M</t>
  </si>
  <si>
    <t>204G1A0592</t>
  </si>
  <si>
    <t>SAMYUKTHA K</t>
  </si>
  <si>
    <t>204G1A0593</t>
  </si>
  <si>
    <t>SARANYA M</t>
  </si>
  <si>
    <t>204G1A0594</t>
  </si>
  <si>
    <t>SATHISH BABU N</t>
  </si>
  <si>
    <t>204G1A0595</t>
  </si>
  <si>
    <t>SHABANA S</t>
  </si>
  <si>
    <t>204G1A0596</t>
  </si>
  <si>
    <t>SIDRA FARHATH S</t>
  </si>
  <si>
    <t>204G1A0597</t>
  </si>
  <si>
    <t>SIVA SAI G</t>
  </si>
  <si>
    <t>204G1A0598</t>
  </si>
  <si>
    <t>SNEHA LATHA M</t>
  </si>
  <si>
    <t>204G1A0599</t>
  </si>
  <si>
    <t>SOHAIL ZAHEER J</t>
  </si>
  <si>
    <t>204G1A05A0</t>
  </si>
  <si>
    <t>SOUMYA C</t>
  </si>
  <si>
    <t>204G1A05A1</t>
  </si>
  <si>
    <t xml:space="preserve">SREEKAR VAMSI KRISHNA G </t>
  </si>
  <si>
    <t>204G1A05A2</t>
  </si>
  <si>
    <t>SRIKANTH REDDY M</t>
  </si>
  <si>
    <t>204G1A05A3</t>
  </si>
  <si>
    <t>SRINIVASA SREE SHARAN A</t>
  </si>
  <si>
    <t>204G1A05A4</t>
  </si>
  <si>
    <t>SUNIL BABU Y</t>
  </si>
  <si>
    <t>204G1A05A5</t>
  </si>
  <si>
    <t>SUPRAJA B</t>
  </si>
  <si>
    <t>204G1A05A6</t>
  </si>
  <si>
    <t>SUSHMITHA C</t>
  </si>
  <si>
    <t>204G1A05A7</t>
  </si>
  <si>
    <t>SUSHMITHA D</t>
  </si>
  <si>
    <t>204G1A05A8</t>
  </si>
  <si>
    <t>SUSHMITHA K</t>
  </si>
  <si>
    <t>204G1A05A9</t>
  </si>
  <si>
    <t>SWATHI REDDY M</t>
  </si>
  <si>
    <t>204G1A05B0</t>
  </si>
  <si>
    <t>THANUSHA K</t>
  </si>
  <si>
    <t>204G1A05B1</t>
  </si>
  <si>
    <t>THARUN KUMAR M</t>
  </si>
  <si>
    <t>204G1A05B2</t>
  </si>
  <si>
    <t>THRISHARIKA C</t>
  </si>
  <si>
    <t>204G1A05B3</t>
  </si>
  <si>
    <t>TUFEL BASHA M</t>
  </si>
  <si>
    <t>204G1A05B4</t>
  </si>
  <si>
    <t>UDAY KIRAN G</t>
  </si>
  <si>
    <t>204G1A05B5</t>
  </si>
  <si>
    <t>UMA M</t>
  </si>
  <si>
    <t>204G1A05B6</t>
  </si>
  <si>
    <t>VAISHNAVI P</t>
  </si>
  <si>
    <t>204G1A05B7</t>
  </si>
  <si>
    <t>VAMSHA VARDHAN REDDY P</t>
  </si>
  <si>
    <t>204G1A05B8</t>
  </si>
  <si>
    <t>VAMSI KRISHNA REDDY M</t>
  </si>
  <si>
    <t>204G1A05B9</t>
  </si>
  <si>
    <t>VANDANA S</t>
  </si>
  <si>
    <t>AB</t>
  </si>
  <si>
    <t>204G1A05C0</t>
  </si>
  <si>
    <t>VARUN U</t>
  </si>
  <si>
    <t>204G1A05C1</t>
  </si>
  <si>
    <t>VASANTH KUMAR G</t>
  </si>
  <si>
    <t>204G1A05C2</t>
  </si>
  <si>
    <t>VENKATA DHANUNJAYA REDDY K</t>
  </si>
  <si>
    <t>204G1A05C3</t>
  </si>
  <si>
    <t>VISHNU B</t>
  </si>
  <si>
    <t>204G1A05C4</t>
  </si>
  <si>
    <t>VYSHNAVI K</t>
  </si>
  <si>
    <t>204G1A05C5</t>
  </si>
  <si>
    <t>YASHASWINI J R</t>
  </si>
  <si>
    <t>204G1A05C6</t>
  </si>
  <si>
    <t>YUVA KISHORE B</t>
  </si>
  <si>
    <t>204G1A05C7</t>
  </si>
  <si>
    <t>AKSHAYA REDDY P G</t>
  </si>
  <si>
    <t>204G1A05C8</t>
  </si>
  <si>
    <t>SOWMITHA P</t>
  </si>
  <si>
    <t>214G5A0501</t>
  </si>
  <si>
    <t>AKSHAYA G</t>
  </si>
  <si>
    <t>214G5A0502</t>
  </si>
  <si>
    <t>ANIL KUMAR M</t>
  </si>
  <si>
    <t>214G5A0503</t>
  </si>
  <si>
    <t>ANITHA M</t>
  </si>
  <si>
    <t>214G5A0504</t>
  </si>
  <si>
    <t>ANULEKHA SAI A</t>
  </si>
  <si>
    <t>214G5A0505</t>
  </si>
  <si>
    <t>HARI KRISHNA N</t>
  </si>
  <si>
    <t>214G5A0506</t>
  </si>
  <si>
    <t>HEMANTH REDDY K</t>
  </si>
  <si>
    <t>214G5A0507</t>
  </si>
  <si>
    <t>LEENA SRI A</t>
  </si>
  <si>
    <t>214G5A0508</t>
  </si>
  <si>
    <t>MEHABOOB ARAB KHAN P</t>
  </si>
  <si>
    <t>214G5A0509</t>
  </si>
  <si>
    <t>NAGA SIVA RAMAKRISHNA S</t>
  </si>
  <si>
    <t>214G5A0510</t>
  </si>
  <si>
    <t>OBI REDDY B</t>
  </si>
  <si>
    <t>214G5A0511</t>
  </si>
  <si>
    <t>SRINATH P</t>
  </si>
  <si>
    <t>214G5A0512</t>
  </si>
  <si>
    <t>VAMSI C</t>
  </si>
  <si>
    <t>194G1A0528</t>
  </si>
  <si>
    <t># Students Attemted</t>
  </si>
  <si>
    <t>Course Outcomes Mapping</t>
  </si>
  <si>
    <t># Students Attained</t>
  </si>
  <si>
    <t>% Attainment</t>
  </si>
  <si>
    <t>Calculation of Course Outcome Attainement</t>
  </si>
  <si>
    <t xml:space="preserve">Course Outcomes </t>
  </si>
  <si>
    <t>Attainment %</t>
  </si>
  <si>
    <t>Attainment Level</t>
  </si>
  <si>
    <t>If CO attainment % is beween [45 to 54] ---&gt;1, [55 to 64]---&gt;2, [65 to 100]---&gt;3)</t>
  </si>
  <si>
    <t>Course Outcome Attainement</t>
  </si>
  <si>
    <t>1a</t>
  </si>
  <si>
    <t>1b</t>
  </si>
  <si>
    <t>1c</t>
  </si>
  <si>
    <t>1d</t>
  </si>
  <si>
    <t>1e</t>
  </si>
  <si>
    <t>2A</t>
  </si>
  <si>
    <t>2B</t>
  </si>
  <si>
    <t>3A</t>
  </si>
  <si>
    <t>3B</t>
  </si>
  <si>
    <t>4A</t>
  </si>
  <si>
    <t>4B</t>
  </si>
  <si>
    <t>5A</t>
  </si>
  <si>
    <t>5B</t>
  </si>
  <si>
    <t>6A</t>
  </si>
  <si>
    <t>6B</t>
  </si>
  <si>
    <t>7A</t>
  </si>
  <si>
    <t>7B</t>
  </si>
  <si>
    <t>8A</t>
  </si>
  <si>
    <t>8B</t>
  </si>
  <si>
    <t>9A</t>
  </si>
  <si>
    <t>9B</t>
  </si>
  <si>
    <t>10A</t>
  </si>
  <si>
    <t>10B</t>
  </si>
  <si>
    <t>11A</t>
  </si>
  <si>
    <t>11B</t>
  </si>
  <si>
    <t>204G1A0503</t>
  </si>
  <si>
    <t>Calculation of Course Attainment</t>
  </si>
  <si>
    <r>
      <rPr>
        <b/>
        <sz val="28"/>
        <color theme="1"/>
        <rFont val="Cambria"/>
      </rPr>
      <t>SRINIVASA RAMANUJAN INSTITUTE OF TECHNOLOGY</t>
    </r>
    <r>
      <rPr>
        <b/>
        <sz val="18"/>
        <color theme="1"/>
        <rFont val="Cambria"/>
      </rPr>
      <t xml:space="preserve">
(Affiliated to JNTUA &amp; Approved by AICTE) 
Rotarypuram Village, B K Samudram Mandal, Ananthapuramu - 515701.</t>
    </r>
    <r>
      <rPr>
        <sz val="18"/>
        <color theme="1"/>
        <rFont val="Cambria"/>
      </rPr>
      <t xml:space="preserve">
</t>
    </r>
  </si>
  <si>
    <t xml:space="preserve">Course Outcome, Program Outcome and Program Specific Outcome Attainment </t>
  </si>
  <si>
    <t>Assessment Type</t>
  </si>
  <si>
    <t>SEE</t>
  </si>
  <si>
    <t>Attainment %  (30% + 10% +60%)</t>
  </si>
  <si>
    <t>Attainement Level(30% + 10% +60%)</t>
  </si>
  <si>
    <t>Target %</t>
  </si>
  <si>
    <t xml:space="preserve">Course Outcome </t>
  </si>
  <si>
    <t>I(%)</t>
  </si>
  <si>
    <t>II(%)</t>
  </si>
  <si>
    <t>Avg</t>
  </si>
  <si>
    <t>AL</t>
  </si>
  <si>
    <t>Attainment %(30% + 10% + 60%)</t>
  </si>
  <si>
    <t>Target</t>
  </si>
  <si>
    <t>Remarks and Recommendations</t>
  </si>
  <si>
    <t xml:space="preserve">Program Outcome &amp; Program Specific Outcome Attainment </t>
  </si>
  <si>
    <t>Correlation Levels</t>
  </si>
  <si>
    <t>PO-PSO Attainment Levels</t>
  </si>
  <si>
    <t>#### -&gt; No Mapping</t>
  </si>
  <si>
    <t>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</si>
</sst>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5">
    <font>
      <sz val="11"/>
      <color theme="1"/>
      <name val="Calibri"/>
      <scheme val="minor"/>
    </font>
    <font>
      <b/>
      <sz val="26"/>
      <color rgb="FFFA7D00"/>
      <name val="Cambria"/>
    </font>
    <font>
      <sz val="11"/>
      <name val="Calibri"/>
    </font>
    <font>
      <b/>
      <sz val="11"/>
      <color theme="1"/>
      <name val="Calibri"/>
    </font>
    <font>
      <b/>
      <sz val="14"/>
      <color theme="0"/>
      <name val="Cambria"/>
    </font>
    <font>
      <b/>
      <sz val="14"/>
      <color theme="1"/>
      <name val="Cambria"/>
    </font>
    <font>
      <b/>
      <sz val="16"/>
      <color theme="9"/>
      <name val="Cambria"/>
    </font>
    <font>
      <sz val="22"/>
      <color theme="1"/>
      <name val="Cambria"/>
    </font>
    <font>
      <b/>
      <sz val="48"/>
      <color theme="9"/>
      <name val="Cambria"/>
    </font>
    <font>
      <b/>
      <sz val="12"/>
      <color rgb="FFFA7D00"/>
      <name val="Cambria"/>
    </font>
    <font>
      <sz val="14"/>
      <color theme="1"/>
      <name val="Cambria"/>
    </font>
    <font>
      <b/>
      <sz val="14"/>
      <color rgb="FFFFFFFF"/>
      <name val="Cambria"/>
    </font>
    <font>
      <sz val="11"/>
      <color theme="1"/>
      <name val="Calibri"/>
    </font>
    <font>
      <b/>
      <sz val="14"/>
      <color rgb="FFFA7D00"/>
      <name val="Cambria"/>
    </font>
    <font>
      <sz val="11"/>
      <color theme="1"/>
      <name val="Cambria"/>
    </font>
    <font>
      <b/>
      <sz val="10"/>
      <color theme="1"/>
      <name val="Cambria"/>
    </font>
    <font>
      <b/>
      <sz val="12"/>
      <color theme="1"/>
      <name val="Cambria"/>
    </font>
    <font>
      <sz val="12"/>
      <color theme="1"/>
      <name val="Cambria"/>
    </font>
    <font>
      <b/>
      <sz val="11"/>
      <color theme="1"/>
      <name val="Cambria"/>
    </font>
    <font>
      <b/>
      <sz val="12"/>
      <color theme="1"/>
      <name val="Calibri"/>
    </font>
    <font>
      <b/>
      <sz val="14"/>
      <color theme="1"/>
      <name val="Times New Roman"/>
    </font>
    <font>
      <sz val="12"/>
      <color theme="1"/>
      <name val="Times New Roman"/>
    </font>
    <font>
      <b/>
      <sz val="12"/>
      <color theme="1"/>
      <name val="Times New Roman"/>
    </font>
    <font>
      <b/>
      <sz val="11"/>
      <color theme="0"/>
      <name val="Cambria"/>
    </font>
    <font>
      <b/>
      <sz val="22"/>
      <color rgb="FFFA7D00"/>
      <name val="Cambria"/>
    </font>
    <font>
      <b/>
      <sz val="28"/>
      <color theme="0"/>
      <name val="Cambria"/>
    </font>
    <font>
      <b/>
      <sz val="28"/>
      <color rgb="FFFF0000"/>
      <name val="Cambria"/>
    </font>
    <font>
      <b/>
      <sz val="28"/>
      <color theme="1"/>
      <name val="Cambria"/>
    </font>
    <font>
      <b/>
      <i/>
      <u/>
      <sz val="14"/>
      <color theme="1"/>
      <name val="Cambria"/>
    </font>
    <font>
      <sz val="10"/>
      <color theme="1"/>
      <name val="Cambria"/>
    </font>
    <font>
      <b/>
      <sz val="12"/>
      <color rgb="FF000000"/>
      <name val="Cambria"/>
    </font>
    <font>
      <sz val="12"/>
      <color theme="1"/>
      <name val="Calibri"/>
    </font>
    <font>
      <b/>
      <sz val="11"/>
      <color rgb="FF000000"/>
      <name val="Cambria"/>
    </font>
    <font>
      <b/>
      <sz val="10"/>
      <color rgb="FF000000"/>
      <name val="Cambria"/>
    </font>
    <font>
      <sz val="11"/>
      <color rgb="FF000000"/>
      <name val="Cambria"/>
    </font>
    <font>
      <sz val="11"/>
      <color theme="1"/>
      <name val="Noto Sans"/>
    </font>
    <font>
      <sz val="11"/>
      <color rgb="FF000000"/>
      <name val="Times New Roman"/>
    </font>
    <font>
      <sz val="11"/>
      <color theme="1"/>
      <name val="Times New Roman"/>
    </font>
    <font>
      <b/>
      <sz val="36"/>
      <color rgb="FFFA7D00"/>
      <name val="Cambria"/>
    </font>
    <font>
      <b/>
      <sz val="11"/>
      <color rgb="FFFA7D00"/>
      <name val="Cambria"/>
    </font>
    <font>
      <b/>
      <sz val="20"/>
      <color rgb="FFFA7D00"/>
      <name val="Cambria"/>
    </font>
    <font>
      <b/>
      <sz val="11"/>
      <color rgb="FF000000"/>
      <name val="Cambria"/>
    </font>
    <font>
      <sz val="12"/>
      <color rgb="FF000000"/>
      <name val="Cambria"/>
    </font>
    <font>
      <b/>
      <sz val="11"/>
      <color rgb="FF3F3F3F"/>
      <name val="Cambria"/>
    </font>
    <font>
      <b/>
      <sz val="10"/>
      <color rgb="FFFA7D00"/>
      <name val="Cambria"/>
    </font>
    <font>
      <sz val="11"/>
      <color rgb="FF000000"/>
      <name val="Calibri"/>
    </font>
    <font>
      <b/>
      <sz val="16"/>
      <color rgb="FFFA7D00"/>
      <name val="Cambria"/>
    </font>
    <font>
      <sz val="18"/>
      <color theme="1"/>
      <name val="Cambria"/>
    </font>
    <font>
      <sz val="13"/>
      <color theme="1"/>
      <name val="Cambria"/>
    </font>
    <font>
      <b/>
      <sz val="12"/>
      <color theme="0"/>
      <name val="Cambria"/>
    </font>
    <font>
      <b/>
      <sz val="18"/>
      <color rgb="FFFA7D00"/>
      <name val="Cambria"/>
    </font>
    <font>
      <sz val="12"/>
      <color theme="1"/>
      <name val="Arial"/>
    </font>
    <font>
      <sz val="11"/>
      <color theme="1"/>
      <name val="Noto Sans Symbols"/>
    </font>
    <font>
      <sz val="7"/>
      <color theme="1"/>
      <name val="Times New Roman"/>
    </font>
    <font>
      <b/>
      <sz val="18"/>
      <color theme="1"/>
      <name val="Cambria"/>
    </font>
  </fonts>
  <fills count="9">
    <fill>
      <patternFill patternType="none"/>
    </fill>
    <fill>
      <patternFill patternType="gray125"/>
    </fill>
    <fill>
      <patternFill patternType="solid">
        <fgColor rgb="FFF2F2F2"/>
        <bgColor rgb="FFF2F2F2"/>
      </patternFill>
    </fill>
    <fill>
      <patternFill patternType="solid">
        <fgColor theme="9"/>
        <bgColor theme="9"/>
      </patternFill>
    </fill>
    <fill>
      <patternFill patternType="solid">
        <fgColor theme="0"/>
        <bgColor theme="0"/>
      </patternFill>
    </fill>
    <fill>
      <patternFill patternType="solid">
        <fgColor rgb="FFFDE9D9"/>
        <bgColor rgb="FFFDE9D9"/>
      </patternFill>
    </fill>
    <fill>
      <patternFill patternType="solid">
        <fgColor rgb="FFD8D8D8"/>
        <bgColor rgb="FFD8D8D8"/>
      </patternFill>
    </fill>
    <fill>
      <patternFill patternType="solid">
        <fgColor rgb="FFEEECE1"/>
        <bgColor rgb="FFEEECE1"/>
      </patternFill>
    </fill>
    <fill>
      <patternFill patternType="solid">
        <fgColor rgb="FFFBD4B4"/>
        <bgColor rgb="FFFBD4B4"/>
      </patternFill>
    </fill>
  </fills>
  <borders count="13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style="thin">
        <color theme="9"/>
      </right>
      <top/>
      <bottom style="thin">
        <color theme="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right style="medium">
        <color rgb="FFF79646"/>
      </right>
      <top/>
      <bottom style="thick">
        <color rgb="FFF79646"/>
      </bottom>
      <diagonal/>
    </border>
    <border>
      <left style="thin">
        <color rgb="FF7F7F7F"/>
      </left>
      <right style="thin">
        <color rgb="FF7F7F7F"/>
      </right>
      <top style="thin">
        <color rgb="FF7F7F7F"/>
      </top>
      <bottom style="thin">
        <color rgb="FF7F7F7F"/>
      </bottom>
      <diagonal/>
    </border>
    <border>
      <left/>
      <right style="medium">
        <color rgb="FFF79646"/>
      </right>
      <top/>
      <bottom style="medium">
        <color rgb="FFF79646"/>
      </bottom>
      <diagonal/>
    </border>
    <border>
      <left style="thin">
        <color rgb="FF7F7F7F"/>
      </left>
      <right/>
      <top style="thin">
        <color rgb="FF7F7F7F"/>
      </top>
      <bottom/>
      <diagonal/>
    </border>
    <border>
      <left/>
      <right style="thin">
        <color theme="9"/>
      </right>
      <top style="thin">
        <color rgb="FF7F7F7F"/>
      </top>
      <bottom/>
      <diagonal/>
    </border>
    <border>
      <left/>
      <right/>
      <top style="medium">
        <color rgb="FFF79646"/>
      </top>
      <bottom style="thin">
        <color theme="9"/>
      </bottom>
      <diagonal/>
    </border>
    <border>
      <left/>
      <right style="thin">
        <color rgb="FF7F7F7F"/>
      </right>
      <top style="thin">
        <color rgb="FF7F7F7F"/>
      </top>
      <bottom/>
      <diagonal/>
    </border>
    <border>
      <left style="medium">
        <color rgb="FFF79646"/>
      </left>
      <right style="medium">
        <color rgb="FFF79646"/>
      </right>
      <top style="thin">
        <color theme="9"/>
      </top>
      <bottom style="medium">
        <color rgb="FFF79646"/>
      </bottom>
      <diagonal/>
    </border>
    <border>
      <left style="thin">
        <color rgb="FF000000"/>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top/>
      <bottom style="medium">
        <color theme="9"/>
      </bottom>
      <diagonal/>
    </border>
    <border>
      <left style="medium">
        <color theme="9"/>
      </left>
      <right/>
      <top/>
      <bottom/>
      <diagonal/>
    </border>
    <border>
      <left style="thin">
        <color rgb="FF7F7F7F"/>
      </left>
      <right style="thin">
        <color theme="9"/>
      </right>
      <top/>
      <bottom/>
      <diagonal/>
    </border>
    <border>
      <left style="thin">
        <color theme="9"/>
      </left>
      <right/>
      <top/>
      <bottom style="medium">
        <color theme="9"/>
      </bottom>
      <diagonal/>
    </border>
    <border>
      <left style="medium">
        <color theme="9"/>
      </left>
      <right/>
      <top/>
      <bottom/>
      <diagonal/>
    </border>
    <border>
      <left/>
      <right/>
      <top/>
      <bottom/>
      <diagonal/>
    </border>
    <border>
      <left style="thin">
        <color rgb="FF000000"/>
      </left>
      <right style="thin">
        <color rgb="FF000000"/>
      </right>
      <top style="thin">
        <color rgb="FF000000"/>
      </top>
      <bottom/>
      <diagonal/>
    </border>
    <border>
      <left style="thin">
        <color theme="9"/>
      </left>
      <right style="thin">
        <color theme="9"/>
      </right>
      <top style="thin">
        <color theme="9"/>
      </top>
      <bottom style="thin">
        <color rgb="FF7F7F7F"/>
      </bottom>
      <diagonal/>
    </border>
    <border>
      <left style="medium">
        <color theme="9"/>
      </left>
      <right/>
      <top style="medium">
        <color theme="9"/>
      </top>
      <bottom/>
      <diagonal/>
    </border>
    <border>
      <left/>
      <right/>
      <top style="medium">
        <color theme="9"/>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9"/>
      </left>
      <right style="thin">
        <color rgb="FF7F7F7F"/>
      </right>
      <top style="thin">
        <color rgb="FF7F7F7F"/>
      </top>
      <bottom style="thin">
        <color rgb="FF7F7F7F"/>
      </bottom>
      <diagonal/>
    </border>
    <border>
      <left style="thin">
        <color rgb="FF7F7F7F"/>
      </left>
      <right/>
      <top/>
      <bottom style="medium">
        <color theme="9"/>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9"/>
      </left>
      <right style="thin">
        <color rgb="FF7F7F7F"/>
      </right>
      <top style="thin">
        <color rgb="FF7F7F7F"/>
      </top>
      <bottom style="thin">
        <color theme="9"/>
      </bottom>
      <diagonal/>
    </border>
    <border>
      <left style="medium">
        <color theme="9"/>
      </left>
      <right/>
      <top style="medium">
        <color theme="9"/>
      </top>
      <bottom style="thin">
        <color rgb="FF000000"/>
      </bottom>
      <diagonal/>
    </border>
    <border>
      <left/>
      <right/>
      <top style="medium">
        <color theme="9"/>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medium">
        <color rgb="FF000000"/>
      </top>
      <bottom style="thin">
        <color rgb="FF7F7F7F"/>
      </bottom>
      <diagonal/>
    </border>
    <border>
      <left style="medium">
        <color rgb="FF000000"/>
      </left>
      <right style="thin">
        <color rgb="FF7F7F7F"/>
      </right>
      <top style="medium">
        <color rgb="FF000000"/>
      </top>
      <bottom style="thin">
        <color rgb="FF7F7F7F"/>
      </bottom>
      <diagonal/>
    </border>
    <border>
      <left style="medium">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medium">
        <color rgb="FF000000"/>
      </left>
      <right/>
      <top style="medium">
        <color rgb="FF000000"/>
      </top>
      <bottom style="thin">
        <color rgb="FF7F7F7F"/>
      </bottom>
      <diagonal/>
    </border>
    <border>
      <left/>
      <right/>
      <top style="medium">
        <color rgb="FF000000"/>
      </top>
      <bottom style="thin">
        <color rgb="FF7F7F7F"/>
      </bottom>
      <diagonal/>
    </border>
    <border>
      <left/>
      <right style="thin">
        <color rgb="FF7F7F7F"/>
      </right>
      <top style="medium">
        <color rgb="FF000000"/>
      </top>
      <bottom style="thin">
        <color rgb="FF7F7F7F"/>
      </bottom>
      <diagonal/>
    </border>
    <border>
      <left style="medium">
        <color rgb="FF000000"/>
      </left>
      <right style="thin">
        <color rgb="FF7F7F7F"/>
      </right>
      <top style="medium">
        <color rgb="FF000000"/>
      </top>
      <bottom/>
      <diagonal/>
    </border>
    <border>
      <left style="thin">
        <color rgb="FF7F7F7F"/>
      </left>
      <right style="thin">
        <color rgb="FF7F7F7F"/>
      </right>
      <top style="medium">
        <color rgb="FF000000"/>
      </top>
      <bottom/>
      <diagonal/>
    </border>
    <border>
      <left style="thin">
        <color rgb="FF7F7F7F"/>
      </left>
      <right style="medium">
        <color rgb="FF000000"/>
      </right>
      <top style="thin">
        <color rgb="FF7F7F7F"/>
      </top>
      <bottom/>
      <diagonal/>
    </border>
    <border>
      <left style="thin">
        <color rgb="FF7F7F7F"/>
      </left>
      <right/>
      <top style="thin">
        <color rgb="FF7F7F7F"/>
      </top>
      <bottom/>
      <diagonal/>
    </border>
    <border>
      <left style="medium">
        <color rgb="FF000000"/>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thin">
        <color rgb="FF7F7F7F"/>
      </top>
      <bottom style="medium">
        <color rgb="FF000000"/>
      </bottom>
      <diagonal/>
    </border>
    <border>
      <left/>
      <right/>
      <top style="thin">
        <color rgb="FF7F7F7F"/>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theme="9"/>
      </right>
      <top style="thin">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medium">
        <color theme="9"/>
      </left>
      <right style="medium">
        <color theme="9"/>
      </right>
      <top style="medium">
        <color theme="9"/>
      </top>
      <bottom style="medium">
        <color theme="9"/>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bottom style="thin">
        <color rgb="FF000000"/>
      </bottom>
      <diagonal/>
    </border>
    <border>
      <left style="thin">
        <color rgb="FF7F7F7F"/>
      </left>
      <right style="medium">
        <color rgb="FF000000"/>
      </right>
      <top/>
      <bottom style="thin">
        <color rgb="FF7F7F7F"/>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bottom style="medium">
        <color rgb="FF000000"/>
      </bottom>
      <diagonal/>
    </border>
  </borders>
  <cellStyleXfs count="1">
    <xf numFmtId="0" fontId="0" fillId="0" borderId="0"/>
  </cellStyleXfs>
  <cellXfs count="361">
    <xf numFmtId="0" fontId="0" fillId="0" borderId="0" xfId="0" applyFont="1" applyAlignment="1"/>
    <xf numFmtId="0" fontId="3" fillId="0" borderId="0" xfId="0" applyFont="1"/>
    <xf numFmtId="0" fontId="4" fillId="3"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vertical="center" wrapText="1"/>
    </xf>
    <xf numFmtId="0" fontId="4" fillId="3"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1" fillId="2" borderId="13" xfId="0" applyFont="1" applyFill="1" applyBorder="1" applyAlignment="1">
      <alignment horizontal="center" vertical="center"/>
    </xf>
    <xf numFmtId="0" fontId="9" fillId="2" borderId="15" xfId="0" applyFont="1" applyFill="1" applyBorder="1" applyAlignment="1">
      <alignment horizontal="center" vertical="center" wrapText="1"/>
    </xf>
    <xf numFmtId="0" fontId="4" fillId="3" borderId="16" xfId="0" applyFont="1" applyFill="1" applyBorder="1" applyAlignment="1">
      <alignment vertical="center"/>
    </xf>
    <xf numFmtId="0" fontId="10" fillId="5" borderId="17" xfId="0" applyFont="1" applyFill="1" applyBorder="1" applyAlignment="1">
      <alignment vertical="center" wrapText="1"/>
    </xf>
    <xf numFmtId="0" fontId="10" fillId="5" borderId="17" xfId="0" applyFont="1" applyFill="1" applyBorder="1" applyAlignment="1">
      <alignment horizontal="center" vertical="center" wrapText="1"/>
    </xf>
    <xf numFmtId="0" fontId="4" fillId="3" borderId="18" xfId="0" applyFont="1" applyFill="1" applyBorder="1" applyAlignment="1">
      <alignment vertical="center"/>
    </xf>
    <xf numFmtId="0" fontId="10" fillId="5" borderId="19" xfId="0" applyFont="1" applyFill="1" applyBorder="1" applyAlignment="1">
      <alignment vertical="center" wrapText="1"/>
    </xf>
    <xf numFmtId="0" fontId="10" fillId="5" borderId="19" xfId="0" applyFont="1" applyFill="1" applyBorder="1" applyAlignment="1">
      <alignment horizontal="center" vertical="center" wrapText="1"/>
    </xf>
    <xf numFmtId="0" fontId="11" fillId="3" borderId="18" xfId="0" applyFont="1" applyFill="1" applyBorder="1" applyAlignment="1">
      <alignment vertical="center"/>
    </xf>
    <xf numFmtId="0" fontId="1" fillId="2" borderId="22" xfId="0" applyFont="1" applyFill="1" applyBorder="1" applyAlignment="1">
      <alignment vertical="center"/>
    </xf>
    <xf numFmtId="0" fontId="1" fillId="2" borderId="23" xfId="0" applyFont="1" applyFill="1" applyBorder="1" applyAlignment="1">
      <alignment horizontal="center" vertical="center"/>
    </xf>
    <xf numFmtId="0" fontId="10" fillId="5" borderId="13" xfId="0" applyFont="1" applyFill="1" applyBorder="1" applyAlignment="1">
      <alignment wrapText="1"/>
    </xf>
    <xf numFmtId="0" fontId="10" fillId="5" borderId="13" xfId="0" applyFont="1" applyFill="1" applyBorder="1" applyAlignment="1">
      <alignment wrapText="1"/>
    </xf>
    <xf numFmtId="0" fontId="10" fillId="5" borderId="24"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2" fillId="0" borderId="0" xfId="0" applyFont="1" applyAlignment="1">
      <alignment horizontal="center"/>
    </xf>
    <xf numFmtId="0" fontId="14" fillId="0" borderId="29" xfId="0" applyFont="1" applyBorder="1"/>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wrapText="1"/>
    </xf>
    <xf numFmtId="0" fontId="4" fillId="3" borderId="30" xfId="0" applyFont="1" applyFill="1" applyBorder="1" applyAlignment="1">
      <alignment horizontal="center" vertical="center"/>
    </xf>
    <xf numFmtId="0" fontId="18" fillId="0" borderId="0" xfId="0" applyFont="1" applyAlignment="1">
      <alignment horizontal="center" wrapText="1"/>
    </xf>
    <xf numFmtId="0" fontId="16" fillId="0" borderId="13" xfId="0" applyFont="1" applyBorder="1" applyAlignment="1">
      <alignment horizontal="center" vertical="center" wrapText="1"/>
    </xf>
    <xf numFmtId="0" fontId="4" fillId="3" borderId="35" xfId="0" applyFont="1" applyFill="1" applyBorder="1" applyAlignment="1">
      <alignment horizontal="center" vertical="center"/>
    </xf>
    <xf numFmtId="0" fontId="4" fillId="3" borderId="42" xfId="0" applyFont="1" applyFill="1" applyBorder="1" applyAlignment="1">
      <alignment horizontal="center" vertical="center"/>
    </xf>
    <xf numFmtId="0" fontId="4" fillId="3" borderId="50" xfId="0" applyFont="1" applyFill="1" applyBorder="1" applyAlignment="1">
      <alignment horizontal="center" vertical="center"/>
    </xf>
    <xf numFmtId="0" fontId="18" fillId="0" borderId="13" xfId="0" applyFont="1" applyBorder="1" applyAlignment="1">
      <alignment horizontal="center" vertical="center" wrapText="1"/>
    </xf>
    <xf numFmtId="0" fontId="14" fillId="0" borderId="0" xfId="0" applyFont="1"/>
    <xf numFmtId="0" fontId="14" fillId="2" borderId="13" xfId="0" applyFont="1" applyFill="1" applyBorder="1"/>
    <xf numFmtId="0" fontId="14" fillId="6" borderId="13" xfId="0" applyFont="1" applyFill="1" applyBorder="1"/>
    <xf numFmtId="0" fontId="14" fillId="3" borderId="13" xfId="0" applyFont="1" applyFill="1" applyBorder="1"/>
    <xf numFmtId="0" fontId="14" fillId="0" borderId="0" xfId="0" applyFont="1" applyAlignment="1">
      <alignment horizontal="center"/>
    </xf>
    <xf numFmtId="0" fontId="14" fillId="0" borderId="13" xfId="0" applyFont="1" applyBorder="1" applyAlignment="1">
      <alignment horizontal="center"/>
    </xf>
    <xf numFmtId="0" fontId="14" fillId="0" borderId="13" xfId="0" applyFont="1" applyBorder="1" applyAlignment="1">
      <alignment horizontal="center"/>
    </xf>
    <xf numFmtId="0" fontId="14" fillId="0" borderId="13" xfId="0" applyFont="1" applyBorder="1"/>
    <xf numFmtId="0" fontId="18" fillId="0" borderId="0" xfId="0" applyFont="1" applyAlignment="1">
      <alignment horizontal="center" vertical="center" wrapText="1"/>
    </xf>
    <xf numFmtId="0" fontId="4" fillId="0" borderId="0" xfId="0" applyFont="1" applyAlignment="1">
      <alignment horizontal="center" vertical="center"/>
    </xf>
    <xf numFmtId="0" fontId="14" fillId="0" borderId="13" xfId="0" applyFont="1" applyBorder="1" applyAlignment="1">
      <alignment horizontal="center" vertical="center"/>
    </xf>
    <xf numFmtId="0" fontId="10" fillId="0" borderId="0" xfId="0" applyFont="1" applyAlignment="1">
      <alignment horizontal="center" vertical="center" wrapText="1"/>
    </xf>
    <xf numFmtId="0" fontId="14" fillId="0" borderId="0" xfId="0" applyFont="1" applyAlignment="1">
      <alignment horizontal="right"/>
    </xf>
    <xf numFmtId="0" fontId="12" fillId="0" borderId="13" xfId="0" applyFont="1" applyBorder="1" applyAlignment="1"/>
    <xf numFmtId="0" fontId="14" fillId="0" borderId="13" xfId="0" applyFont="1" applyBorder="1" applyAlignment="1">
      <alignment horizontal="right"/>
    </xf>
    <xf numFmtId="0" fontId="12" fillId="0" borderId="0" xfId="0" applyFont="1"/>
    <xf numFmtId="0" fontId="12" fillId="2" borderId="13" xfId="0" applyFont="1" applyFill="1" applyBorder="1"/>
    <xf numFmtId="0" fontId="12" fillId="6" borderId="13" xfId="0" applyFont="1" applyFill="1" applyBorder="1"/>
    <xf numFmtId="0" fontId="12" fillId="3" borderId="13" xfId="0" applyFont="1" applyFill="1" applyBorder="1"/>
    <xf numFmtId="0" fontId="12" fillId="0" borderId="13" xfId="0" applyFont="1" applyBorder="1"/>
    <xf numFmtId="0" fontId="22" fillId="0" borderId="0" xfId="0" applyFont="1" applyAlignment="1">
      <alignment horizontal="left" vertical="center"/>
    </xf>
    <xf numFmtId="0" fontId="12" fillId="0" borderId="13" xfId="0" applyFont="1" applyBorder="1" applyAlignment="1">
      <alignment horizontal="center" vertical="center"/>
    </xf>
    <xf numFmtId="2" fontId="12" fillId="3" borderId="13" xfId="0" applyNumberFormat="1" applyFont="1" applyFill="1" applyBorder="1"/>
    <xf numFmtId="0" fontId="23" fillId="3" borderId="13" xfId="0" applyFont="1" applyFill="1" applyBorder="1" applyAlignment="1">
      <alignment horizontal="center" vertical="center" wrapText="1"/>
    </xf>
    <xf numFmtId="0" fontId="1" fillId="2" borderId="56" xfId="0" applyFont="1" applyFill="1" applyBorder="1" applyAlignment="1">
      <alignment horizontal="center" vertical="center"/>
    </xf>
    <xf numFmtId="0" fontId="25" fillId="3" borderId="57" xfId="0" applyFont="1" applyFill="1" applyBorder="1" applyAlignment="1">
      <alignment horizontal="center" vertical="center"/>
    </xf>
    <xf numFmtId="0" fontId="26" fillId="4" borderId="13" xfId="0" applyFont="1" applyFill="1" applyBorder="1" applyAlignment="1">
      <alignment horizontal="center" vertical="center"/>
    </xf>
    <xf numFmtId="9" fontId="26" fillId="4" borderId="13" xfId="0" applyNumberFormat="1" applyFont="1" applyFill="1" applyBorder="1" applyAlignment="1">
      <alignment horizontal="center" vertical="center"/>
    </xf>
    <xf numFmtId="0" fontId="27" fillId="7" borderId="58" xfId="0" applyFont="1" applyFill="1" applyBorder="1" applyAlignment="1">
      <alignment horizontal="center" vertical="center"/>
    </xf>
    <xf numFmtId="0" fontId="27" fillId="7" borderId="16" xfId="0" applyFont="1" applyFill="1" applyBorder="1" applyAlignment="1">
      <alignment horizontal="center" vertical="center"/>
    </xf>
    <xf numFmtId="0" fontId="26" fillId="4" borderId="16" xfId="0" applyFont="1" applyFill="1" applyBorder="1" applyAlignment="1">
      <alignment horizontal="center" vertical="center"/>
    </xf>
    <xf numFmtId="0" fontId="25" fillId="3" borderId="59"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4" xfId="0" applyFont="1" applyFill="1" applyBorder="1" applyAlignment="1">
      <alignment horizontal="center" vertical="center" wrapText="1"/>
    </xf>
    <xf numFmtId="0" fontId="5" fillId="0" borderId="13" xfId="0" applyFont="1" applyBorder="1" applyAlignment="1">
      <alignment vertical="center" wrapText="1"/>
    </xf>
    <xf numFmtId="0" fontId="5" fillId="0" borderId="13" xfId="0" applyFont="1" applyBorder="1" applyAlignment="1">
      <alignment horizontal="center" vertical="center" wrapText="1"/>
    </xf>
    <xf numFmtId="0" fontId="5" fillId="0" borderId="13" xfId="0" applyFont="1" applyBorder="1" applyAlignment="1">
      <alignment horizontal="center" vertical="center"/>
    </xf>
    <xf numFmtId="0" fontId="22" fillId="0" borderId="13" xfId="0" applyFont="1" applyBorder="1" applyAlignment="1">
      <alignment horizontal="center" vertical="center"/>
    </xf>
    <xf numFmtId="0" fontId="5" fillId="0" borderId="12" xfId="0" applyFont="1" applyBorder="1" applyAlignment="1">
      <alignment horizontal="center" vertical="center" wrapText="1"/>
    </xf>
    <xf numFmtId="0" fontId="22" fillId="0" borderId="46" xfId="0" applyFont="1" applyBorder="1" applyAlignment="1">
      <alignment horizontal="center" vertical="center"/>
    </xf>
    <xf numFmtId="0" fontId="22" fillId="0" borderId="12" xfId="0" applyFont="1" applyBorder="1" applyAlignment="1">
      <alignment horizontal="center" vertical="center"/>
    </xf>
    <xf numFmtId="0" fontId="22" fillId="0" borderId="49" xfId="0" applyFont="1" applyBorder="1" applyAlignment="1">
      <alignment horizontal="center" vertical="center"/>
    </xf>
    <xf numFmtId="0" fontId="22" fillId="0" borderId="13" xfId="0" applyFont="1" applyBorder="1" applyAlignment="1">
      <alignment horizontal="center" vertical="center"/>
    </xf>
    <xf numFmtId="0" fontId="22" fillId="0" borderId="46" xfId="0" applyFont="1" applyBorder="1" applyAlignment="1">
      <alignment horizontal="center" vertical="center"/>
    </xf>
    <xf numFmtId="0" fontId="5" fillId="0" borderId="13" xfId="0" applyFont="1" applyBorder="1" applyAlignment="1">
      <alignment vertical="center" wrapText="1"/>
    </xf>
    <xf numFmtId="0" fontId="22" fillId="0" borderId="12" xfId="0" applyFont="1" applyBorder="1" applyAlignment="1">
      <alignment horizontal="center" vertical="center"/>
    </xf>
    <xf numFmtId="0" fontId="5" fillId="0" borderId="13" xfId="0" applyFont="1" applyBorder="1" applyAlignment="1">
      <alignment horizontal="left" vertical="center" wrapText="1"/>
    </xf>
    <xf numFmtId="0" fontId="22" fillId="0" borderId="49" xfId="0" applyFont="1" applyBorder="1" applyAlignment="1">
      <alignment horizontal="center" vertical="center"/>
    </xf>
    <xf numFmtId="0" fontId="11" fillId="3" borderId="13" xfId="0" applyFont="1" applyFill="1" applyBorder="1" applyAlignment="1">
      <alignment horizontal="center" vertical="center"/>
    </xf>
    <xf numFmtId="0" fontId="4" fillId="3" borderId="13" xfId="0" applyFont="1" applyFill="1" applyBorder="1" applyAlignment="1">
      <alignment horizontal="center" vertical="center"/>
    </xf>
    <xf numFmtId="0" fontId="29" fillId="0" borderId="0" xfId="0" applyFont="1" applyAlignment="1">
      <alignment horizontal="left" vertical="center"/>
    </xf>
    <xf numFmtId="0" fontId="12" fillId="0" borderId="0" xfId="0" applyFont="1" applyAlignment="1">
      <alignment horizontal="center" vertical="center"/>
    </xf>
    <xf numFmtId="0" fontId="15" fillId="0" borderId="61" xfId="0" applyFont="1" applyBorder="1" applyAlignment="1">
      <alignment vertical="center" wrapText="1"/>
    </xf>
    <xf numFmtId="0" fontId="15" fillId="0" borderId="62" xfId="0" applyFont="1" applyBorder="1" applyAlignment="1">
      <alignment horizontal="left" vertical="center" wrapText="1"/>
    </xf>
    <xf numFmtId="0" fontId="15" fillId="0" borderId="63" xfId="0" applyFont="1" applyBorder="1" applyAlignment="1">
      <alignment vertical="center" wrapText="1"/>
    </xf>
    <xf numFmtId="0" fontId="15" fillId="0" borderId="64" xfId="0" applyFont="1" applyBorder="1" applyAlignment="1">
      <alignment vertical="center" wrapText="1"/>
    </xf>
    <xf numFmtId="0" fontId="15" fillId="0" borderId="65" xfId="0" applyFont="1" applyBorder="1" applyAlignment="1">
      <alignment vertical="center" wrapText="1"/>
    </xf>
    <xf numFmtId="0" fontId="15" fillId="0" borderId="64" xfId="0" applyFont="1" applyBorder="1" applyAlignment="1">
      <alignment horizontal="left" vertical="center" wrapText="1"/>
    </xf>
    <xf numFmtId="0" fontId="15" fillId="0" borderId="0" xfId="0" applyFont="1" applyAlignment="1">
      <alignment vertical="center"/>
    </xf>
    <xf numFmtId="0" fontId="30" fillId="0" borderId="13" xfId="0" applyFont="1" applyBorder="1" applyAlignment="1">
      <alignment vertical="center" wrapText="1"/>
    </xf>
    <xf numFmtId="0" fontId="32" fillId="0" borderId="13" xfId="0" applyFont="1" applyBorder="1" applyAlignment="1">
      <alignment horizontal="center" vertical="center"/>
    </xf>
    <xf numFmtId="0" fontId="32" fillId="0" borderId="46" xfId="0" applyFont="1" applyBorder="1" applyAlignment="1">
      <alignment horizontal="center" vertical="center"/>
    </xf>
    <xf numFmtId="0" fontId="33" fillId="0" borderId="13" xfId="0" applyFont="1" applyBorder="1" applyAlignment="1">
      <alignment vertical="center" wrapText="1"/>
    </xf>
    <xf numFmtId="0" fontId="15" fillId="0" borderId="0" xfId="0" applyFont="1" applyAlignment="1">
      <alignment horizontal="left" vertical="center"/>
    </xf>
    <xf numFmtId="0" fontId="34" fillId="0" borderId="46" xfId="0" applyFont="1" applyBorder="1" applyAlignment="1">
      <alignment horizontal="center"/>
    </xf>
    <xf numFmtId="0" fontId="34" fillId="0" borderId="49" xfId="0" applyFont="1" applyBorder="1" applyAlignment="1">
      <alignment horizontal="center"/>
    </xf>
    <xf numFmtId="0" fontId="32" fillId="0" borderId="13" xfId="0" applyFont="1" applyBorder="1" applyAlignment="1">
      <alignment horizontal="center"/>
    </xf>
    <xf numFmtId="0" fontId="32" fillId="0" borderId="46" xfId="0" applyFont="1" applyBorder="1" applyAlignment="1">
      <alignment horizontal="center"/>
    </xf>
    <xf numFmtId="0" fontId="18" fillId="0" borderId="13" xfId="0" applyFont="1" applyBorder="1" applyAlignment="1">
      <alignment horizontal="center" vertical="center"/>
    </xf>
    <xf numFmtId="0" fontId="40" fillId="2" borderId="72" xfId="0" applyFont="1" applyFill="1" applyBorder="1" applyAlignment="1">
      <alignment horizontal="center" vertical="center"/>
    </xf>
    <xf numFmtId="0" fontId="39" fillId="2" borderId="76" xfId="0" applyFont="1" applyFill="1" applyBorder="1" applyAlignment="1">
      <alignment horizontal="center" vertical="center"/>
    </xf>
    <xf numFmtId="0" fontId="39" fillId="2" borderId="77" xfId="0" applyFont="1" applyFill="1" applyBorder="1" applyAlignment="1">
      <alignment horizontal="center" vertical="center"/>
    </xf>
    <xf numFmtId="0" fontId="39" fillId="2" borderId="78" xfId="0" applyFont="1" applyFill="1" applyBorder="1" applyAlignment="1">
      <alignment horizontal="center" vertical="center"/>
    </xf>
    <xf numFmtId="0" fontId="39" fillId="2" borderId="14" xfId="0" applyFont="1" applyFill="1" applyBorder="1" applyAlignment="1">
      <alignment horizontal="center" vertical="center"/>
    </xf>
    <xf numFmtId="0" fontId="39" fillId="2" borderId="13" xfId="0" applyFont="1" applyFill="1" applyBorder="1" applyAlignment="1">
      <alignment horizontal="center" vertical="center"/>
    </xf>
    <xf numFmtId="0" fontId="18" fillId="0" borderId="46" xfId="0" applyFont="1" applyBorder="1" applyAlignment="1">
      <alignment horizontal="center" vertical="center"/>
    </xf>
    <xf numFmtId="0" fontId="18" fillId="0" borderId="46" xfId="0" applyFont="1" applyBorder="1" applyAlignment="1">
      <alignment horizontal="left" vertical="center"/>
    </xf>
    <xf numFmtId="0" fontId="18" fillId="0" borderId="46" xfId="0" applyFont="1" applyBorder="1" applyAlignment="1">
      <alignment horizontal="center" vertical="center"/>
    </xf>
    <xf numFmtId="0" fontId="5" fillId="3" borderId="80" xfId="0" applyFont="1" applyFill="1" applyBorder="1" applyAlignment="1">
      <alignment horizontal="center" vertical="center"/>
    </xf>
    <xf numFmtId="0" fontId="18" fillId="0" borderId="49" xfId="0" applyFont="1" applyBorder="1" applyAlignment="1">
      <alignment horizontal="center" vertical="center"/>
    </xf>
    <xf numFmtId="1" fontId="5" fillId="3" borderId="81" xfId="0" applyNumberFormat="1" applyFont="1" applyFill="1" applyBorder="1" applyAlignment="1">
      <alignment horizontal="center" vertical="center"/>
    </xf>
    <xf numFmtId="0" fontId="18" fillId="0" borderId="13" xfId="0" applyFont="1" applyBorder="1" applyAlignment="1">
      <alignment horizontal="center" vertical="center"/>
    </xf>
    <xf numFmtId="0" fontId="18" fillId="0" borderId="46" xfId="0" applyFont="1" applyBorder="1" applyAlignment="1">
      <alignment horizontal="left" vertical="center"/>
    </xf>
    <xf numFmtId="0" fontId="41" fillId="0" borderId="13" xfId="0" applyFont="1" applyBorder="1" applyAlignment="1">
      <alignment horizontal="center" wrapText="1"/>
    </xf>
    <xf numFmtId="0" fontId="30" fillId="0" borderId="13" xfId="0" applyFont="1" applyBorder="1" applyAlignment="1">
      <alignment horizontal="center" wrapText="1"/>
    </xf>
    <xf numFmtId="0" fontId="18" fillId="0" borderId="10" xfId="0" applyFont="1" applyBorder="1" applyAlignment="1">
      <alignment horizontal="center" vertical="center"/>
    </xf>
    <xf numFmtId="0" fontId="42" fillId="0" borderId="13" xfId="0" applyFont="1" applyBorder="1" applyAlignment="1">
      <alignment horizontal="center" wrapText="1"/>
    </xf>
    <xf numFmtId="0" fontId="43" fillId="0" borderId="13" xfId="0" applyFont="1" applyBorder="1" applyAlignment="1">
      <alignment horizontal="center" wrapText="1"/>
    </xf>
    <xf numFmtId="0" fontId="43" fillId="0" borderId="13" xfId="0" applyFont="1" applyBorder="1" applyAlignment="1">
      <alignment horizontal="center" vertical="center"/>
    </xf>
    <xf numFmtId="0" fontId="41" fillId="0" borderId="13" xfId="0" applyFont="1" applyBorder="1" applyAlignment="1">
      <alignment horizontal="center" wrapText="1"/>
    </xf>
    <xf numFmtId="0" fontId="18" fillId="0" borderId="10" xfId="0" applyFont="1" applyBorder="1" applyAlignment="1">
      <alignment horizontal="center" vertical="center"/>
    </xf>
    <xf numFmtId="0" fontId="9" fillId="2" borderId="85" xfId="0" applyFont="1" applyFill="1" applyBorder="1" applyAlignment="1">
      <alignment horizontal="center" vertical="center"/>
    </xf>
    <xf numFmtId="0" fontId="14" fillId="0" borderId="0" xfId="0" applyFont="1" applyAlignment="1">
      <alignment vertical="center"/>
    </xf>
    <xf numFmtId="0" fontId="9" fillId="2" borderId="86" xfId="0" applyFont="1" applyFill="1" applyBorder="1" applyAlignment="1">
      <alignment horizontal="center" vertical="center"/>
    </xf>
    <xf numFmtId="1" fontId="5" fillId="0" borderId="0" xfId="0" applyNumberFormat="1" applyFont="1" applyAlignment="1">
      <alignment horizontal="center" vertical="center"/>
    </xf>
    <xf numFmtId="0" fontId="9" fillId="2" borderId="90" xfId="0" applyFont="1" applyFill="1" applyBorder="1" applyAlignment="1">
      <alignment horizontal="center" vertical="center"/>
    </xf>
    <xf numFmtId="0" fontId="9" fillId="2" borderId="90" xfId="0" applyFont="1" applyFill="1" applyBorder="1" applyAlignment="1">
      <alignment horizontal="center" vertical="center"/>
    </xf>
    <xf numFmtId="0" fontId="9" fillId="2" borderId="94" xfId="0" applyFont="1" applyFill="1" applyBorder="1" applyAlignment="1">
      <alignment horizontal="center" vertical="center"/>
    </xf>
    <xf numFmtId="0" fontId="9" fillId="2" borderId="95" xfId="0" applyFont="1" applyFill="1" applyBorder="1" applyAlignment="1">
      <alignment horizontal="center" vertical="center"/>
    </xf>
    <xf numFmtId="2" fontId="44" fillId="2" borderId="90" xfId="0" applyNumberFormat="1" applyFont="1" applyFill="1" applyBorder="1" applyAlignment="1">
      <alignment horizontal="center" vertical="center"/>
    </xf>
    <xf numFmtId="2" fontId="44" fillId="2" borderId="96" xfId="0" applyNumberFormat="1" applyFont="1" applyFill="1" applyBorder="1" applyAlignment="1">
      <alignment horizontal="center" vertical="center"/>
    </xf>
    <xf numFmtId="2" fontId="44" fillId="2" borderId="97" xfId="0" applyNumberFormat="1" applyFont="1" applyFill="1" applyBorder="1" applyAlignment="1">
      <alignment horizontal="center" vertical="center"/>
    </xf>
    <xf numFmtId="2" fontId="44" fillId="2" borderId="14" xfId="0" applyNumberFormat="1" applyFont="1" applyFill="1" applyBorder="1" applyAlignment="1">
      <alignment horizontal="center" vertical="center"/>
    </xf>
    <xf numFmtId="2" fontId="44" fillId="0" borderId="0" xfId="0" applyNumberFormat="1" applyFont="1" applyAlignment="1">
      <alignment horizontal="center" vertical="center"/>
    </xf>
    <xf numFmtId="2" fontId="44" fillId="2" borderId="13" xfId="0" applyNumberFormat="1" applyFont="1" applyFill="1" applyBorder="1" applyAlignment="1">
      <alignment horizontal="center" vertical="center"/>
    </xf>
    <xf numFmtId="0" fontId="40" fillId="2" borderId="56" xfId="0" applyFont="1" applyFill="1" applyBorder="1" applyAlignment="1">
      <alignment horizontal="center" vertical="center"/>
    </xf>
    <xf numFmtId="164" fontId="14" fillId="0" borderId="0" xfId="0" applyNumberFormat="1" applyFont="1" applyAlignment="1">
      <alignment vertical="center"/>
    </xf>
    <xf numFmtId="0" fontId="40" fillId="0" borderId="0" xfId="0" applyFont="1" applyAlignment="1">
      <alignment vertical="center"/>
    </xf>
    <xf numFmtId="0" fontId="40" fillId="2" borderId="18" xfId="0" applyFont="1" applyFill="1" applyBorder="1" applyAlignment="1">
      <alignment horizontal="center" vertical="center"/>
    </xf>
    <xf numFmtId="0" fontId="12" fillId="2" borderId="13" xfId="0" applyFont="1" applyFill="1" applyBorder="1" applyAlignment="1">
      <alignment horizontal="center"/>
    </xf>
    <xf numFmtId="0" fontId="45" fillId="0" borderId="13" xfId="0" applyFont="1" applyBorder="1" applyAlignment="1">
      <alignment horizontal="right"/>
    </xf>
    <xf numFmtId="0" fontId="45" fillId="0" borderId="13" xfId="0" applyFont="1" applyBorder="1" applyAlignment="1"/>
    <xf numFmtId="0" fontId="45" fillId="0" borderId="13" xfId="0" applyFont="1" applyBorder="1" applyAlignment="1"/>
    <xf numFmtId="0" fontId="12" fillId="3" borderId="56" xfId="0" applyFont="1" applyFill="1" applyBorder="1"/>
    <xf numFmtId="0" fontId="12" fillId="0" borderId="13" xfId="0" applyFont="1" applyBorder="1" applyAlignment="1">
      <alignment horizontal="center"/>
    </xf>
    <xf numFmtId="164" fontId="14" fillId="0" borderId="13" xfId="0" applyNumberFormat="1" applyFont="1" applyBorder="1" applyAlignment="1">
      <alignment horizontal="center" vertical="center"/>
    </xf>
    <xf numFmtId="164" fontId="14" fillId="0" borderId="13" xfId="0" applyNumberFormat="1" applyFont="1" applyBorder="1" applyAlignment="1">
      <alignment horizontal="left" vertical="center"/>
    </xf>
    <xf numFmtId="164" fontId="9" fillId="2" borderId="13" xfId="0" applyNumberFormat="1" applyFont="1" applyFill="1" applyBorder="1" applyAlignment="1">
      <alignment vertical="center"/>
    </xf>
    <xf numFmtId="0" fontId="9" fillId="2" borderId="13" xfId="0" applyFont="1" applyFill="1" applyBorder="1" applyAlignment="1">
      <alignment vertical="center"/>
    </xf>
    <xf numFmtId="2" fontId="9" fillId="2" borderId="13" xfId="0" applyNumberFormat="1" applyFont="1" applyFill="1" applyBorder="1" applyAlignment="1">
      <alignment vertical="center"/>
    </xf>
    <xf numFmtId="0" fontId="12" fillId="0" borderId="61" xfId="0" applyFont="1" applyBorder="1"/>
    <xf numFmtId="0" fontId="40" fillId="2" borderId="106" xfId="0" applyFont="1" applyFill="1" applyBorder="1" applyAlignment="1">
      <alignment vertical="center"/>
    </xf>
    <xf numFmtId="0" fontId="13" fillId="2" borderId="110" xfId="0" applyFont="1" applyFill="1" applyBorder="1" applyAlignment="1">
      <alignment horizontal="center" vertical="center"/>
    </xf>
    <xf numFmtId="0" fontId="13" fillId="2" borderId="80"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16" xfId="0" applyFont="1" applyFill="1" applyBorder="1" applyAlignment="1">
      <alignment horizontal="center" vertical="center" wrapText="1"/>
    </xf>
    <xf numFmtId="0" fontId="48" fillId="0" borderId="80" xfId="0" applyFont="1" applyBorder="1" applyAlignment="1">
      <alignment horizontal="center" vertical="center"/>
    </xf>
    <xf numFmtId="2" fontId="48" fillId="0" borderId="13" xfId="0" applyNumberFormat="1" applyFont="1" applyBorder="1" applyAlignment="1">
      <alignment horizontal="center" vertical="center"/>
    </xf>
    <xf numFmtId="0" fontId="48" fillId="0" borderId="13" xfId="0" applyFont="1" applyBorder="1" applyAlignment="1">
      <alignment horizontal="center" vertical="center"/>
    </xf>
    <xf numFmtId="0" fontId="48" fillId="0" borderId="117" xfId="0" applyFont="1" applyBorder="1" applyAlignment="1">
      <alignment horizontal="center" vertical="center"/>
    </xf>
    <xf numFmtId="2" fontId="48" fillId="0" borderId="118" xfId="0" applyNumberFormat="1" applyFont="1" applyBorder="1" applyAlignment="1">
      <alignment horizontal="center" vertical="center"/>
    </xf>
    <xf numFmtId="0" fontId="12" fillId="0" borderId="44" xfId="0" applyFont="1" applyBorder="1"/>
    <xf numFmtId="0" fontId="13" fillId="0" borderId="0" xfId="0" applyFont="1" applyAlignment="1">
      <alignment vertical="center"/>
    </xf>
    <xf numFmtId="0" fontId="13" fillId="2" borderId="110" xfId="0" applyFont="1" applyFill="1" applyBorder="1" applyAlignment="1">
      <alignment vertical="center"/>
    </xf>
    <xf numFmtId="0" fontId="4" fillId="3" borderId="23" xfId="0" applyFont="1" applyFill="1" applyBorder="1" applyAlignment="1">
      <alignment horizontal="center" vertical="center"/>
    </xf>
    <xf numFmtId="0" fontId="4" fillId="3" borderId="90" xfId="0" applyFont="1" applyFill="1" applyBorder="1" applyAlignment="1">
      <alignment horizontal="center" vertical="center"/>
    </xf>
    <xf numFmtId="0" fontId="4" fillId="3" borderId="97" xfId="0" applyFont="1" applyFill="1" applyBorder="1" applyAlignment="1">
      <alignment horizontal="center" vertical="center"/>
    </xf>
    <xf numFmtId="0" fontId="13" fillId="2" borderId="125" xfId="0" applyFont="1" applyFill="1" applyBorder="1" applyAlignment="1">
      <alignment horizontal="center" vertical="center"/>
    </xf>
    <xf numFmtId="0" fontId="5" fillId="8" borderId="126" xfId="0" applyFont="1" applyFill="1" applyBorder="1" applyAlignment="1">
      <alignment horizontal="center" vertical="center"/>
    </xf>
    <xf numFmtId="0" fontId="4" fillId="3" borderId="127" xfId="0" applyFont="1" applyFill="1" applyBorder="1" applyAlignment="1">
      <alignment horizontal="center" vertical="center"/>
    </xf>
    <xf numFmtId="0" fontId="13" fillId="2" borderId="106" xfId="0" applyFont="1" applyFill="1" applyBorder="1" applyAlignment="1">
      <alignment horizontal="center" vertical="center"/>
    </xf>
    <xf numFmtId="0" fontId="13" fillId="2" borderId="128" xfId="0" applyFont="1" applyFill="1" applyBorder="1" applyAlignment="1">
      <alignment horizontal="center" vertical="center"/>
    </xf>
    <xf numFmtId="0" fontId="10" fillId="0" borderId="129" xfId="0" applyFont="1" applyBorder="1" applyAlignment="1">
      <alignment horizontal="center" vertical="center"/>
    </xf>
    <xf numFmtId="0" fontId="4" fillId="3" borderId="5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30" xfId="0" applyFont="1" applyFill="1" applyBorder="1" applyAlignment="1">
      <alignment horizontal="center" vertical="center" wrapText="1"/>
    </xf>
    <xf numFmtId="2" fontId="5" fillId="8" borderId="126" xfId="0" applyNumberFormat="1" applyFont="1" applyFill="1" applyBorder="1" applyAlignment="1">
      <alignment horizontal="center" vertical="center"/>
    </xf>
    <xf numFmtId="0" fontId="4" fillId="3" borderId="80" xfId="0" applyFont="1" applyFill="1" applyBorder="1" applyAlignment="1">
      <alignment horizontal="center" vertical="center" wrapText="1"/>
    </xf>
    <xf numFmtId="2" fontId="4" fillId="3" borderId="13" xfId="0" applyNumberFormat="1" applyFont="1" applyFill="1" applyBorder="1" applyAlignment="1">
      <alignment horizontal="center" vertical="center"/>
    </xf>
    <xf numFmtId="0" fontId="4" fillId="0" borderId="131" xfId="0" applyFont="1" applyBorder="1" applyAlignment="1">
      <alignment horizontal="center" vertical="center"/>
    </xf>
    <xf numFmtId="0" fontId="49" fillId="3" borderId="80" xfId="0" applyFont="1" applyFill="1" applyBorder="1" applyAlignment="1">
      <alignment horizontal="center" vertical="center" wrapText="1"/>
    </xf>
    <xf numFmtId="0" fontId="6" fillId="0" borderId="10" xfId="0" applyFont="1" applyBorder="1" applyAlignment="1">
      <alignment horizontal="center" vertical="center"/>
    </xf>
    <xf numFmtId="0" fontId="2" fillId="0" borderId="11" xfId="0" applyFont="1" applyBorder="1"/>
    <xf numFmtId="0" fontId="2" fillId="0" borderId="12" xfId="0" applyFont="1" applyBorder="1"/>
    <xf numFmtId="0" fontId="7" fillId="0" borderId="10" xfId="0" applyFont="1" applyBorder="1" applyAlignment="1">
      <alignment horizontal="center" vertical="center"/>
    </xf>
    <xf numFmtId="9" fontId="7" fillId="0" borderId="10"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2" borderId="5" xfId="0" applyFont="1" applyFill="1" applyBorder="1" applyAlignment="1">
      <alignment vertical="center" wrapText="1"/>
    </xf>
    <xf numFmtId="0" fontId="2" fillId="0" borderId="6" xfId="0" applyFont="1" applyBorder="1"/>
    <xf numFmtId="0" fontId="2" fillId="0" borderId="7" xfId="0" applyFont="1" applyBorder="1"/>
    <xf numFmtId="0" fontId="4" fillId="3" borderId="8" xfId="0" applyFont="1" applyFill="1" applyBorder="1" applyAlignment="1">
      <alignment horizontal="center" vertical="center"/>
    </xf>
    <xf numFmtId="0" fontId="2" fillId="0" borderId="9" xfId="0" applyFont="1" applyBorder="1"/>
    <xf numFmtId="0" fontId="5" fillId="2" borderId="8" xfId="0" applyFont="1" applyFill="1" applyBorder="1" applyAlignment="1">
      <alignment vertical="center" wrapText="1"/>
    </xf>
    <xf numFmtId="0" fontId="5" fillId="2" borderId="5" xfId="0" applyFont="1" applyFill="1" applyBorder="1" applyAlignment="1">
      <alignment horizontal="left" vertical="center" wrapText="1"/>
    </xf>
    <xf numFmtId="0" fontId="1" fillId="2" borderId="10" xfId="0" applyFont="1" applyFill="1" applyBorder="1" applyAlignment="1">
      <alignment horizontal="center" vertical="center"/>
    </xf>
    <xf numFmtId="0" fontId="1" fillId="2" borderId="20" xfId="0" applyFont="1" applyFill="1" applyBorder="1" applyAlignment="1">
      <alignment horizontal="center" vertical="center"/>
    </xf>
    <xf numFmtId="0" fontId="2" fillId="0" borderId="21" xfId="0" applyFont="1" applyBorder="1"/>
    <xf numFmtId="0" fontId="18" fillId="0" borderId="34" xfId="0" applyFont="1" applyBorder="1" applyAlignment="1">
      <alignment horizontal="center" vertical="center" wrapText="1"/>
    </xf>
    <xf numFmtId="0" fontId="2" fillId="0" borderId="38" xfId="0" applyFont="1" applyBorder="1"/>
    <xf numFmtId="0" fontId="2" fillId="0" borderId="46" xfId="0" applyFont="1" applyBorder="1"/>
    <xf numFmtId="0" fontId="17" fillId="0" borderId="39" xfId="0" applyFont="1" applyBorder="1" applyAlignment="1">
      <alignment vertical="center" wrapText="1"/>
    </xf>
    <xf numFmtId="0" fontId="2" fillId="0" borderId="40" xfId="0" applyFont="1" applyBorder="1"/>
    <xf numFmtId="0" fontId="2" fillId="0" borderId="41" xfId="0" applyFont="1" applyBorder="1"/>
    <xf numFmtId="0" fontId="2" fillId="0" borderId="44" xfId="0" applyFont="1" applyBorder="1"/>
    <xf numFmtId="0" fontId="0" fillId="0" borderId="0" xfId="0" applyFont="1" applyAlignment="1"/>
    <xf numFmtId="0" fontId="2" fillId="0" borderId="45" xfId="0" applyFont="1" applyBorder="1"/>
    <xf numFmtId="0" fontId="2" fillId="0" borderId="47" xfId="0" applyFont="1" applyBorder="1"/>
    <xf numFmtId="0" fontId="2" fillId="0" borderId="48" xfId="0" applyFont="1" applyBorder="1"/>
    <xf numFmtId="0" fontId="2" fillId="0" borderId="49" xfId="0" applyFont="1" applyBorder="1"/>
    <xf numFmtId="0" fontId="17" fillId="0" borderId="10" xfId="0" applyFont="1" applyBorder="1" applyAlignment="1">
      <alignment wrapText="1"/>
    </xf>
    <xf numFmtId="0" fontId="18" fillId="0" borderId="38" xfId="0" applyFont="1" applyBorder="1" applyAlignment="1">
      <alignment horizontal="center" vertical="center" wrapText="1"/>
    </xf>
    <xf numFmtId="0" fontId="17" fillId="0" borderId="10" xfId="0" applyFont="1" applyBorder="1" applyAlignment="1">
      <alignment vertical="center" wrapText="1"/>
    </xf>
    <xf numFmtId="0" fontId="17" fillId="0" borderId="0" xfId="0" applyFont="1" applyAlignment="1">
      <alignment vertical="center" wrapText="1"/>
    </xf>
    <xf numFmtId="0" fontId="18" fillId="0" borderId="34" xfId="0" applyFont="1" applyBorder="1" applyAlignment="1">
      <alignment vertical="center"/>
    </xf>
    <xf numFmtId="0" fontId="17" fillId="2" borderId="31" xfId="0" applyFont="1" applyFill="1" applyBorder="1" applyAlignment="1">
      <alignment horizontal="left" vertical="center" wrapText="1"/>
    </xf>
    <xf numFmtId="0" fontId="2" fillId="0" borderId="26" xfId="0" applyFont="1" applyBorder="1"/>
    <xf numFmtId="0" fontId="2" fillId="0" borderId="27" xfId="0" applyFont="1" applyBorder="1"/>
    <xf numFmtId="0" fontId="10" fillId="5" borderId="36" xfId="0" applyFont="1" applyFill="1" applyBorder="1" applyAlignment="1">
      <alignment horizontal="center" vertical="center" wrapText="1"/>
    </xf>
    <xf numFmtId="0" fontId="2" fillId="0" borderId="37" xfId="0" applyFont="1" applyBorder="1"/>
    <xf numFmtId="0" fontId="17" fillId="2" borderId="43" xfId="0" applyFont="1" applyFill="1" applyBorder="1" applyAlignment="1">
      <alignment horizontal="left" vertical="center" wrapText="1"/>
    </xf>
    <xf numFmtId="0" fontId="1" fillId="2" borderId="25" xfId="0" applyFont="1" applyFill="1" applyBorder="1" applyAlignment="1">
      <alignment horizontal="center" vertical="center"/>
    </xf>
    <xf numFmtId="0" fontId="13" fillId="2" borderId="28" xfId="0" applyFont="1" applyFill="1" applyBorder="1" applyAlignment="1">
      <alignment horizontal="center" wrapText="1"/>
    </xf>
    <xf numFmtId="0" fontId="16" fillId="0" borderId="10" xfId="0" applyFont="1" applyBorder="1" applyAlignment="1">
      <alignment horizontal="center" vertical="center" wrapText="1"/>
    </xf>
    <xf numFmtId="0" fontId="10" fillId="5" borderId="32" xfId="0" applyFont="1" applyFill="1" applyBorder="1" applyAlignment="1">
      <alignment horizontal="center" vertical="center" wrapText="1"/>
    </xf>
    <xf numFmtId="0" fontId="2" fillId="0" borderId="33" xfId="0" applyFont="1" applyBorder="1"/>
    <xf numFmtId="0" fontId="17" fillId="0" borderId="10" xfId="0" applyFont="1" applyBorder="1" applyAlignment="1">
      <alignment horizontal="left" vertical="center" wrapText="1"/>
    </xf>
    <xf numFmtId="0" fontId="10" fillId="5" borderId="51" xfId="0" applyFont="1" applyFill="1" applyBorder="1" applyAlignment="1">
      <alignment horizontal="center" vertical="center" wrapText="1"/>
    </xf>
    <xf numFmtId="0" fontId="2" fillId="0" borderId="52" xfId="0" applyFont="1" applyBorder="1"/>
    <xf numFmtId="0" fontId="14" fillId="5" borderId="34" xfId="0" applyFont="1" applyFill="1" applyBorder="1" applyAlignment="1">
      <alignment horizontal="center" wrapText="1"/>
    </xf>
    <xf numFmtId="0" fontId="14" fillId="2" borderId="10" xfId="0" applyFont="1" applyFill="1" applyBorder="1" applyAlignment="1">
      <alignment horizontal="center" wrapText="1"/>
    </xf>
    <xf numFmtId="0" fontId="14" fillId="6" borderId="10" xfId="0" applyFont="1" applyFill="1" applyBorder="1" applyAlignment="1">
      <alignment horizontal="center" wrapText="1"/>
    </xf>
    <xf numFmtId="0" fontId="14" fillId="0" borderId="10" xfId="0" applyFont="1" applyBorder="1" applyAlignment="1">
      <alignment horizontal="center"/>
    </xf>
    <xf numFmtId="0" fontId="14" fillId="2" borderId="10" xfId="0" applyFont="1" applyFill="1" applyBorder="1" applyAlignment="1">
      <alignment horizontal="center"/>
    </xf>
    <xf numFmtId="0" fontId="14" fillId="6" borderId="10" xfId="0" applyFont="1" applyFill="1" applyBorder="1" applyAlignment="1">
      <alignment horizontal="center"/>
    </xf>
    <xf numFmtId="0" fontId="19" fillId="0" borderId="0" xfId="0" applyFont="1" applyAlignment="1">
      <alignment horizontal="left"/>
    </xf>
    <xf numFmtId="0" fontId="12" fillId="5" borderId="34" xfId="0" applyFont="1" applyFill="1" applyBorder="1" applyAlignment="1">
      <alignment horizontal="center" wrapText="1"/>
    </xf>
    <xf numFmtId="0" fontId="12" fillId="2" borderId="10" xfId="0" applyFont="1" applyFill="1" applyBorder="1" applyAlignment="1">
      <alignment horizontal="center" wrapText="1"/>
    </xf>
    <xf numFmtId="0" fontId="12" fillId="6" borderId="10" xfId="0" applyFont="1" applyFill="1" applyBorder="1" applyAlignment="1">
      <alignment horizontal="center" wrapText="1"/>
    </xf>
    <xf numFmtId="0" fontId="12" fillId="2" borderId="10" xfId="0" applyFont="1" applyFill="1" applyBorder="1" applyAlignment="1">
      <alignment horizontal="center"/>
    </xf>
    <xf numFmtId="0" fontId="12" fillId="6" borderId="10"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wrapText="1"/>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1" fillId="2" borderId="53" xfId="0" applyFont="1" applyFill="1" applyBorder="1" applyAlignment="1">
      <alignment horizontal="center" vertical="center"/>
    </xf>
    <xf numFmtId="0" fontId="2" fillId="0" borderId="54" xfId="0" applyFont="1" applyBorder="1"/>
    <xf numFmtId="0" fontId="2" fillId="0" borderId="55" xfId="0" applyFont="1" applyBorder="1"/>
    <xf numFmtId="0" fontId="1" fillId="2" borderId="34" xfId="0" applyFont="1" applyFill="1" applyBorder="1" applyAlignment="1">
      <alignment horizontal="center" vertical="center"/>
    </xf>
    <xf numFmtId="0" fontId="24" fillId="2" borderId="10" xfId="0" applyFont="1" applyFill="1" applyBorder="1" applyAlignment="1">
      <alignment horizontal="center" vertical="center"/>
    </xf>
    <xf numFmtId="0" fontId="15" fillId="0" borderId="10" xfId="0" applyFont="1" applyBorder="1" applyAlignment="1">
      <alignment horizontal="left" vertical="center" wrapText="1"/>
    </xf>
    <xf numFmtId="0" fontId="15" fillId="0" borderId="10" xfId="0" applyFont="1" applyBorder="1" applyAlignment="1">
      <alignment horizontal="center" vertical="center" wrapText="1"/>
    </xf>
    <xf numFmtId="0" fontId="15" fillId="0" borderId="66" xfId="0" applyFont="1" applyBorder="1" applyAlignment="1">
      <alignment horizontal="center" vertical="center" wrapText="1"/>
    </xf>
    <xf numFmtId="0" fontId="2" fillId="0" borderId="64" xfId="0" applyFont="1" applyBorder="1"/>
    <xf numFmtId="0" fontId="15" fillId="0" borderId="39" xfId="0" applyFont="1" applyBorder="1" applyAlignment="1">
      <alignment horizontal="left" vertical="center" wrapText="1"/>
    </xf>
    <xf numFmtId="0" fontId="15" fillId="0" borderId="0" xfId="0" applyFont="1" applyAlignment="1">
      <alignment horizontal="center" vertical="center"/>
    </xf>
    <xf numFmtId="0" fontId="14" fillId="0" borderId="0" xfId="0" applyFont="1" applyAlignment="1">
      <alignment horizontal="center"/>
    </xf>
    <xf numFmtId="0" fontId="30" fillId="0" borderId="10" xfId="0" applyFont="1" applyBorder="1" applyAlignment="1">
      <alignment horizontal="center" vertical="center" wrapText="1"/>
    </xf>
    <xf numFmtId="0" fontId="12" fillId="0" borderId="10" xfId="0" applyFont="1" applyBorder="1" applyAlignment="1">
      <alignment horizontal="left" vertical="top" wrapText="1"/>
    </xf>
    <xf numFmtId="0" fontId="32" fillId="0" borderId="11" xfId="0" applyFont="1" applyBorder="1" applyAlignment="1">
      <alignment horizontal="center" vertical="center"/>
    </xf>
    <xf numFmtId="0" fontId="35" fillId="0" borderId="0" xfId="0" applyFont="1" applyAlignment="1">
      <alignment horizontal="center" vertical="center"/>
    </xf>
    <xf numFmtId="0" fontId="31" fillId="0" borderId="10" xfId="0" applyFont="1" applyBorder="1" applyAlignment="1">
      <alignment horizontal="left" vertical="center" wrapText="1"/>
    </xf>
    <xf numFmtId="0" fontId="4" fillId="3" borderId="34" xfId="0" applyFont="1" applyFill="1" applyBorder="1" applyAlignment="1">
      <alignment horizontal="center" vertical="center"/>
    </xf>
    <xf numFmtId="0" fontId="1" fillId="2" borderId="60" xfId="0" applyFont="1" applyFill="1" applyBorder="1" applyAlignment="1">
      <alignment horizontal="center" vertical="center"/>
    </xf>
    <xf numFmtId="0" fontId="21" fillId="0" borderId="47" xfId="0" applyFont="1" applyBorder="1" applyAlignment="1">
      <alignment horizontal="left" vertical="center"/>
    </xf>
    <xf numFmtId="0" fontId="17" fillId="0" borderId="10" xfId="0" applyFont="1" applyBorder="1" applyAlignment="1">
      <alignment horizontal="left" vertical="center"/>
    </xf>
    <xf numFmtId="0" fontId="21" fillId="0" borderId="47" xfId="0" applyFont="1" applyBorder="1" applyAlignment="1">
      <alignment vertical="center" wrapText="1"/>
    </xf>
    <xf numFmtId="0" fontId="14" fillId="0" borderId="0" xfId="0" applyFont="1" applyAlignment="1">
      <alignment horizontal="center" vertical="center"/>
    </xf>
    <xf numFmtId="0" fontId="28" fillId="0" borderId="0" xfId="0" applyFont="1" applyAlignment="1">
      <alignment horizontal="center" vertical="center"/>
    </xf>
    <xf numFmtId="0" fontId="32" fillId="0" borderId="48" xfId="0" applyFont="1" applyBorder="1"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xf>
    <xf numFmtId="0" fontId="37" fillId="0" borderId="10" xfId="0" applyFont="1" applyBorder="1" applyAlignment="1">
      <alignment horizontal="left" vertical="center" wrapText="1"/>
    </xf>
    <xf numFmtId="0" fontId="36" fillId="0" borderId="10" xfId="0" applyFont="1" applyBorder="1" applyAlignment="1">
      <alignment vertical="center"/>
    </xf>
    <xf numFmtId="0" fontId="36" fillId="0" borderId="47" xfId="0" applyFont="1" applyBorder="1" applyAlignment="1">
      <alignment horizontal="left" vertical="center"/>
    </xf>
    <xf numFmtId="0" fontId="15" fillId="0" borderId="67" xfId="0" applyFont="1" applyBorder="1" applyAlignment="1">
      <alignment horizontal="center" vertical="center" wrapText="1"/>
    </xf>
    <xf numFmtId="0" fontId="2" fillId="0" borderId="68" xfId="0" applyFont="1" applyBorder="1"/>
    <xf numFmtId="0" fontId="17" fillId="0" borderId="10" xfId="0" applyFont="1" applyBorder="1" applyAlignment="1">
      <alignment horizontal="left" vertical="top" wrapText="1"/>
    </xf>
    <xf numFmtId="0" fontId="21" fillId="0" borderId="10" xfId="0" applyFont="1" applyBorder="1" applyAlignment="1">
      <alignment horizontal="left" vertical="center" wrapText="1"/>
    </xf>
    <xf numFmtId="0" fontId="32" fillId="0" borderId="10" xfId="0" applyFont="1" applyBorder="1" applyAlignment="1">
      <alignment horizontal="center" vertical="center"/>
    </xf>
    <xf numFmtId="0" fontId="32" fillId="0" borderId="47" xfId="0" applyFont="1" applyBorder="1" applyAlignment="1">
      <alignment horizontal="center" vertical="center"/>
    </xf>
    <xf numFmtId="2" fontId="9" fillId="2" borderId="10" xfId="0" applyNumberFormat="1" applyFont="1" applyFill="1" applyBorder="1" applyAlignment="1">
      <alignment horizontal="center" vertical="center"/>
    </xf>
    <xf numFmtId="0" fontId="9" fillId="2" borderId="10" xfId="0" applyFont="1" applyFill="1" applyBorder="1" applyAlignment="1">
      <alignment horizontal="center" vertical="center"/>
    </xf>
    <xf numFmtId="0" fontId="9" fillId="2" borderId="98" xfId="0" applyFont="1" applyFill="1" applyBorder="1" applyAlignment="1">
      <alignment horizontal="right" vertical="center"/>
    </xf>
    <xf numFmtId="0" fontId="2" fillId="0" borderId="99" xfId="0" applyFont="1" applyBorder="1"/>
    <xf numFmtId="0" fontId="40" fillId="2" borderId="75" xfId="0" applyFont="1" applyFill="1" applyBorder="1" applyAlignment="1">
      <alignment horizontal="center" vertical="center"/>
    </xf>
    <xf numFmtId="0" fontId="2" fillId="0" borderId="79" xfId="0" applyFont="1" applyBorder="1"/>
    <xf numFmtId="0" fontId="39" fillId="2" borderId="75" xfId="0" applyFont="1" applyFill="1" applyBorder="1" applyAlignment="1">
      <alignment horizontal="center" vertical="center" wrapText="1"/>
    </xf>
    <xf numFmtId="0" fontId="38" fillId="2" borderId="69" xfId="0" applyFont="1" applyFill="1" applyBorder="1" applyAlignment="1">
      <alignment horizontal="center" vertical="center"/>
    </xf>
    <xf numFmtId="0" fontId="2" fillId="0" borderId="70" xfId="0" applyFont="1" applyBorder="1"/>
    <xf numFmtId="0" fontId="39" fillId="2" borderId="61" xfId="0" applyFont="1" applyFill="1" applyBorder="1" applyAlignment="1">
      <alignment horizontal="center" vertical="center" wrapText="1"/>
    </xf>
    <xf numFmtId="0" fontId="2" fillId="0" borderId="71" xfId="0" applyFont="1" applyBorder="1"/>
    <xf numFmtId="0" fontId="40" fillId="2" borderId="73" xfId="0" applyFont="1" applyFill="1" applyBorder="1" applyAlignment="1">
      <alignment horizontal="center" vertical="center"/>
    </xf>
    <xf numFmtId="0" fontId="2" fillId="0" borderId="62" xfId="0" applyFont="1" applyBorder="1"/>
    <xf numFmtId="0" fontId="40" fillId="2" borderId="74" xfId="0" applyFont="1" applyFill="1" applyBorder="1" applyAlignment="1">
      <alignment horizontal="center" vertical="center"/>
    </xf>
    <xf numFmtId="0" fontId="40" fillId="2" borderId="61" xfId="0" applyFont="1" applyFill="1" applyBorder="1" applyAlignment="1">
      <alignment horizontal="center" vertical="center"/>
    </xf>
    <xf numFmtId="0" fontId="40" fillId="2" borderId="10" xfId="0" applyFont="1" applyFill="1" applyBorder="1" applyAlignment="1">
      <alignment horizontal="center" vertical="center"/>
    </xf>
    <xf numFmtId="0" fontId="9" fillId="2" borderId="82" xfId="0" applyFont="1" applyFill="1" applyBorder="1" applyAlignment="1">
      <alignment horizontal="right" vertical="center"/>
    </xf>
    <xf numFmtId="0" fontId="2" fillId="0" borderId="83" xfId="0" applyFont="1" applyBorder="1"/>
    <xf numFmtId="0" fontId="2" fillId="0" borderId="84" xfId="0" applyFont="1" applyBorder="1"/>
    <xf numFmtId="0" fontId="9" fillId="2" borderId="87" xfId="0" applyFont="1" applyFill="1" applyBorder="1" applyAlignment="1">
      <alignment horizontal="right" vertical="center"/>
    </xf>
    <xf numFmtId="0" fontId="2" fillId="0" borderId="88" xfId="0" applyFont="1" applyBorder="1"/>
    <xf numFmtId="0" fontId="2" fillId="0" borderId="89" xfId="0" applyFont="1" applyBorder="1"/>
    <xf numFmtId="0" fontId="9" fillId="2" borderId="91" xfId="0" applyFont="1" applyFill="1" applyBorder="1" applyAlignment="1">
      <alignment horizontal="right" vertical="center"/>
    </xf>
    <xf numFmtId="0" fontId="2" fillId="0" borderId="92" xfId="0" applyFont="1" applyBorder="1"/>
    <xf numFmtId="0" fontId="2" fillId="0" borderId="93" xfId="0" applyFont="1" applyBorder="1"/>
    <xf numFmtId="0" fontId="9" fillId="2" borderId="100" xfId="0" applyFont="1" applyFill="1" applyBorder="1" applyAlignment="1">
      <alignment horizontal="right" vertical="center"/>
    </xf>
    <xf numFmtId="0" fontId="2" fillId="0" borderId="101" xfId="0" applyFont="1" applyBorder="1"/>
    <xf numFmtId="0" fontId="40" fillId="2" borderId="60" xfId="0" applyFont="1" applyFill="1" applyBorder="1" applyAlignment="1">
      <alignment horizontal="center" vertical="center"/>
    </xf>
    <xf numFmtId="0" fontId="39" fillId="2" borderId="10" xfId="0" applyFont="1" applyFill="1" applyBorder="1" applyAlignment="1">
      <alignment horizontal="center" vertical="center" wrapText="1"/>
    </xf>
    <xf numFmtId="0" fontId="9" fillId="2" borderId="10" xfId="0" applyFont="1" applyFill="1" applyBorder="1" applyAlignment="1">
      <alignment horizontal="right" vertical="center"/>
    </xf>
    <xf numFmtId="0" fontId="46" fillId="2" borderId="10" xfId="0" applyFont="1" applyFill="1" applyBorder="1" applyAlignment="1">
      <alignment horizontal="center" vertical="center"/>
    </xf>
    <xf numFmtId="0" fontId="40" fillId="2" borderId="10" xfId="0" applyFont="1" applyFill="1" applyBorder="1" applyAlignment="1">
      <alignment horizontal="right" vertical="center"/>
    </xf>
    <xf numFmtId="0" fontId="9" fillId="2" borderId="10" xfId="0" applyFont="1" applyFill="1" applyBorder="1" applyAlignment="1">
      <alignment horizontal="center" vertical="center" wrapText="1"/>
    </xf>
    <xf numFmtId="2" fontId="9" fillId="2" borderId="10" xfId="0" applyNumberFormat="1" applyFont="1" applyFill="1" applyBorder="1" applyAlignment="1">
      <alignment horizontal="center" vertical="center" wrapText="1"/>
    </xf>
    <xf numFmtId="2" fontId="10" fillId="0" borderId="10" xfId="0" applyNumberFormat="1" applyFont="1" applyBorder="1" applyAlignment="1">
      <alignment horizontal="center" vertical="center"/>
    </xf>
    <xf numFmtId="0" fontId="14" fillId="0" borderId="10" xfId="0" applyFont="1" applyBorder="1" applyAlignment="1">
      <alignment horizontal="center" vertical="center"/>
    </xf>
    <xf numFmtId="0" fontId="7" fillId="0" borderId="0" xfId="0" applyFont="1" applyAlignment="1">
      <alignment horizontal="center" vertical="center"/>
    </xf>
    <xf numFmtId="2" fontId="10" fillId="0" borderId="120" xfId="0" applyNumberFormat="1" applyFont="1" applyBorder="1" applyAlignment="1">
      <alignment horizontal="center" vertical="center"/>
    </xf>
    <xf numFmtId="0" fontId="2" fillId="0" borderId="121" xfId="0" applyFont="1" applyBorder="1"/>
    <xf numFmtId="0" fontId="14" fillId="0" borderId="122" xfId="0" applyFont="1" applyBorder="1" applyAlignment="1">
      <alignment horizontal="center" vertical="center"/>
    </xf>
    <xf numFmtId="0" fontId="2" fillId="0" borderId="122" xfId="0" applyFont="1" applyBorder="1"/>
    <xf numFmtId="0" fontId="2" fillId="0" borderId="123" xfId="0" applyFont="1" applyBorder="1"/>
    <xf numFmtId="0" fontId="40" fillId="2" borderId="124" xfId="0" applyFont="1" applyFill="1" applyBorder="1" applyAlignment="1">
      <alignment horizontal="center" vertical="center"/>
    </xf>
    <xf numFmtId="0" fontId="2" fillId="0" borderId="112" xfId="0" applyFont="1" applyBorder="1"/>
    <xf numFmtId="0" fontId="50" fillId="2" borderId="132" xfId="0" applyFont="1" applyFill="1" applyBorder="1" applyAlignment="1">
      <alignment horizontal="center" vertical="center"/>
    </xf>
    <xf numFmtId="0" fontId="2" fillId="0" borderId="133" xfId="0" applyFont="1" applyBorder="1"/>
    <xf numFmtId="0" fontId="2" fillId="0" borderId="63" xfId="0" applyFont="1" applyBorder="1"/>
    <xf numFmtId="0" fontId="2" fillId="0" borderId="134" xfId="0" applyFont="1" applyBorder="1"/>
    <xf numFmtId="0" fontId="14" fillId="0" borderId="39" xfId="0" applyFont="1" applyBorder="1" applyAlignment="1">
      <alignment horizontal="center" vertical="center"/>
    </xf>
    <xf numFmtId="0" fontId="47" fillId="0" borderId="62" xfId="0" applyFont="1" applyBorder="1" applyAlignment="1">
      <alignment horizontal="center" vertical="center" wrapText="1"/>
    </xf>
    <xf numFmtId="0" fontId="2" fillId="0" borderId="102" xfId="0" applyFont="1" applyBorder="1"/>
    <xf numFmtId="0" fontId="24" fillId="2" borderId="69" xfId="0" applyFont="1" applyFill="1" applyBorder="1" applyAlignment="1">
      <alignment horizontal="center" vertical="center"/>
    </xf>
    <xf numFmtId="0" fontId="2" fillId="0" borderId="103" xfId="0" applyFont="1" applyBorder="1"/>
    <xf numFmtId="0" fontId="46" fillId="2" borderId="69" xfId="0" applyFont="1" applyFill="1" applyBorder="1" applyAlignment="1">
      <alignment horizontal="center" vertical="center" wrapText="1"/>
    </xf>
    <xf numFmtId="0" fontId="2" fillId="0" borderId="104" xfId="0" applyFont="1" applyBorder="1"/>
    <xf numFmtId="0" fontId="40" fillId="2" borderId="105" xfId="0" applyFont="1" applyFill="1" applyBorder="1" applyAlignment="1">
      <alignment horizontal="center" vertical="center"/>
    </xf>
    <xf numFmtId="0" fontId="40" fillId="2" borderId="107" xfId="0" applyFont="1" applyFill="1" applyBorder="1" applyAlignment="1">
      <alignment horizontal="center" vertical="center" wrapText="1"/>
    </xf>
    <xf numFmtId="0" fontId="2" fillId="0" borderId="108" xfId="0" applyFont="1" applyBorder="1"/>
    <xf numFmtId="0" fontId="2" fillId="0" borderId="109" xfId="0" applyFont="1" applyBorder="1"/>
    <xf numFmtId="0" fontId="13" fillId="2" borderId="111" xfId="0" applyFont="1" applyFill="1" applyBorder="1" applyAlignment="1">
      <alignment horizontal="center" vertical="center"/>
    </xf>
    <xf numFmtId="0" fontId="2" fillId="0" borderId="113" xfId="0" applyFont="1" applyBorder="1"/>
    <xf numFmtId="0" fontId="9" fillId="2" borderId="111" xfId="0" applyFont="1" applyFill="1" applyBorder="1" applyAlignment="1">
      <alignment horizontal="center" vertical="center" wrapText="1"/>
    </xf>
    <xf numFmtId="0" fontId="13" fillId="2" borderId="114" xfId="0" applyFont="1" applyFill="1" applyBorder="1" applyAlignment="1">
      <alignment horizontal="center" vertical="center" wrapText="1"/>
    </xf>
    <xf numFmtId="0" fontId="2" fillId="0" borderId="66" xfId="0" applyFont="1" applyBorder="1"/>
    <xf numFmtId="0" fontId="2" fillId="0" borderId="115" xfId="0" applyFont="1" applyBorder="1"/>
    <xf numFmtId="0" fontId="13" fillId="2" borderId="39" xfId="0" applyFont="1" applyFill="1" applyBorder="1" applyAlignment="1">
      <alignment horizontal="center" vertical="center" wrapText="1"/>
    </xf>
    <xf numFmtId="0" fontId="13" fillId="2" borderId="34" xfId="0" applyFont="1" applyFill="1" applyBorder="1" applyAlignment="1">
      <alignment horizontal="center" vertical="center" wrapText="1"/>
    </xf>
    <xf numFmtId="0" fontId="48" fillId="0" borderId="10" xfId="0" applyFont="1" applyBorder="1" applyAlignment="1">
      <alignment horizontal="center" vertical="center"/>
    </xf>
    <xf numFmtId="2" fontId="48" fillId="0" borderId="10" xfId="0" applyNumberFormat="1" applyFont="1" applyBorder="1" applyAlignment="1">
      <alignment horizontal="center" vertical="center"/>
    </xf>
    <xf numFmtId="0" fontId="13" fillId="2" borderId="10" xfId="0" applyFont="1" applyFill="1" applyBorder="1" applyAlignment="1">
      <alignment horizontal="center" vertical="center" wrapText="1"/>
    </xf>
    <xf numFmtId="0" fontId="13" fillId="2" borderId="119" xfId="0" applyFont="1" applyFill="1" applyBorder="1" applyAlignment="1">
      <alignment horizontal="center" vertical="center" wrapText="1"/>
    </xf>
  </cellXfs>
  <cellStyles count="1">
    <cellStyle name="Normal" xfId="0" builtinId="0"/>
  </cellStyles>
  <dxfs count="1">
    <dxf>
      <numFmt numFmtId="165" formatCode="_(* #,##0_);_(* \(#,##0\);_(* &quot;-&quot;_);_(@_)"/>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5817845490008398"/>
          <c:y val="0.13129231727390009"/>
          <c:w val="0.64837128095002161"/>
          <c:h val="0.75542150451532564"/>
        </c:manualLayout>
      </c:layout>
      <c:barChart>
        <c:barDir val="col"/>
        <c:grouping val="clustered"/>
        <c:varyColors val="1"/>
        <c:ser>
          <c:idx val="0"/>
          <c:order val="0"/>
          <c:tx>
            <c:v>CIE</c:v>
          </c:tx>
          <c:spPr>
            <a:solidFill>
              <a:srgbClr val="4F81B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COA!$B$14:$B$19</c:f>
              <c:numCache>
                <c:formatCode>0.00</c:formatCode>
                <c:ptCount val="6"/>
                <c:pt idx="0">
                  <c:v>96.711504839503093</c:v>
                </c:pt>
                <c:pt idx="1">
                  <c:v>92.332035053554037</c:v>
                </c:pt>
                <c:pt idx="2">
                  <c:v>78.638028638028644</c:v>
                </c:pt>
                <c:pt idx="3">
                  <c:v>83.194444444444457</c:v>
                </c:pt>
                <c:pt idx="4">
                  <c:v>92.448979591836746</c:v>
                </c:pt>
                <c:pt idx="5">
                  <c:v>86.230088495575217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19B-4CE9-81D4-80BC957C2475}"/>
            </c:ext>
          </c:extLst>
        </c:ser>
        <c:ser>
          <c:idx val="1"/>
          <c:order val="1"/>
          <c:tx>
            <c:v>CAA</c:v>
          </c:tx>
          <c:spPr>
            <a:solidFill>
              <a:srgbClr val="C0504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COA!$D$14:$D$19</c:f>
              <c:numCache>
                <c:formatCode>0.00</c:formatCode>
                <c:ptCount val="6"/>
                <c:pt idx="0">
                  <c:v>99.275362318840578</c:v>
                </c:pt>
                <c:pt idx="1">
                  <c:v>99.275362318840578</c:v>
                </c:pt>
                <c:pt idx="2">
                  <c:v>99.275362318840578</c:v>
                </c:pt>
                <c:pt idx="3">
                  <c:v>99.637681159420282</c:v>
                </c:pt>
                <c:pt idx="4">
                  <c:v>100</c:v>
                </c:pt>
                <c:pt idx="5">
                  <c:v>100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19B-4CE9-81D4-80BC957C2475}"/>
            </c:ext>
          </c:extLst>
        </c:ser>
        <c:ser>
          <c:idx val="2"/>
          <c:order val="2"/>
          <c:spPr>
            <a:solidFill>
              <a:schemeClr val="accent3"/>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COA!$F$13:$F$19</c:f>
              <c:numCache>
                <c:formatCode>0.00</c:formatCode>
                <c:ptCount val="7"/>
                <c:pt idx="0" formatCode="General">
                  <c:v>0</c:v>
                </c:pt>
                <c:pt idx="1">
                  <c:v>76.086956521739125</c:v>
                </c:pt>
                <c:pt idx="2">
                  <c:v>33.152173913043484</c:v>
                </c:pt>
                <c:pt idx="3">
                  <c:v>24.637681159420289</c:v>
                </c:pt>
                <c:pt idx="4">
                  <c:v>28.985507246376812</c:v>
                </c:pt>
                <c:pt idx="5">
                  <c:v>29.34782608695652</c:v>
                </c:pt>
                <c:pt idx="6">
                  <c:v>30.797101449275363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19B-4CE9-81D4-80BC957C2475}"/>
            </c:ext>
          </c:extLst>
        </c:ser>
        <c:dLbls>
          <c:showLegendKey val="0"/>
          <c:showVal val="0"/>
          <c:showCatName val="0"/>
          <c:showSerName val="0"/>
          <c:showPercent val="0"/>
          <c:showBubbleSize val="0"/>
        </c:dLbls>
        <c:gapWidth val="150"/>
        <c:axId val="990524936"/>
        <c:axId val="84664203"/>
      </c:barChart>
      <c:catAx>
        <c:axId val="99052493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i="0">
                <a:solidFill>
                  <a:srgbClr val="000000"/>
                </a:solidFill>
                <a:latin typeface="+mn-lt"/>
              </a:defRPr>
            </a:pPr>
            <a:endParaRPr lang="en-US"/>
          </a:p>
        </c:txPr>
        <c:crossAx val="84664203"/>
        <c:crosses val="autoZero"/>
        <c:auto val="1"/>
        <c:lblAlgn val="ctr"/>
        <c:lblOffset val="100"/>
        <c:noMultiLvlLbl val="1"/>
      </c:catAx>
      <c:valAx>
        <c:axId val="846642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i="0">
                <a:solidFill>
                  <a:srgbClr val="000000"/>
                </a:solidFill>
                <a:latin typeface="+mn-lt"/>
              </a:defRPr>
            </a:pPr>
            <a:endParaRPr lang="en-US"/>
          </a:p>
        </c:txPr>
        <c:crossAx val="990524936"/>
        <c:crosses val="autoZero"/>
        <c:crossBetween val="between"/>
      </c:valAx>
    </c:plotArea>
    <c:legend>
      <c:legendPos val="r"/>
      <c:layout>
        <c:manualLayout>
          <c:xMode val="edge"/>
          <c:yMode val="edge"/>
          <c:x val="0.79515665803870472"/>
          <c:y val="1.3479172251873092E-3"/>
        </c:manualLayou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F81B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COA!$H$14:$H$19</c:f>
              <c:numCache>
                <c:formatCode>0.00</c:formatCode>
                <c:ptCount val="6"/>
                <c:pt idx="0">
                  <c:v>84.593161596778458</c:v>
                </c:pt>
                <c:pt idx="1">
                  <c:v>57.518451095776356</c:v>
                </c:pt>
                <c:pt idx="2">
                  <c:v>48.301553518944822</c:v>
                </c:pt>
                <c:pt idx="3">
                  <c:v>52.313405797101453</c:v>
                </c:pt>
                <c:pt idx="4">
                  <c:v>55.343389529724931</c:v>
                </c:pt>
                <c:pt idx="5">
                  <c:v>54.347287418237784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22-44B0-AC2D-68E16B5A4AEC}"/>
            </c:ext>
          </c:extLst>
        </c:ser>
        <c:ser>
          <c:idx val="1"/>
          <c:order val="1"/>
          <c:spPr>
            <a:solidFill>
              <a:schemeClr val="accent2"/>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COA!$I$14:$I$19</c:f>
              <c:numCache>
                <c:formatCode>General</c:formatCode>
                <c:ptCount val="6"/>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322-44B0-AC2D-68E16B5A4AEC}"/>
            </c:ext>
          </c:extLst>
        </c:ser>
        <c:ser>
          <c:idx val="2"/>
          <c:order val="2"/>
          <c:invertIfNegative val="1"/>
          <c:cat>
            <c:strRef>
              <c:f>COA!$A$14:$A$19</c:f>
              <c:strCache>
                <c:ptCount val="6"/>
                <c:pt idx="0">
                  <c:v>CO1</c:v>
                </c:pt>
                <c:pt idx="1">
                  <c:v>CO2</c:v>
                </c:pt>
                <c:pt idx="2">
                  <c:v>CO3</c:v>
                </c:pt>
                <c:pt idx="3">
                  <c:v>CO4</c:v>
                </c:pt>
                <c:pt idx="4">
                  <c:v>CO5</c:v>
                </c:pt>
                <c:pt idx="5">
                  <c:v>CO6</c:v>
                </c:pt>
              </c:strCache>
            </c:strRef>
          </c:cat>
          <c:val>
            <c:numRef>
              <c:f>COA!$J$14:$J$19</c:f>
              <c:numCache>
                <c:formatCode>0.00</c:formatCode>
                <c:ptCount val="6"/>
                <c:pt idx="0">
                  <c:v>75</c:v>
                </c:pt>
                <c:pt idx="1">
                  <c:v>75</c:v>
                </c:pt>
                <c:pt idx="2">
                  <c:v>75</c:v>
                </c:pt>
                <c:pt idx="3">
                  <c:v>75</c:v>
                </c:pt>
                <c:pt idx="4">
                  <c:v>75</c:v>
                </c:pt>
                <c:pt idx="5">
                  <c:v>75</c:v>
                </c:pt>
              </c:numCache>
            </c:numRef>
          </c:val>
          <c:extLst>
            <c:ext xmlns:c16="http://schemas.microsoft.com/office/drawing/2014/chart" uri="{C3380CC4-5D6E-409C-BE32-E72D297353CC}">
              <c16:uniqueId val="{00000002-4322-44B0-AC2D-68E16B5A4AEC}"/>
            </c:ext>
          </c:extLst>
        </c:ser>
        <c:ser>
          <c:idx val="3"/>
          <c:order val="3"/>
          <c:invertIfNegative val="1"/>
          <c:cat>
            <c:strRef>
              <c:f>COA!$A$14:$A$19</c:f>
              <c:strCache>
                <c:ptCount val="6"/>
                <c:pt idx="0">
                  <c:v>CO1</c:v>
                </c:pt>
                <c:pt idx="1">
                  <c:v>CO2</c:v>
                </c:pt>
                <c:pt idx="2">
                  <c:v>CO3</c:v>
                </c:pt>
                <c:pt idx="3">
                  <c:v>CO4</c:v>
                </c:pt>
                <c:pt idx="4">
                  <c:v>CO5</c:v>
                </c:pt>
                <c:pt idx="5">
                  <c:v>CO6</c:v>
                </c:pt>
              </c:strCache>
            </c:strRef>
          </c:cat>
          <c:val>
            <c:numRef>
              <c:f>COA!$K$14:$K$19</c:f>
              <c:numCache>
                <c:formatCode>General</c:formatCode>
                <c:ptCount val="6"/>
              </c:numCache>
            </c:numRef>
          </c:val>
          <c:extLst>
            <c:ext xmlns:c16="http://schemas.microsoft.com/office/drawing/2014/chart" uri="{C3380CC4-5D6E-409C-BE32-E72D297353CC}">
              <c16:uniqueId val="{00000003-4322-44B0-AC2D-68E16B5A4AEC}"/>
            </c:ext>
          </c:extLst>
        </c:ser>
        <c:dLbls>
          <c:showLegendKey val="0"/>
          <c:showVal val="0"/>
          <c:showCatName val="0"/>
          <c:showSerName val="0"/>
          <c:showPercent val="0"/>
          <c:showBubbleSize val="0"/>
        </c:dLbls>
        <c:gapWidth val="150"/>
        <c:axId val="2086797650"/>
        <c:axId val="234701156"/>
      </c:barChart>
      <c:catAx>
        <c:axId val="208679765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i="0">
                <a:solidFill>
                  <a:srgbClr val="000000"/>
                </a:solidFill>
                <a:latin typeface="+mn-lt"/>
              </a:defRPr>
            </a:pPr>
            <a:endParaRPr lang="en-US"/>
          </a:p>
        </c:txPr>
        <c:crossAx val="234701156"/>
        <c:crosses val="autoZero"/>
        <c:auto val="1"/>
        <c:lblAlgn val="ctr"/>
        <c:lblOffset val="100"/>
        <c:noMultiLvlLbl val="1"/>
      </c:catAx>
      <c:valAx>
        <c:axId val="2347011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i="0">
                <a:solidFill>
                  <a:srgbClr val="000000"/>
                </a:solidFill>
                <a:latin typeface="+mn-lt"/>
              </a:defRPr>
            </a:pPr>
            <a:endParaRPr lang="en-US"/>
          </a:p>
        </c:txPr>
        <c:crossAx val="2086797650"/>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40</xdr:row>
      <xdr:rowOff>9525</xdr:rowOff>
    </xdr:from>
    <xdr:ext cx="4352925" cy="2543175"/>
    <xdr:graphicFrame macro="">
      <xdr:nvGraphicFramePr>
        <xdr:cNvPr id="137726869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228600</xdr:colOff>
      <xdr:row>40</xdr:row>
      <xdr:rowOff>28575</xdr:rowOff>
    </xdr:from>
    <xdr:ext cx="3924300" cy="2524125"/>
    <xdr:graphicFrame macro="">
      <xdr:nvGraphicFramePr>
        <xdr:cNvPr id="181442097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180975</xdr:colOff>
      <xdr:row>0</xdr:row>
      <xdr:rowOff>38100</xdr:rowOff>
    </xdr:from>
    <xdr:ext cx="1162050" cy="1200150"/>
    <xdr:pic>
      <xdr:nvPicPr>
        <xdr:cNvPr id="2" name="image1.jpg" descr="logo_final.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sqref="A1:G1"/>
    </sheetView>
  </sheetViews>
  <sheetFormatPr defaultColWidth="14.3984375" defaultRowHeight="15.05" customHeight="1"/>
  <cols>
    <col min="1" max="1" width="22.296875" customWidth="1"/>
    <col min="2" max="2" width="10.69921875" customWidth="1"/>
    <col min="3" max="3" width="11.3984375" customWidth="1"/>
    <col min="4" max="4" width="13.69921875" customWidth="1"/>
    <col min="5" max="5" width="21.296875" customWidth="1"/>
    <col min="6" max="6" width="19" customWidth="1"/>
    <col min="7" max="7" width="20.09765625" customWidth="1"/>
    <col min="8" max="26" width="8.69921875" customWidth="1"/>
  </cols>
  <sheetData>
    <row r="1" spans="1:10" ht="35.200000000000003" customHeight="1">
      <c r="A1" s="194" t="s">
        <v>0</v>
      </c>
      <c r="B1" s="195"/>
      <c r="C1" s="195"/>
      <c r="D1" s="195"/>
      <c r="E1" s="195"/>
      <c r="F1" s="195"/>
      <c r="G1" s="196"/>
      <c r="H1" s="1"/>
      <c r="I1" s="1"/>
      <c r="J1" s="1"/>
    </row>
    <row r="2" spans="1:10" ht="34.549999999999997" customHeight="1">
      <c r="A2" s="2" t="s">
        <v>1</v>
      </c>
      <c r="B2" s="197" t="s">
        <v>2</v>
      </c>
      <c r="C2" s="198"/>
      <c r="D2" s="198"/>
      <c r="E2" s="199"/>
      <c r="F2" s="2" t="s">
        <v>3</v>
      </c>
      <c r="G2" s="3" t="s">
        <v>4</v>
      </c>
      <c r="H2" s="1"/>
      <c r="I2" s="1"/>
      <c r="J2" s="1"/>
    </row>
    <row r="3" spans="1:10" ht="34.549999999999997" customHeight="1">
      <c r="A3" s="2" t="s">
        <v>5</v>
      </c>
      <c r="B3" s="197" t="s">
        <v>6</v>
      </c>
      <c r="C3" s="198"/>
      <c r="D3" s="198"/>
      <c r="E3" s="199"/>
      <c r="F3" s="2" t="s">
        <v>7</v>
      </c>
      <c r="G3" s="4" t="s">
        <v>8</v>
      </c>
      <c r="H3" s="1"/>
      <c r="I3" s="1"/>
      <c r="J3" s="1"/>
    </row>
    <row r="4" spans="1:10" ht="24.05" customHeight="1">
      <c r="A4" s="200" t="s">
        <v>9</v>
      </c>
      <c r="B4" s="5" t="s">
        <v>10</v>
      </c>
      <c r="C4" s="5" t="s">
        <v>11</v>
      </c>
      <c r="D4" s="5" t="s">
        <v>12</v>
      </c>
      <c r="E4" s="5" t="s">
        <v>13</v>
      </c>
      <c r="F4" s="200" t="s">
        <v>14</v>
      </c>
      <c r="G4" s="202" t="s">
        <v>15</v>
      </c>
    </row>
    <row r="5" spans="1:10" ht="14.25" customHeight="1">
      <c r="A5" s="201"/>
      <c r="B5" s="6">
        <v>4</v>
      </c>
      <c r="C5" s="6">
        <v>1</v>
      </c>
      <c r="D5" s="7"/>
      <c r="E5" s="7">
        <v>3</v>
      </c>
      <c r="F5" s="201"/>
      <c r="G5" s="201"/>
    </row>
    <row r="6" spans="1:10" ht="34.549999999999997" customHeight="1">
      <c r="A6" s="2" t="s">
        <v>16</v>
      </c>
      <c r="B6" s="203" t="s">
        <v>17</v>
      </c>
      <c r="C6" s="198"/>
      <c r="D6" s="198"/>
      <c r="E6" s="199"/>
      <c r="F6" s="2" t="s">
        <v>18</v>
      </c>
      <c r="G6" s="4" t="s">
        <v>19</v>
      </c>
    </row>
    <row r="7" spans="1:10" ht="14.25" customHeight="1"/>
    <row r="8" spans="1:10" ht="14.25" customHeight="1"/>
    <row r="9" spans="1:10" ht="14.25" customHeight="1"/>
    <row r="10" spans="1:10" ht="47.3" customHeight="1">
      <c r="A10" s="189" t="s">
        <v>20</v>
      </c>
      <c r="B10" s="190"/>
      <c r="C10" s="190"/>
      <c r="D10" s="190"/>
      <c r="E10" s="190"/>
      <c r="F10" s="190"/>
      <c r="G10" s="191"/>
    </row>
    <row r="11" spans="1:10" ht="47.3" customHeight="1">
      <c r="A11" s="8" t="s">
        <v>21</v>
      </c>
      <c r="B11" s="192" t="s">
        <v>22</v>
      </c>
      <c r="C11" s="190"/>
      <c r="D11" s="191"/>
      <c r="E11" s="193">
        <v>0.5</v>
      </c>
      <c r="F11" s="191"/>
      <c r="G11" s="9" t="s">
        <v>23</v>
      </c>
    </row>
    <row r="12" spans="1:10" ht="47.3" customHeight="1">
      <c r="A12" s="8" t="s">
        <v>24</v>
      </c>
      <c r="B12" s="192" t="s">
        <v>25</v>
      </c>
      <c r="C12" s="190"/>
      <c r="D12" s="191"/>
      <c r="E12" s="193">
        <v>0.35</v>
      </c>
      <c r="F12" s="191"/>
      <c r="G12" s="10">
        <v>75</v>
      </c>
    </row>
    <row r="13" spans="1:10" ht="14.25" customHeight="1"/>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B6:E6"/>
    <mergeCell ref="A1:G1"/>
    <mergeCell ref="B2:E2"/>
    <mergeCell ref="B3:E3"/>
    <mergeCell ref="A4:A5"/>
    <mergeCell ref="F4:F5"/>
    <mergeCell ref="G4:G5"/>
    <mergeCell ref="A10:G10"/>
    <mergeCell ref="B11:D11"/>
    <mergeCell ref="E11:F11"/>
    <mergeCell ref="B12:D12"/>
    <mergeCell ref="E12:F12"/>
  </mergeCells>
  <pageMargins left="0.7" right="0.7" top="0.75" bottom="0.75" header="0" footer="0"/>
  <pageSetup scale="8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984375" defaultRowHeight="15.05" customHeight="1"/>
  <cols>
    <col min="1" max="1" width="21.69921875" customWidth="1"/>
    <col min="2" max="15" width="8.296875" customWidth="1"/>
    <col min="16" max="16" width="8.69921875" customWidth="1"/>
    <col min="17" max="17" width="14.59765625" customWidth="1"/>
    <col min="18" max="26" width="8.69921875" customWidth="1"/>
  </cols>
  <sheetData>
    <row r="1" spans="1:26" ht="102.8" customHeight="1">
      <c r="A1" s="158"/>
      <c r="B1" s="339" t="s">
        <v>515</v>
      </c>
      <c r="C1" s="302"/>
      <c r="D1" s="302"/>
      <c r="E1" s="302"/>
      <c r="F1" s="302"/>
      <c r="G1" s="302"/>
      <c r="H1" s="302"/>
      <c r="I1" s="302"/>
      <c r="J1" s="302"/>
      <c r="K1" s="302"/>
      <c r="L1" s="302"/>
      <c r="M1" s="302"/>
      <c r="N1" s="302"/>
      <c r="O1" s="302"/>
      <c r="P1" s="302"/>
      <c r="Q1" s="340"/>
    </row>
    <row r="2" spans="1:26" ht="56.95" customHeight="1">
      <c r="A2" s="341" t="s">
        <v>516</v>
      </c>
      <c r="B2" s="298"/>
      <c r="C2" s="298"/>
      <c r="D2" s="298"/>
      <c r="E2" s="298"/>
      <c r="F2" s="298"/>
      <c r="G2" s="298"/>
      <c r="H2" s="298"/>
      <c r="I2" s="298"/>
      <c r="J2" s="298"/>
      <c r="K2" s="298"/>
      <c r="L2" s="298"/>
      <c r="M2" s="298"/>
      <c r="N2" s="298"/>
      <c r="O2" s="298"/>
      <c r="P2" s="298"/>
      <c r="Q2" s="342"/>
    </row>
    <row r="3" spans="1:26" ht="49.6" customHeight="1">
      <c r="A3" s="343" t="str">
        <f>CD!B2</f>
        <v>Operating Systems</v>
      </c>
      <c r="B3" s="298"/>
      <c r="C3" s="298"/>
      <c r="D3" s="298"/>
      <c r="E3" s="344"/>
      <c r="F3" s="345" t="str">
        <f>CD!G2</f>
        <v>R204GA05503</v>
      </c>
      <c r="G3" s="298"/>
      <c r="H3" s="344"/>
      <c r="I3" s="159" t="str">
        <f>CD!G3</f>
        <v>R20</v>
      </c>
      <c r="J3" s="345" t="str">
        <f>CD!B3</f>
        <v>III B.TECH I SEM</v>
      </c>
      <c r="K3" s="298"/>
      <c r="L3" s="298"/>
      <c r="M3" s="298"/>
      <c r="N3" s="344"/>
      <c r="O3" s="345" t="str">
        <f>CD!G6</f>
        <v>2022-2023</v>
      </c>
      <c r="P3" s="298"/>
      <c r="Q3" s="342"/>
    </row>
    <row r="4" spans="1:26" ht="49.6" customHeight="1">
      <c r="A4" s="346" t="s">
        <v>177</v>
      </c>
      <c r="B4" s="347"/>
      <c r="C4" s="347"/>
      <c r="D4" s="347"/>
      <c r="E4" s="347"/>
      <c r="F4" s="347"/>
      <c r="G4" s="347"/>
      <c r="H4" s="347"/>
      <c r="I4" s="347"/>
      <c r="J4" s="347"/>
      <c r="K4" s="347"/>
      <c r="L4" s="347"/>
      <c r="M4" s="347"/>
      <c r="N4" s="347"/>
      <c r="O4" s="347"/>
      <c r="P4" s="347"/>
      <c r="Q4" s="348"/>
    </row>
    <row r="5" spans="1:26" ht="22.6" customHeight="1">
      <c r="A5" s="160" t="s">
        <v>517</v>
      </c>
      <c r="B5" s="349" t="s">
        <v>182</v>
      </c>
      <c r="C5" s="333"/>
      <c r="D5" s="333"/>
      <c r="E5" s="350"/>
      <c r="F5" s="349" t="s">
        <v>183</v>
      </c>
      <c r="G5" s="333"/>
      <c r="H5" s="333"/>
      <c r="I5" s="350"/>
      <c r="J5" s="351" t="s">
        <v>518</v>
      </c>
      <c r="K5" s="350"/>
      <c r="L5" s="352" t="s">
        <v>519</v>
      </c>
      <c r="M5" s="353"/>
      <c r="N5" s="354"/>
      <c r="O5" s="355" t="s">
        <v>520</v>
      </c>
      <c r="P5" s="212"/>
      <c r="Q5" s="356" t="s">
        <v>521</v>
      </c>
    </row>
    <row r="6" spans="1:26" ht="35.200000000000003" customHeight="1">
      <c r="A6" s="161" t="s">
        <v>522</v>
      </c>
      <c r="B6" s="162" t="s">
        <v>523</v>
      </c>
      <c r="C6" s="162" t="s">
        <v>524</v>
      </c>
      <c r="D6" s="162" t="s">
        <v>525</v>
      </c>
      <c r="E6" s="162" t="s">
        <v>526</v>
      </c>
      <c r="F6" s="162" t="s">
        <v>523</v>
      </c>
      <c r="G6" s="162" t="s">
        <v>524</v>
      </c>
      <c r="H6" s="162" t="s">
        <v>525</v>
      </c>
      <c r="I6" s="162" t="s">
        <v>526</v>
      </c>
      <c r="J6" s="163" t="s">
        <v>116</v>
      </c>
      <c r="K6" s="163" t="s">
        <v>526</v>
      </c>
      <c r="L6" s="216"/>
      <c r="M6" s="217"/>
      <c r="N6" s="218"/>
      <c r="O6" s="216"/>
      <c r="P6" s="218"/>
      <c r="Q6" s="209"/>
    </row>
    <row r="7" spans="1:26" ht="14.25" customHeight="1">
      <c r="A7" s="164" t="s">
        <v>81</v>
      </c>
      <c r="B7" s="165">
        <f>'CO A1-M1 &amp; A2-M2'!D151</f>
        <v>97.010743671599968</v>
      </c>
      <c r="C7" s="165">
        <f>'CO A1-M1 &amp; A2-M2'!H151</f>
        <v>96.412266007406217</v>
      </c>
      <c r="D7" s="165">
        <f t="shared" ref="D7:D12" si="0">IF(OR(B7=0,C7=0),MAX(B7,C7),AVERAGE(B7:C7))</f>
        <v>96.711504839503093</v>
      </c>
      <c r="E7" s="166" t="str">
        <f>IF(AND(D7&gt;=COTL!G4,D7&lt;COTL!I4),"1",IF(AND(D7&gt;=COTL!I4,D7&lt;COTL!K4),"2",IF(D7&gt;=COTL!K4,"3","0")))</f>
        <v>3</v>
      </c>
      <c r="F7" s="165">
        <f>'CO A1-M1 &amp; A2-M2'!L151</f>
        <v>99.275362318840578</v>
      </c>
      <c r="G7" s="165" t="str">
        <f>'CO A1-M1 &amp; A2-M2'!P151</f>
        <v/>
      </c>
      <c r="H7" s="165">
        <f t="shared" ref="H7:H12" si="1">IF(OR(F7=0,G7=0),MAX(F7,G7),AVERAGE(F7:G7))</f>
        <v>99.275362318840578</v>
      </c>
      <c r="I7" s="166" t="str">
        <f>IF(AND(H7&gt;=COTL!G4,H7&lt;COTL!I4),"1",IF(AND(H7&gt;=COTL!I4,H7&lt;COTL!K4),"2",IF(H7&gt;=COTL!K4,"3","0")))</f>
        <v>3</v>
      </c>
      <c r="J7" s="165">
        <f>'CO A3-E'!D162</f>
        <v>76.086956521739125</v>
      </c>
      <c r="K7" s="166" t="str">
        <f>IF(COUNTBLANK(J7)=1," ",IF(AND(J7&gt;=COTL!Q4,J7&lt;COTL!S4),"1",IF(AND(J7&gt;=COTL!S4,J7&lt;COTL!U4),"2",IF(J7&gt;=COTL!U4,"3","0"))))</f>
        <v>3</v>
      </c>
      <c r="L7" s="358">
        <f t="shared" ref="L7:L12" si="2">(D7*0.3)+(H7*0.1)+(J7*0.6)</f>
        <v>84.593161596778458</v>
      </c>
      <c r="M7" s="190"/>
      <c r="N7" s="191"/>
      <c r="O7" s="357">
        <f t="shared" ref="O7:O12" si="3">(E7*0.3)+(I7*0.1)+(K7*0.6)</f>
        <v>3</v>
      </c>
      <c r="P7" s="191"/>
      <c r="Q7" s="166">
        <f>CD!G$12</f>
        <v>75</v>
      </c>
    </row>
    <row r="8" spans="1:26" ht="14.25" customHeight="1">
      <c r="A8" s="164" t="s">
        <v>85</v>
      </c>
      <c r="B8" s="165">
        <f>'CO A1-M1 &amp; A2-M2'!D152</f>
        <v>92.332035053554037</v>
      </c>
      <c r="C8" s="165" t="str">
        <f>'CO A1-M1 &amp; A2-M2'!H152</f>
        <v/>
      </c>
      <c r="D8" s="165">
        <f t="shared" si="0"/>
        <v>92.332035053554037</v>
      </c>
      <c r="E8" s="166" t="str">
        <f>IF(AND(D8&gt;=COTL!G5,D8&lt;COTL!I5),"1",IF(AND(D8&gt;=COTL!I5,D8&lt;COTL!K5),"2",IF(D8&gt;=COTL!K5,"3","0")))</f>
        <v>3</v>
      </c>
      <c r="F8" s="165">
        <f>'CO A1-M1 &amp; A2-M2'!L152</f>
        <v>99.275362318840578</v>
      </c>
      <c r="G8" s="165" t="str">
        <f>'CO A1-M1 &amp; A2-M2'!P152</f>
        <v/>
      </c>
      <c r="H8" s="165">
        <f t="shared" si="1"/>
        <v>99.275362318840578</v>
      </c>
      <c r="I8" s="166" t="str">
        <f>IF(AND(H8&gt;=COTL!G5,H8&lt;COTL!I5),"1",IF(AND(H8&gt;=COTL!I5,H8&lt;COTL!K5),"2",IF(H8&gt;=COTL!K5,"3","0")))</f>
        <v>3</v>
      </c>
      <c r="J8" s="165">
        <f>'CO A3-E'!D163</f>
        <v>33.152173913043484</v>
      </c>
      <c r="K8" s="166" t="str">
        <f>IF(COUNTBLANK(J8)=1," ",IF(AND(J8&gt;=COTL!Q5,J8&lt;COTL!S5),"1",IF(AND(J8&gt;=COTL!S5,J8&lt;COTL!U5),"2",IF(J8&gt;=COTL!U5,"3","0"))))</f>
        <v>0</v>
      </c>
      <c r="L8" s="358">
        <f t="shared" si="2"/>
        <v>57.518451095776356</v>
      </c>
      <c r="M8" s="190"/>
      <c r="N8" s="191"/>
      <c r="O8" s="357">
        <f t="shared" si="3"/>
        <v>1.2</v>
      </c>
      <c r="P8" s="191"/>
      <c r="Q8" s="166">
        <f>CD!G$12</f>
        <v>75</v>
      </c>
    </row>
    <row r="9" spans="1:26" ht="14.25" customHeight="1">
      <c r="A9" s="164" t="s">
        <v>88</v>
      </c>
      <c r="B9" s="165">
        <f>'CO A1-M1 &amp; A2-M2'!D153</f>
        <v>78.638028638028644</v>
      </c>
      <c r="C9" s="165" t="str">
        <f>'CO A1-M1 &amp; A2-M2'!H153</f>
        <v/>
      </c>
      <c r="D9" s="165">
        <f t="shared" si="0"/>
        <v>78.638028638028644</v>
      </c>
      <c r="E9" s="166" t="str">
        <f>IF(AND(D9&gt;=COTL!G6,D9&lt;COTL!I6),"1",IF(AND(D9&gt;=COTL!I6,D9&lt;COTL!K6),"2",IF(D9&gt;=COTL!K6,"3","0")))</f>
        <v>3</v>
      </c>
      <c r="F9" s="165">
        <f>'CO A1-M1 &amp; A2-M2'!L153</f>
        <v>99.275362318840578</v>
      </c>
      <c r="G9" s="165" t="str">
        <f>'CO A1-M1 &amp; A2-M2'!P153</f>
        <v/>
      </c>
      <c r="H9" s="165">
        <f t="shared" si="1"/>
        <v>99.275362318840578</v>
      </c>
      <c r="I9" s="166" t="str">
        <f>IF(AND(H9&gt;=COTL!G6,H9&lt;COTL!I6),"1",IF(AND(H9&gt;=COTL!I6,H9&lt;COTL!K6),"2",IF(H9&gt;=COTL!K6,"3","0")))</f>
        <v>3</v>
      </c>
      <c r="J9" s="165">
        <f>'CO A3-E'!D164</f>
        <v>24.637681159420289</v>
      </c>
      <c r="K9" s="166" t="str">
        <f>IF(COUNTBLANK(J9)=1," ",IF(AND(J9&gt;=COTL!Q6,J9&lt;COTL!S6),"1",IF(AND(J9&gt;=COTL!S6,J9&lt;COTL!U6),"2",IF(J9&gt;=COTL!U6,"3","0"))))</f>
        <v>0</v>
      </c>
      <c r="L9" s="358">
        <f t="shared" si="2"/>
        <v>48.301553518944822</v>
      </c>
      <c r="M9" s="190"/>
      <c r="N9" s="191"/>
      <c r="O9" s="357">
        <f t="shared" si="3"/>
        <v>1.2</v>
      </c>
      <c r="P9" s="191"/>
      <c r="Q9" s="166">
        <f>CD!G$12</f>
        <v>75</v>
      </c>
    </row>
    <row r="10" spans="1:26" ht="14.25" customHeight="1">
      <c r="A10" s="164" t="s">
        <v>90</v>
      </c>
      <c r="B10" s="165">
        <f>'CO A1-M1 &amp; A2-M2'!D154</f>
        <v>74.166666666666671</v>
      </c>
      <c r="C10" s="165">
        <f>'CO A1-M1 &amp; A2-M2'!H154</f>
        <v>92.222222222222229</v>
      </c>
      <c r="D10" s="165">
        <f t="shared" si="0"/>
        <v>83.194444444444457</v>
      </c>
      <c r="E10" s="166" t="str">
        <f>IF(AND(D10&gt;=COTL!G7,D10&lt;COTL!I7),"1",IF(AND(D10&gt;=COTL!I7,D10&lt;COTL!K7),"2",IF(D10&gt;=COTL!K7,"3","0")))</f>
        <v>3</v>
      </c>
      <c r="F10" s="165">
        <f>'CO A1-M1 &amp; A2-M2'!L154</f>
        <v>99.275362318840578</v>
      </c>
      <c r="G10" s="165">
        <f>'CO A1-M1 &amp; A2-M2'!P154</f>
        <v>100</v>
      </c>
      <c r="H10" s="165">
        <f t="shared" si="1"/>
        <v>99.637681159420282</v>
      </c>
      <c r="I10" s="166" t="str">
        <f>IF(AND(H10&gt;=COTL!G7,H10&lt;COTL!I7),"1",IF(AND(H10&gt;=COTL!I7,H10&lt;COTL!K7),"2",IF(H10&gt;=COTL!K7,"3","0")))</f>
        <v>3</v>
      </c>
      <c r="J10" s="165">
        <f>'CO A3-E'!D165</f>
        <v>28.985507246376812</v>
      </c>
      <c r="K10" s="166" t="str">
        <f>IF(COUNTBLANK(J10)=1," ",IF(AND(J10&gt;=COTL!Q7,J10&lt;COTL!S7),"1",IF(AND(J10&gt;=COTL!S7,J10&lt;COTL!U7),"2",IF(J10&gt;=COTL!U7,"3","0"))))</f>
        <v>0</v>
      </c>
      <c r="L10" s="358">
        <f t="shared" si="2"/>
        <v>52.313405797101453</v>
      </c>
      <c r="M10" s="190"/>
      <c r="N10" s="191"/>
      <c r="O10" s="357">
        <f t="shared" si="3"/>
        <v>1.2</v>
      </c>
      <c r="P10" s="191"/>
      <c r="Q10" s="166">
        <f>CD!G$12</f>
        <v>75</v>
      </c>
    </row>
    <row r="11" spans="1:26" ht="14.25" customHeight="1">
      <c r="A11" s="164" t="s">
        <v>92</v>
      </c>
      <c r="B11" s="165" t="str">
        <f>'CO A1-M1 &amp; A2-M2'!D155</f>
        <v/>
      </c>
      <c r="C11" s="165">
        <f>'CO A1-M1 &amp; A2-M2'!H155</f>
        <v>92.448979591836746</v>
      </c>
      <c r="D11" s="165">
        <f t="shared" si="0"/>
        <v>92.448979591836746</v>
      </c>
      <c r="E11" s="166" t="str">
        <f>IF(AND(D11&gt;=COTL!G8,D11&lt;COTL!I8),"1",IF(AND(D11&gt;=COTL!I8,D11&lt;COTL!K8),"2",IF(D11&gt;=COTL!K8,"3","0")))</f>
        <v>3</v>
      </c>
      <c r="F11" s="165" t="str">
        <f>'CO A1-M1 &amp; A2-M2'!L155</f>
        <v/>
      </c>
      <c r="G11" s="165">
        <f>'CO A1-M1 &amp; A2-M2'!P155</f>
        <v>100</v>
      </c>
      <c r="H11" s="165">
        <f t="shared" si="1"/>
        <v>100</v>
      </c>
      <c r="I11" s="166" t="str">
        <f>IF(AND(H11&gt;=COTL!G8,H11&lt;COTL!I8),"1",IF(AND(H11&gt;=COTL!I8,H11&lt;COTL!K8),"2",IF(H11&gt;=COTL!K8,"3","0")))</f>
        <v>3</v>
      </c>
      <c r="J11" s="165">
        <f>'CO A3-E'!D166</f>
        <v>29.34782608695652</v>
      </c>
      <c r="K11" s="166" t="str">
        <f>IF(COUNTBLANK(J11)=1," ",IF(AND(J11&gt;=COTL!Q8,J11&lt;COTL!S8),"1",IF(AND(J11&gt;=COTL!S8,J11&lt;COTL!U8),"2",IF(J11&gt;=COTL!U8,"3","0"))))</f>
        <v>0</v>
      </c>
      <c r="L11" s="358">
        <f t="shared" si="2"/>
        <v>55.343389529724931</v>
      </c>
      <c r="M11" s="190"/>
      <c r="N11" s="191"/>
      <c r="O11" s="357">
        <f t="shared" si="3"/>
        <v>1.2</v>
      </c>
      <c r="P11" s="191"/>
      <c r="Q11" s="166">
        <f>CD!G$12</f>
        <v>75</v>
      </c>
    </row>
    <row r="12" spans="1:26" ht="14.25" customHeight="1">
      <c r="A12" s="167" t="s">
        <v>94</v>
      </c>
      <c r="B12" s="168" t="str">
        <f>'CO A1-M1 &amp; A2-M2'!D156</f>
        <v/>
      </c>
      <c r="C12" s="165">
        <f>'CO A1-M1 &amp; A2-M2'!H156</f>
        <v>86.230088495575217</v>
      </c>
      <c r="D12" s="168">
        <f t="shared" si="0"/>
        <v>86.230088495575217</v>
      </c>
      <c r="E12" s="166" t="str">
        <f>IF(AND(D12&gt;=COTL!G9,D12&lt;COTL!I9),"1",IF(AND(D12&gt;=COTL!I9,D12&lt;COTL!K9),"2",IF(D12&gt;=COTL!K9,"3","0")))</f>
        <v>3</v>
      </c>
      <c r="F12" s="165" t="str">
        <f>'CO A1-M1 &amp; A2-M2'!L156</f>
        <v/>
      </c>
      <c r="G12" s="165">
        <f>'CO A1-M1 &amp; A2-M2'!P156</f>
        <v>100</v>
      </c>
      <c r="H12" s="168">
        <f t="shared" si="1"/>
        <v>100</v>
      </c>
      <c r="I12" s="166" t="str">
        <f>IF(AND(H12&gt;=COTL!G9,H12&lt;COTL!I9),"1",IF(AND(H12&gt;=COTL!I9,H12&lt;COTL!K9),"2",IF(H12&gt;=COTL!K9,"3","0")))</f>
        <v>3</v>
      </c>
      <c r="J12" s="168">
        <f>'CO A3-E'!D167</f>
        <v>30.797101449275363</v>
      </c>
      <c r="K12" s="166" t="str">
        <f>IF(COUNTBLANK(J12)=1," ",IF(AND(J12&gt;=COTL!Q9,J12&lt;COTL!S9),"1",IF(AND(J12&gt;=COTL!S9,J12&lt;COTL!U9),"2",IF(J12&gt;=COTL!U9,"3","0"))))</f>
        <v>0</v>
      </c>
      <c r="L12" s="358">
        <f t="shared" si="2"/>
        <v>54.347287418237784</v>
      </c>
      <c r="M12" s="190"/>
      <c r="N12" s="191"/>
      <c r="O12" s="357">
        <f t="shared" si="3"/>
        <v>1.2</v>
      </c>
      <c r="P12" s="191"/>
      <c r="Q12" s="166">
        <f>CD!G$12</f>
        <v>75</v>
      </c>
    </row>
    <row r="13" spans="1:26" ht="78.75" customHeight="1">
      <c r="A13" s="160" t="s">
        <v>522</v>
      </c>
      <c r="B13" s="349" t="s">
        <v>182</v>
      </c>
      <c r="C13" s="350"/>
      <c r="D13" s="349" t="s">
        <v>183</v>
      </c>
      <c r="E13" s="350"/>
      <c r="F13" s="349" t="s">
        <v>518</v>
      </c>
      <c r="G13" s="350"/>
      <c r="H13" s="359" t="s">
        <v>527</v>
      </c>
      <c r="I13" s="191"/>
      <c r="J13" s="359" t="s">
        <v>528</v>
      </c>
      <c r="K13" s="191"/>
      <c r="L13" s="360" t="s">
        <v>529</v>
      </c>
      <c r="M13" s="190"/>
      <c r="N13" s="190"/>
      <c r="O13" s="190"/>
      <c r="P13" s="190"/>
      <c r="Q13" s="191"/>
      <c r="R13" s="26"/>
      <c r="S13" s="26"/>
      <c r="T13" s="26"/>
      <c r="U13" s="26"/>
      <c r="V13" s="26"/>
      <c r="W13" s="26"/>
      <c r="X13" s="26"/>
      <c r="Y13" s="26"/>
      <c r="Z13" s="26"/>
    </row>
    <row r="14" spans="1:26" ht="24.75" customHeight="1">
      <c r="A14" s="162" t="s">
        <v>81</v>
      </c>
      <c r="B14" s="324">
        <f t="shared" ref="B14:B19" si="4">D7</f>
        <v>96.711504839503093</v>
      </c>
      <c r="C14" s="191"/>
      <c r="D14" s="324">
        <f t="shared" ref="D14:D19" si="5">H7</f>
        <v>99.275362318840578</v>
      </c>
      <c r="E14" s="191"/>
      <c r="F14" s="324">
        <f t="shared" ref="F14:F19" si="6">J7</f>
        <v>76.086956521739125</v>
      </c>
      <c r="G14" s="191"/>
      <c r="H14" s="324">
        <f t="shared" ref="H14:H19" si="7">(B14*0.3)+(D14*0.1)+(F14*0.6)</f>
        <v>84.593161596778458</v>
      </c>
      <c r="I14" s="191"/>
      <c r="J14" s="324">
        <f>CD!G$12</f>
        <v>75</v>
      </c>
      <c r="K14" s="191"/>
      <c r="L14" s="325"/>
      <c r="M14" s="190"/>
      <c r="N14" s="190"/>
      <c r="O14" s="190"/>
      <c r="P14" s="190"/>
      <c r="Q14" s="191"/>
    </row>
    <row r="15" spans="1:26" ht="24.75" customHeight="1">
      <c r="A15" s="162" t="s">
        <v>85</v>
      </c>
      <c r="B15" s="324">
        <f t="shared" si="4"/>
        <v>92.332035053554037</v>
      </c>
      <c r="C15" s="191"/>
      <c r="D15" s="324">
        <f t="shared" si="5"/>
        <v>99.275362318840578</v>
      </c>
      <c r="E15" s="191"/>
      <c r="F15" s="324">
        <f t="shared" si="6"/>
        <v>33.152173913043484</v>
      </c>
      <c r="G15" s="191"/>
      <c r="H15" s="324">
        <f t="shared" si="7"/>
        <v>57.518451095776356</v>
      </c>
      <c r="I15" s="191"/>
      <c r="J15" s="324">
        <f>CD!G$12</f>
        <v>75</v>
      </c>
      <c r="K15" s="191"/>
      <c r="L15" s="325"/>
      <c r="M15" s="190"/>
      <c r="N15" s="190"/>
      <c r="O15" s="190"/>
      <c r="P15" s="190"/>
      <c r="Q15" s="191"/>
    </row>
    <row r="16" spans="1:26" ht="24.75" customHeight="1">
      <c r="A16" s="162" t="s">
        <v>88</v>
      </c>
      <c r="B16" s="324">
        <f t="shared" si="4"/>
        <v>78.638028638028644</v>
      </c>
      <c r="C16" s="191"/>
      <c r="D16" s="324">
        <f t="shared" si="5"/>
        <v>99.275362318840578</v>
      </c>
      <c r="E16" s="191"/>
      <c r="F16" s="324">
        <f t="shared" si="6"/>
        <v>24.637681159420289</v>
      </c>
      <c r="G16" s="191"/>
      <c r="H16" s="324">
        <f t="shared" si="7"/>
        <v>48.301553518944822</v>
      </c>
      <c r="I16" s="191"/>
      <c r="J16" s="324">
        <f>CD!G$12</f>
        <v>75</v>
      </c>
      <c r="K16" s="191"/>
      <c r="L16" s="325"/>
      <c r="M16" s="190"/>
      <c r="N16" s="190"/>
      <c r="O16" s="190"/>
      <c r="P16" s="190"/>
      <c r="Q16" s="191"/>
    </row>
    <row r="17" spans="1:26" ht="24.75" customHeight="1">
      <c r="A17" s="162" t="s">
        <v>90</v>
      </c>
      <c r="B17" s="324">
        <f t="shared" si="4"/>
        <v>83.194444444444457</v>
      </c>
      <c r="C17" s="191"/>
      <c r="D17" s="324">
        <f t="shared" si="5"/>
        <v>99.637681159420282</v>
      </c>
      <c r="E17" s="191"/>
      <c r="F17" s="324">
        <f t="shared" si="6"/>
        <v>28.985507246376812</v>
      </c>
      <c r="G17" s="191"/>
      <c r="H17" s="324">
        <f t="shared" si="7"/>
        <v>52.313405797101453</v>
      </c>
      <c r="I17" s="191"/>
      <c r="J17" s="324">
        <f>CD!G$12</f>
        <v>75</v>
      </c>
      <c r="K17" s="191"/>
      <c r="L17" s="325"/>
      <c r="M17" s="190"/>
      <c r="N17" s="190"/>
      <c r="O17" s="190"/>
      <c r="P17" s="190"/>
      <c r="Q17" s="191"/>
    </row>
    <row r="18" spans="1:26" ht="24.75" customHeight="1">
      <c r="A18" s="162" t="s">
        <v>92</v>
      </c>
      <c r="B18" s="324">
        <f t="shared" si="4"/>
        <v>92.448979591836746</v>
      </c>
      <c r="C18" s="191"/>
      <c r="D18" s="324">
        <f t="shared" si="5"/>
        <v>100</v>
      </c>
      <c r="E18" s="191"/>
      <c r="F18" s="324">
        <f t="shared" si="6"/>
        <v>29.34782608695652</v>
      </c>
      <c r="G18" s="191"/>
      <c r="H18" s="324">
        <f t="shared" si="7"/>
        <v>55.343389529724931</v>
      </c>
      <c r="I18" s="191"/>
      <c r="J18" s="324">
        <f>CD!G$12</f>
        <v>75</v>
      </c>
      <c r="K18" s="191"/>
      <c r="L18" s="338"/>
      <c r="M18" s="211"/>
      <c r="N18" s="211"/>
      <c r="O18" s="211"/>
      <c r="P18" s="211"/>
      <c r="Q18" s="212"/>
    </row>
    <row r="19" spans="1:26" ht="24.75" customHeight="1">
      <c r="A19" s="162" t="s">
        <v>94</v>
      </c>
      <c r="B19" s="324">
        <f t="shared" si="4"/>
        <v>86.230088495575217</v>
      </c>
      <c r="C19" s="191"/>
      <c r="D19" s="324">
        <f t="shared" si="5"/>
        <v>100</v>
      </c>
      <c r="E19" s="191"/>
      <c r="F19" s="324">
        <f t="shared" si="6"/>
        <v>30.797101449275363</v>
      </c>
      <c r="G19" s="191"/>
      <c r="H19" s="324">
        <f t="shared" si="7"/>
        <v>54.347287418237784</v>
      </c>
      <c r="I19" s="191"/>
      <c r="J19" s="327">
        <f>CD!G$12</f>
        <v>75</v>
      </c>
      <c r="K19" s="328"/>
      <c r="L19" s="329"/>
      <c r="M19" s="330"/>
      <c r="N19" s="330"/>
      <c r="O19" s="330"/>
      <c r="P19" s="330"/>
      <c r="Q19" s="331"/>
      <c r="R19" s="169"/>
    </row>
    <row r="20" spans="1:26" ht="14.25" customHeight="1">
      <c r="A20" s="332" t="s">
        <v>530</v>
      </c>
      <c r="B20" s="333"/>
      <c r="C20" s="333"/>
      <c r="D20" s="333"/>
      <c r="E20" s="333"/>
      <c r="F20" s="333"/>
      <c r="G20" s="333"/>
      <c r="H20" s="333"/>
      <c r="I20" s="333"/>
      <c r="J20" s="333"/>
      <c r="K20" s="333"/>
      <c r="L20" s="333"/>
      <c r="M20" s="333"/>
      <c r="N20" s="333"/>
      <c r="O20" s="333"/>
      <c r="P20" s="333"/>
      <c r="Q20" s="170"/>
    </row>
    <row r="21" spans="1:26" ht="21.8" customHeight="1">
      <c r="A21" s="171" t="s">
        <v>522</v>
      </c>
      <c r="B21" s="172" t="s">
        <v>29</v>
      </c>
      <c r="C21" s="173" t="s">
        <v>32</v>
      </c>
      <c r="D21" s="173" t="s">
        <v>35</v>
      </c>
      <c r="E21" s="173" t="s">
        <v>38</v>
      </c>
      <c r="F21" s="173" t="s">
        <v>41</v>
      </c>
      <c r="G21" s="173" t="s">
        <v>44</v>
      </c>
      <c r="H21" s="173" t="s">
        <v>47</v>
      </c>
      <c r="I21" s="173" t="s">
        <v>50</v>
      </c>
      <c r="J21" s="173" t="s">
        <v>53</v>
      </c>
      <c r="K21" s="173" t="s">
        <v>56</v>
      </c>
      <c r="L21" s="173" t="s">
        <v>59</v>
      </c>
      <c r="M21" s="173" t="s">
        <v>62</v>
      </c>
      <c r="N21" s="173" t="s">
        <v>66</v>
      </c>
      <c r="O21" s="173" t="s">
        <v>69</v>
      </c>
      <c r="P21" s="174" t="s">
        <v>72</v>
      </c>
      <c r="Q21" s="47"/>
    </row>
    <row r="22" spans="1:26" ht="21.8" customHeight="1">
      <c r="A22" s="175" t="s">
        <v>81</v>
      </c>
      <c r="B22" s="176" t="str">
        <f>'CO-PO-PSO MAPPING'!C$29</f>
        <v>1</v>
      </c>
      <c r="C22" s="176" t="str">
        <f>'CO-PO-PSO MAPPING'!D$29</f>
        <v xml:space="preserve"> </v>
      </c>
      <c r="D22" s="176" t="str">
        <f>'CO-PO-PSO MAPPING'!E$29</f>
        <v xml:space="preserve"> </v>
      </c>
      <c r="E22" s="176" t="str">
        <f>'CO-PO-PSO MAPPING'!F$29</f>
        <v xml:space="preserve"> </v>
      </c>
      <c r="F22" s="176" t="str">
        <f>'CO-PO-PSO MAPPING'!G$29</f>
        <v xml:space="preserve"> </v>
      </c>
      <c r="G22" s="176" t="str">
        <f>'CO-PO-PSO MAPPING'!H$29</f>
        <v xml:space="preserve"> </v>
      </c>
      <c r="H22" s="176" t="str">
        <f>'CO-PO-PSO MAPPING'!I$29</f>
        <v xml:space="preserve"> </v>
      </c>
      <c r="I22" s="176" t="str">
        <f>'CO-PO-PSO MAPPING'!J$29</f>
        <v xml:space="preserve"> </v>
      </c>
      <c r="J22" s="176" t="str">
        <f>'CO-PO-PSO MAPPING'!K$29</f>
        <v xml:space="preserve"> </v>
      </c>
      <c r="K22" s="176" t="str">
        <f>'CO-PO-PSO MAPPING'!L$29</f>
        <v xml:space="preserve"> </v>
      </c>
      <c r="L22" s="176" t="str">
        <f>'CO-PO-PSO MAPPING'!M$29</f>
        <v xml:space="preserve"> </v>
      </c>
      <c r="M22" s="176" t="str">
        <f>'CO-PO-PSO MAPPING'!N$29</f>
        <v xml:space="preserve"> </v>
      </c>
      <c r="N22" s="176" t="str">
        <f>'CO-PO-PSO MAPPING'!O$29</f>
        <v xml:space="preserve"> </v>
      </c>
      <c r="O22" s="176" t="str">
        <f>'CO-PO-PSO MAPPING'!P$29</f>
        <v>2</v>
      </c>
      <c r="P22" s="176" t="str">
        <f>'CO-PO-PSO MAPPING'!Q$29</f>
        <v xml:space="preserve"> </v>
      </c>
      <c r="Q22" s="47"/>
      <c r="R22" s="53"/>
      <c r="S22" s="53"/>
      <c r="T22" s="53"/>
      <c r="U22" s="53"/>
      <c r="V22" s="53"/>
      <c r="W22" s="53"/>
      <c r="X22" s="53"/>
      <c r="Y22" s="53"/>
      <c r="Z22" s="53"/>
    </row>
    <row r="23" spans="1:26" ht="21.8" customHeight="1">
      <c r="A23" s="175" t="s">
        <v>85</v>
      </c>
      <c r="B23" s="176" t="str">
        <f>'CO-PO-PSO MAPPING'!C$30</f>
        <v xml:space="preserve"> </v>
      </c>
      <c r="C23" s="176" t="str">
        <f>'CO-PO-PSO MAPPING'!D$30</f>
        <v>1</v>
      </c>
      <c r="D23" s="176" t="str">
        <f>'CO-PO-PSO MAPPING'!E$30</f>
        <v xml:space="preserve"> </v>
      </c>
      <c r="E23" s="176" t="str">
        <f>'CO-PO-PSO MAPPING'!F$30</f>
        <v xml:space="preserve"> </v>
      </c>
      <c r="F23" s="176" t="str">
        <f>'CO-PO-PSO MAPPING'!G$30</f>
        <v xml:space="preserve"> </v>
      </c>
      <c r="G23" s="176" t="str">
        <f>'CO-PO-PSO MAPPING'!H$30</f>
        <v xml:space="preserve"> </v>
      </c>
      <c r="H23" s="176" t="str">
        <f>'CO-PO-PSO MAPPING'!I$30</f>
        <v xml:space="preserve"> </v>
      </c>
      <c r="I23" s="176" t="str">
        <f>'CO-PO-PSO MAPPING'!J$30</f>
        <v xml:space="preserve"> </v>
      </c>
      <c r="J23" s="176" t="str">
        <f>'CO-PO-PSO MAPPING'!K$30</f>
        <v xml:space="preserve"> </v>
      </c>
      <c r="K23" s="176" t="str">
        <f>'CO-PO-PSO MAPPING'!L$30</f>
        <v xml:space="preserve"> </v>
      </c>
      <c r="L23" s="176" t="str">
        <f>'CO-PO-PSO MAPPING'!M$30</f>
        <v xml:space="preserve"> </v>
      </c>
      <c r="M23" s="176" t="str">
        <f>'CO-PO-PSO MAPPING'!N$30</f>
        <v xml:space="preserve"> </v>
      </c>
      <c r="N23" s="176" t="str">
        <f>'CO-PO-PSO MAPPING'!O$30</f>
        <v xml:space="preserve"> </v>
      </c>
      <c r="O23" s="176" t="str">
        <f>'CO-PO-PSO MAPPING'!P$30</f>
        <v>2</v>
      </c>
      <c r="P23" s="176" t="str">
        <f>'CO-PO-PSO MAPPING'!Q$30</f>
        <v xml:space="preserve"> </v>
      </c>
      <c r="Q23" s="47"/>
      <c r="R23" s="53"/>
      <c r="S23" s="53"/>
      <c r="T23" s="53"/>
      <c r="U23" s="53"/>
      <c r="V23" s="53"/>
      <c r="W23" s="53"/>
      <c r="X23" s="53"/>
      <c r="Y23" s="53"/>
      <c r="Z23" s="53"/>
    </row>
    <row r="24" spans="1:26" ht="21.8" customHeight="1">
      <c r="A24" s="175" t="s">
        <v>88</v>
      </c>
      <c r="B24" s="176" t="str">
        <f>'CO-PO-PSO MAPPING'!C$31</f>
        <v xml:space="preserve"> </v>
      </c>
      <c r="C24" s="176" t="str">
        <f>'CO-PO-PSO MAPPING'!D$31</f>
        <v>1</v>
      </c>
      <c r="D24" s="176" t="str">
        <f>'CO-PO-PSO MAPPING'!E$31</f>
        <v xml:space="preserve"> </v>
      </c>
      <c r="E24" s="176" t="str">
        <f>'CO-PO-PSO MAPPING'!F$31</f>
        <v xml:space="preserve"> </v>
      </c>
      <c r="F24" s="176" t="str">
        <f>'CO-PO-PSO MAPPING'!G$31</f>
        <v xml:space="preserve"> </v>
      </c>
      <c r="G24" s="176" t="str">
        <f>'CO-PO-PSO MAPPING'!H$31</f>
        <v xml:space="preserve"> </v>
      </c>
      <c r="H24" s="176" t="str">
        <f>'CO-PO-PSO MAPPING'!I$31</f>
        <v xml:space="preserve"> </v>
      </c>
      <c r="I24" s="176" t="str">
        <f>'CO-PO-PSO MAPPING'!J$31</f>
        <v xml:space="preserve"> </v>
      </c>
      <c r="J24" s="176" t="str">
        <f>'CO-PO-PSO MAPPING'!K$31</f>
        <v xml:space="preserve"> </v>
      </c>
      <c r="K24" s="176" t="str">
        <f>'CO-PO-PSO MAPPING'!L$31</f>
        <v xml:space="preserve"> </v>
      </c>
      <c r="L24" s="176" t="str">
        <f>'CO-PO-PSO MAPPING'!M$31</f>
        <v xml:space="preserve"> </v>
      </c>
      <c r="M24" s="176" t="str">
        <f>'CO-PO-PSO MAPPING'!N$31</f>
        <v xml:space="preserve"> </v>
      </c>
      <c r="N24" s="176" t="str">
        <f>'CO-PO-PSO MAPPING'!O$31</f>
        <v xml:space="preserve"> </v>
      </c>
      <c r="O24" s="176" t="str">
        <f>'CO-PO-PSO MAPPING'!P$31</f>
        <v>2</v>
      </c>
      <c r="P24" s="176" t="str">
        <f>'CO-PO-PSO MAPPING'!Q$31</f>
        <v xml:space="preserve"> </v>
      </c>
      <c r="Q24" s="47"/>
      <c r="R24" s="53"/>
      <c r="S24" s="53"/>
      <c r="T24" s="53"/>
      <c r="U24" s="53"/>
      <c r="V24" s="53"/>
      <c r="W24" s="53"/>
      <c r="X24" s="53"/>
      <c r="Y24" s="53"/>
      <c r="Z24" s="53"/>
    </row>
    <row r="25" spans="1:26" ht="21.8" customHeight="1">
      <c r="A25" s="175" t="s">
        <v>90</v>
      </c>
      <c r="B25" s="176" t="str">
        <f>'CO-PO-PSO MAPPING'!C$32</f>
        <v xml:space="preserve"> </v>
      </c>
      <c r="C25" s="176" t="str">
        <f>'CO-PO-PSO MAPPING'!D$32</f>
        <v xml:space="preserve"> </v>
      </c>
      <c r="D25" s="176" t="str">
        <f>'CO-PO-PSO MAPPING'!E$32</f>
        <v>1</v>
      </c>
      <c r="E25" s="176" t="str">
        <f>'CO-PO-PSO MAPPING'!F$32</f>
        <v xml:space="preserve"> </v>
      </c>
      <c r="F25" s="176" t="str">
        <f>'CO-PO-PSO MAPPING'!G$32</f>
        <v xml:space="preserve"> </v>
      </c>
      <c r="G25" s="176" t="str">
        <f>'CO-PO-PSO MAPPING'!H$32</f>
        <v xml:space="preserve"> </v>
      </c>
      <c r="H25" s="176" t="str">
        <f>'CO-PO-PSO MAPPING'!I$32</f>
        <v xml:space="preserve"> </v>
      </c>
      <c r="I25" s="176" t="str">
        <f>'CO-PO-PSO MAPPING'!J$32</f>
        <v xml:space="preserve"> </v>
      </c>
      <c r="J25" s="176" t="str">
        <f>'CO-PO-PSO MAPPING'!K$32</f>
        <v xml:space="preserve"> </v>
      </c>
      <c r="K25" s="176" t="str">
        <f>'CO-PO-PSO MAPPING'!L$32</f>
        <v xml:space="preserve"> </v>
      </c>
      <c r="L25" s="176" t="str">
        <f>'CO-PO-PSO MAPPING'!M$32</f>
        <v xml:space="preserve"> </v>
      </c>
      <c r="M25" s="176" t="str">
        <f>'CO-PO-PSO MAPPING'!N$32</f>
        <v xml:space="preserve"> </v>
      </c>
      <c r="N25" s="176" t="str">
        <f>'CO-PO-PSO MAPPING'!O$32</f>
        <v xml:space="preserve"> </v>
      </c>
      <c r="O25" s="176" t="str">
        <f>'CO-PO-PSO MAPPING'!P$32</f>
        <v>2</v>
      </c>
      <c r="P25" s="176" t="str">
        <f>'CO-PO-PSO MAPPING'!Q$32</f>
        <v xml:space="preserve"> </v>
      </c>
      <c r="Q25" s="47"/>
      <c r="R25" s="53"/>
      <c r="S25" s="53"/>
      <c r="T25" s="53"/>
      <c r="U25" s="53"/>
      <c r="V25" s="53"/>
      <c r="W25" s="53"/>
      <c r="X25" s="53"/>
      <c r="Y25" s="53"/>
      <c r="Z25" s="53"/>
    </row>
    <row r="26" spans="1:26" ht="21.8" customHeight="1">
      <c r="A26" s="175" t="s">
        <v>92</v>
      </c>
      <c r="B26" s="176" t="str">
        <f>'CO-PO-PSO MAPPING'!C$33</f>
        <v xml:space="preserve"> </v>
      </c>
      <c r="C26" s="176" t="str">
        <f>'CO-PO-PSO MAPPING'!D$33</f>
        <v xml:space="preserve"> </v>
      </c>
      <c r="D26" s="176" t="str">
        <f>'CO-PO-PSO MAPPING'!E$33</f>
        <v>1</v>
      </c>
      <c r="E26" s="176" t="str">
        <f>'CO-PO-PSO MAPPING'!F$33</f>
        <v xml:space="preserve"> </v>
      </c>
      <c r="F26" s="176" t="str">
        <f>'CO-PO-PSO MAPPING'!G$33</f>
        <v xml:space="preserve"> </v>
      </c>
      <c r="G26" s="176" t="str">
        <f>'CO-PO-PSO MAPPING'!H$33</f>
        <v xml:space="preserve"> </v>
      </c>
      <c r="H26" s="176" t="str">
        <f>'CO-PO-PSO MAPPING'!I$33</f>
        <v xml:space="preserve"> </v>
      </c>
      <c r="I26" s="176" t="str">
        <f>'CO-PO-PSO MAPPING'!J$33</f>
        <v xml:space="preserve"> </v>
      </c>
      <c r="J26" s="176" t="str">
        <f>'CO-PO-PSO MAPPING'!K$33</f>
        <v xml:space="preserve"> </v>
      </c>
      <c r="K26" s="176" t="str">
        <f>'CO-PO-PSO MAPPING'!L$33</f>
        <v xml:space="preserve"> </v>
      </c>
      <c r="L26" s="176" t="str">
        <f>'CO-PO-PSO MAPPING'!M$33</f>
        <v xml:space="preserve"> </v>
      </c>
      <c r="M26" s="176" t="str">
        <f>'CO-PO-PSO MAPPING'!N$33</f>
        <v xml:space="preserve"> </v>
      </c>
      <c r="N26" s="176" t="str">
        <f>'CO-PO-PSO MAPPING'!O$33</f>
        <v xml:space="preserve"> </v>
      </c>
      <c r="O26" s="176" t="str">
        <f>'CO-PO-PSO MAPPING'!P$33</f>
        <v>2</v>
      </c>
      <c r="P26" s="176" t="str">
        <f>'CO-PO-PSO MAPPING'!Q$33</f>
        <v xml:space="preserve"> </v>
      </c>
      <c r="Q26" s="47"/>
      <c r="R26" s="53"/>
      <c r="S26" s="53"/>
      <c r="T26" s="53"/>
      <c r="U26" s="53"/>
      <c r="V26" s="53"/>
      <c r="W26" s="53"/>
      <c r="X26" s="53"/>
      <c r="Y26" s="53"/>
      <c r="Z26" s="53"/>
    </row>
    <row r="27" spans="1:26" ht="21.8" customHeight="1">
      <c r="A27" s="175" t="s">
        <v>94</v>
      </c>
      <c r="B27" s="176" t="str">
        <f>'CO-PO-PSO MAPPING'!C$34</f>
        <v xml:space="preserve"> </v>
      </c>
      <c r="C27" s="176" t="str">
        <f>'CO-PO-PSO MAPPING'!D$34</f>
        <v xml:space="preserve"> </v>
      </c>
      <c r="D27" s="176" t="str">
        <f>'CO-PO-PSO MAPPING'!E$34</f>
        <v>1</v>
      </c>
      <c r="E27" s="176" t="str">
        <f>'CO-PO-PSO MAPPING'!F$34</f>
        <v>1</v>
      </c>
      <c r="F27" s="176" t="str">
        <f>'CO-PO-PSO MAPPING'!G$34</f>
        <v xml:space="preserve"> </v>
      </c>
      <c r="G27" s="176" t="str">
        <f>'CO-PO-PSO MAPPING'!H$34</f>
        <v xml:space="preserve"> </v>
      </c>
      <c r="H27" s="176" t="str">
        <f>'CO-PO-PSO MAPPING'!I$34</f>
        <v xml:space="preserve"> </v>
      </c>
      <c r="I27" s="176" t="str">
        <f>'CO-PO-PSO MAPPING'!J$34</f>
        <v xml:space="preserve"> </v>
      </c>
      <c r="J27" s="176" t="str">
        <f>'CO-PO-PSO MAPPING'!K$34</f>
        <v xml:space="preserve"> </v>
      </c>
      <c r="K27" s="176" t="str">
        <f>'CO-PO-PSO MAPPING'!L$34</f>
        <v xml:space="preserve"> </v>
      </c>
      <c r="L27" s="176" t="str">
        <f>'CO-PO-PSO MAPPING'!M$34</f>
        <v xml:space="preserve"> </v>
      </c>
      <c r="M27" s="176" t="str">
        <f>'CO-PO-PSO MAPPING'!N$34</f>
        <v xml:space="preserve"> </v>
      </c>
      <c r="N27" s="176" t="str">
        <f>'CO-PO-PSO MAPPING'!O$34</f>
        <v xml:space="preserve"> </v>
      </c>
      <c r="O27" s="176" t="str">
        <f>'CO-PO-PSO MAPPING'!P$34</f>
        <v>2</v>
      </c>
      <c r="P27" s="176" t="str">
        <f>'CO-PO-PSO MAPPING'!Q$34</f>
        <v xml:space="preserve"> </v>
      </c>
      <c r="Q27" s="47"/>
      <c r="R27" s="53"/>
      <c r="S27" s="53"/>
      <c r="T27" s="53"/>
      <c r="U27" s="53"/>
      <c r="V27" s="53"/>
      <c r="W27" s="53"/>
      <c r="X27" s="53"/>
      <c r="Y27" s="53"/>
      <c r="Z27" s="53"/>
    </row>
    <row r="28" spans="1:26" ht="24.05" customHeight="1">
      <c r="A28" s="177" t="s">
        <v>531</v>
      </c>
      <c r="B28" s="178">
        <f>'CO-PO-PSO MAPPING'!C$36</f>
        <v>1</v>
      </c>
      <c r="C28" s="178">
        <f>'CO-PO-PSO MAPPING'!D$36</f>
        <v>1</v>
      </c>
      <c r="D28" s="178">
        <f>'CO-PO-PSO MAPPING'!E$36</f>
        <v>1</v>
      </c>
      <c r="E28" s="178">
        <f>'CO-PO-PSO MAPPING'!F$36</f>
        <v>1</v>
      </c>
      <c r="F28" s="178" t="e">
        <f>'CO-PO-PSO MAPPING'!G$36</f>
        <v>#DIV/0!</v>
      </c>
      <c r="G28" s="178" t="e">
        <f>'CO-PO-PSO MAPPING'!H$36</f>
        <v>#DIV/0!</v>
      </c>
      <c r="H28" s="178" t="e">
        <f>'CO-PO-PSO MAPPING'!I$36</f>
        <v>#DIV/0!</v>
      </c>
      <c r="I28" s="178" t="e">
        <f>'CO-PO-PSO MAPPING'!J$36</f>
        <v>#DIV/0!</v>
      </c>
      <c r="J28" s="178" t="e">
        <f>'CO-PO-PSO MAPPING'!K$36</f>
        <v>#DIV/0!</v>
      </c>
      <c r="K28" s="178" t="e">
        <f>'CO-PO-PSO MAPPING'!L$36</f>
        <v>#DIV/0!</v>
      </c>
      <c r="L28" s="178" t="e">
        <f>'CO-PO-PSO MAPPING'!M$36</f>
        <v>#DIV/0!</v>
      </c>
      <c r="M28" s="178" t="e">
        <f>'CO-PO-PSO MAPPING'!N$36</f>
        <v>#DIV/0!</v>
      </c>
      <c r="N28" s="178" t="e">
        <f>'CO-PO-PSO MAPPING'!O$36</f>
        <v>#DIV/0!</v>
      </c>
      <c r="O28" s="178">
        <f>'CO-PO-PSO MAPPING'!P$36</f>
        <v>2</v>
      </c>
      <c r="P28" s="179" t="e">
        <f>'CO-PO-PSO MAPPING'!Q$36</f>
        <v>#DIV/0!</v>
      </c>
      <c r="Q28" s="47"/>
    </row>
    <row r="29" spans="1:26" ht="38.299999999999997" customHeight="1">
      <c r="A29" s="180"/>
      <c r="B29" s="181" t="s">
        <v>29</v>
      </c>
      <c r="C29" s="182" t="s">
        <v>32</v>
      </c>
      <c r="D29" s="182" t="s">
        <v>35</v>
      </c>
      <c r="E29" s="182" t="s">
        <v>38</v>
      </c>
      <c r="F29" s="182" t="s">
        <v>41</v>
      </c>
      <c r="G29" s="182" t="s">
        <v>44</v>
      </c>
      <c r="H29" s="182" t="s">
        <v>47</v>
      </c>
      <c r="I29" s="182" t="s">
        <v>50</v>
      </c>
      <c r="J29" s="182" t="s">
        <v>53</v>
      </c>
      <c r="K29" s="182" t="s">
        <v>56</v>
      </c>
      <c r="L29" s="182" t="s">
        <v>59</v>
      </c>
      <c r="M29" s="182" t="s">
        <v>62</v>
      </c>
      <c r="N29" s="182" t="s">
        <v>66</v>
      </c>
      <c r="O29" s="182" t="s">
        <v>69</v>
      </c>
      <c r="P29" s="182" t="s">
        <v>72</v>
      </c>
      <c r="Q29" s="183" t="s">
        <v>107</v>
      </c>
    </row>
    <row r="30" spans="1:26" ht="21.8" customHeight="1">
      <c r="A30" s="175" t="s">
        <v>81</v>
      </c>
      <c r="B30" s="176">
        <f>'CO-PO-PSO MAPPING'!C39</f>
        <v>1</v>
      </c>
      <c r="C30" s="176" t="str">
        <f>'CO-PO-PSO MAPPING'!D39</f>
        <v xml:space="preserve"> </v>
      </c>
      <c r="D30" s="176" t="str">
        <f>'CO-PO-PSO MAPPING'!E39</f>
        <v xml:space="preserve"> </v>
      </c>
      <c r="E30" s="176" t="str">
        <f>'CO-PO-PSO MAPPING'!F39</f>
        <v xml:space="preserve"> </v>
      </c>
      <c r="F30" s="176" t="str">
        <f>'CO-PO-PSO MAPPING'!G39</f>
        <v xml:space="preserve"> </v>
      </c>
      <c r="G30" s="176" t="str">
        <f>'CO-PO-PSO MAPPING'!H39</f>
        <v xml:space="preserve"> </v>
      </c>
      <c r="H30" s="176" t="str">
        <f>'CO-PO-PSO MAPPING'!I39</f>
        <v xml:space="preserve"> </v>
      </c>
      <c r="I30" s="176" t="str">
        <f>'CO-PO-PSO MAPPING'!J39</f>
        <v xml:space="preserve"> </v>
      </c>
      <c r="J30" s="176" t="str">
        <f>'CO-PO-PSO MAPPING'!K39</f>
        <v xml:space="preserve"> </v>
      </c>
      <c r="K30" s="176" t="str">
        <f>'CO-PO-PSO MAPPING'!L39</f>
        <v xml:space="preserve"> </v>
      </c>
      <c r="L30" s="176" t="str">
        <f>'CO-PO-PSO MAPPING'!M39</f>
        <v xml:space="preserve"> </v>
      </c>
      <c r="M30" s="176" t="str">
        <f>'CO-PO-PSO MAPPING'!N39</f>
        <v xml:space="preserve"> </v>
      </c>
      <c r="N30" s="176" t="str">
        <f>'CO-PO-PSO MAPPING'!O39</f>
        <v xml:space="preserve"> </v>
      </c>
      <c r="O30" s="176">
        <f>'CO-PO-PSO MAPPING'!P39</f>
        <v>2</v>
      </c>
      <c r="P30" s="176" t="str">
        <f>'CO-PO-PSO MAPPING'!Q39</f>
        <v xml:space="preserve"> </v>
      </c>
      <c r="Q30" s="184">
        <f>H$14</f>
        <v>84.593161596778458</v>
      </c>
      <c r="R30" s="53"/>
      <c r="S30" s="53"/>
      <c r="T30" s="53"/>
      <c r="U30" s="53"/>
      <c r="V30" s="53"/>
      <c r="W30" s="53"/>
      <c r="X30" s="53"/>
      <c r="Y30" s="53"/>
      <c r="Z30" s="53"/>
    </row>
    <row r="31" spans="1:26" ht="21.8" customHeight="1">
      <c r="A31" s="175" t="s">
        <v>85</v>
      </c>
      <c r="B31" s="176" t="str">
        <f>'CO-PO-PSO MAPPING'!C40</f>
        <v xml:space="preserve"> </v>
      </c>
      <c r="C31" s="176">
        <f>'CO-PO-PSO MAPPING'!D40</f>
        <v>1</v>
      </c>
      <c r="D31" s="176" t="str">
        <f>'CO-PO-PSO MAPPING'!E40</f>
        <v xml:space="preserve"> </v>
      </c>
      <c r="E31" s="176" t="str">
        <f>'CO-PO-PSO MAPPING'!F40</f>
        <v xml:space="preserve"> </v>
      </c>
      <c r="F31" s="176" t="str">
        <f>'CO-PO-PSO MAPPING'!G40</f>
        <v xml:space="preserve"> </v>
      </c>
      <c r="G31" s="176" t="str">
        <f>'CO-PO-PSO MAPPING'!H40</f>
        <v xml:space="preserve"> </v>
      </c>
      <c r="H31" s="176" t="str">
        <f>'CO-PO-PSO MAPPING'!I40</f>
        <v xml:space="preserve"> </v>
      </c>
      <c r="I31" s="176" t="str">
        <f>'CO-PO-PSO MAPPING'!J40</f>
        <v xml:space="preserve"> </v>
      </c>
      <c r="J31" s="176" t="str">
        <f>'CO-PO-PSO MAPPING'!K40</f>
        <v xml:space="preserve"> </v>
      </c>
      <c r="K31" s="176" t="str">
        <f>'CO-PO-PSO MAPPING'!L40</f>
        <v xml:space="preserve"> </v>
      </c>
      <c r="L31" s="176" t="str">
        <f>'CO-PO-PSO MAPPING'!M40</f>
        <v xml:space="preserve"> </v>
      </c>
      <c r="M31" s="176" t="str">
        <f>'CO-PO-PSO MAPPING'!N40</f>
        <v xml:space="preserve"> </v>
      </c>
      <c r="N31" s="176" t="str">
        <f>'CO-PO-PSO MAPPING'!O40</f>
        <v xml:space="preserve"> </v>
      </c>
      <c r="O31" s="176">
        <f>'CO-PO-PSO MAPPING'!P40</f>
        <v>2</v>
      </c>
      <c r="P31" s="176" t="str">
        <f>'CO-PO-PSO MAPPING'!Q40</f>
        <v xml:space="preserve"> </v>
      </c>
      <c r="Q31" s="184">
        <f>H$15</f>
        <v>57.518451095776356</v>
      </c>
      <c r="R31" s="53"/>
      <c r="S31" s="53"/>
      <c r="T31" s="53"/>
      <c r="U31" s="53"/>
      <c r="V31" s="53"/>
      <c r="W31" s="53"/>
      <c r="X31" s="53"/>
      <c r="Y31" s="53"/>
      <c r="Z31" s="53"/>
    </row>
    <row r="32" spans="1:26" ht="21.8" customHeight="1">
      <c r="A32" s="175" t="s">
        <v>88</v>
      </c>
      <c r="B32" s="176" t="str">
        <f>'CO-PO-PSO MAPPING'!C41</f>
        <v xml:space="preserve"> </v>
      </c>
      <c r="C32" s="176">
        <f>'CO-PO-PSO MAPPING'!D41</f>
        <v>1</v>
      </c>
      <c r="D32" s="176" t="str">
        <f>'CO-PO-PSO MAPPING'!E41</f>
        <v xml:space="preserve"> </v>
      </c>
      <c r="E32" s="176" t="str">
        <f>'CO-PO-PSO MAPPING'!F41</f>
        <v xml:space="preserve"> </v>
      </c>
      <c r="F32" s="176" t="str">
        <f>'CO-PO-PSO MAPPING'!G41</f>
        <v xml:space="preserve"> </v>
      </c>
      <c r="G32" s="176" t="str">
        <f>'CO-PO-PSO MAPPING'!H41</f>
        <v xml:space="preserve"> </v>
      </c>
      <c r="H32" s="176" t="str">
        <f>'CO-PO-PSO MAPPING'!I41</f>
        <v xml:space="preserve"> </v>
      </c>
      <c r="I32" s="176" t="str">
        <f>'CO-PO-PSO MAPPING'!J41</f>
        <v xml:space="preserve"> </v>
      </c>
      <c r="J32" s="176" t="str">
        <f>'CO-PO-PSO MAPPING'!K41</f>
        <v xml:space="preserve"> </v>
      </c>
      <c r="K32" s="176" t="str">
        <f>'CO-PO-PSO MAPPING'!L41</f>
        <v xml:space="preserve"> </v>
      </c>
      <c r="L32" s="176" t="str">
        <f>'CO-PO-PSO MAPPING'!M41</f>
        <v xml:space="preserve"> </v>
      </c>
      <c r="M32" s="176" t="str">
        <f>'CO-PO-PSO MAPPING'!N41</f>
        <v xml:space="preserve"> </v>
      </c>
      <c r="N32" s="176" t="str">
        <f>'CO-PO-PSO MAPPING'!O41</f>
        <v xml:space="preserve"> </v>
      </c>
      <c r="O32" s="176">
        <f>'CO-PO-PSO MAPPING'!P41</f>
        <v>2</v>
      </c>
      <c r="P32" s="176" t="str">
        <f>'CO-PO-PSO MAPPING'!Q41</f>
        <v xml:space="preserve"> </v>
      </c>
      <c r="Q32" s="184">
        <f>H$16</f>
        <v>48.301553518944822</v>
      </c>
      <c r="R32" s="53"/>
      <c r="S32" s="53"/>
      <c r="T32" s="53"/>
      <c r="U32" s="53"/>
      <c r="V32" s="53"/>
      <c r="W32" s="53"/>
      <c r="X32" s="53"/>
      <c r="Y32" s="53"/>
      <c r="Z32" s="53"/>
    </row>
    <row r="33" spans="1:26" ht="21.8" customHeight="1">
      <c r="A33" s="175" t="s">
        <v>90</v>
      </c>
      <c r="B33" s="176" t="str">
        <f>'CO-PO-PSO MAPPING'!C42</f>
        <v xml:space="preserve"> </v>
      </c>
      <c r="C33" s="176" t="str">
        <f>'CO-PO-PSO MAPPING'!D42</f>
        <v xml:space="preserve"> </v>
      </c>
      <c r="D33" s="176">
        <f>'CO-PO-PSO MAPPING'!E42</f>
        <v>1</v>
      </c>
      <c r="E33" s="176" t="str">
        <f>'CO-PO-PSO MAPPING'!F42</f>
        <v xml:space="preserve"> </v>
      </c>
      <c r="F33" s="176" t="str">
        <f>'CO-PO-PSO MAPPING'!G42</f>
        <v xml:space="preserve"> </v>
      </c>
      <c r="G33" s="176" t="str">
        <f>'CO-PO-PSO MAPPING'!H42</f>
        <v xml:space="preserve"> </v>
      </c>
      <c r="H33" s="176" t="str">
        <f>'CO-PO-PSO MAPPING'!I42</f>
        <v xml:space="preserve"> </v>
      </c>
      <c r="I33" s="176" t="str">
        <f>'CO-PO-PSO MAPPING'!J42</f>
        <v xml:space="preserve"> </v>
      </c>
      <c r="J33" s="176" t="str">
        <f>'CO-PO-PSO MAPPING'!K42</f>
        <v xml:space="preserve"> </v>
      </c>
      <c r="K33" s="176" t="str">
        <f>'CO-PO-PSO MAPPING'!L42</f>
        <v xml:space="preserve"> </v>
      </c>
      <c r="L33" s="176" t="str">
        <f>'CO-PO-PSO MAPPING'!M42</f>
        <v xml:space="preserve"> </v>
      </c>
      <c r="M33" s="176" t="str">
        <f>'CO-PO-PSO MAPPING'!N42</f>
        <v xml:space="preserve"> </v>
      </c>
      <c r="N33" s="176" t="str">
        <f>'CO-PO-PSO MAPPING'!O42</f>
        <v xml:space="preserve"> </v>
      </c>
      <c r="O33" s="176">
        <f>'CO-PO-PSO MAPPING'!P42</f>
        <v>2</v>
      </c>
      <c r="P33" s="176" t="str">
        <f>'CO-PO-PSO MAPPING'!Q42</f>
        <v xml:space="preserve"> </v>
      </c>
      <c r="Q33" s="184">
        <f>H$17</f>
        <v>52.313405797101453</v>
      </c>
      <c r="R33" s="53"/>
      <c r="S33" s="53"/>
      <c r="T33" s="53"/>
      <c r="U33" s="53"/>
      <c r="V33" s="53"/>
      <c r="W33" s="53"/>
      <c r="X33" s="53"/>
      <c r="Y33" s="53"/>
      <c r="Z33" s="53"/>
    </row>
    <row r="34" spans="1:26" ht="21.8" customHeight="1">
      <c r="A34" s="175" t="s">
        <v>92</v>
      </c>
      <c r="B34" s="176" t="str">
        <f>'CO-PO-PSO MAPPING'!C43</f>
        <v xml:space="preserve"> </v>
      </c>
      <c r="C34" s="176" t="str">
        <f>'CO-PO-PSO MAPPING'!D43</f>
        <v xml:space="preserve"> </v>
      </c>
      <c r="D34" s="176">
        <f>'CO-PO-PSO MAPPING'!E43</f>
        <v>1</v>
      </c>
      <c r="E34" s="176" t="str">
        <f>'CO-PO-PSO MAPPING'!F43</f>
        <v xml:space="preserve"> </v>
      </c>
      <c r="F34" s="176" t="str">
        <f>'CO-PO-PSO MAPPING'!G43</f>
        <v xml:space="preserve"> </v>
      </c>
      <c r="G34" s="176" t="str">
        <f>'CO-PO-PSO MAPPING'!H43</f>
        <v xml:space="preserve"> </v>
      </c>
      <c r="H34" s="176" t="str">
        <f>'CO-PO-PSO MAPPING'!I43</f>
        <v xml:space="preserve"> </v>
      </c>
      <c r="I34" s="176" t="str">
        <f>'CO-PO-PSO MAPPING'!J43</f>
        <v xml:space="preserve"> </v>
      </c>
      <c r="J34" s="176" t="str">
        <f>'CO-PO-PSO MAPPING'!K43</f>
        <v xml:space="preserve"> </v>
      </c>
      <c r="K34" s="176" t="str">
        <f>'CO-PO-PSO MAPPING'!L43</f>
        <v xml:space="preserve"> </v>
      </c>
      <c r="L34" s="176" t="str">
        <f>'CO-PO-PSO MAPPING'!M43</f>
        <v xml:space="preserve"> </v>
      </c>
      <c r="M34" s="176" t="str">
        <f>'CO-PO-PSO MAPPING'!N43</f>
        <v xml:space="preserve"> </v>
      </c>
      <c r="N34" s="176" t="str">
        <f>'CO-PO-PSO MAPPING'!O43</f>
        <v xml:space="preserve"> </v>
      </c>
      <c r="O34" s="176">
        <f>'CO-PO-PSO MAPPING'!P43</f>
        <v>2</v>
      </c>
      <c r="P34" s="176" t="str">
        <f>'CO-PO-PSO MAPPING'!Q43</f>
        <v xml:space="preserve"> </v>
      </c>
      <c r="Q34" s="184">
        <f>H$18</f>
        <v>55.343389529724931</v>
      </c>
      <c r="R34" s="53"/>
      <c r="S34" s="53"/>
      <c r="T34" s="53"/>
      <c r="U34" s="53"/>
      <c r="V34" s="53"/>
      <c r="W34" s="53"/>
      <c r="X34" s="53"/>
      <c r="Y34" s="53"/>
      <c r="Z34" s="53"/>
    </row>
    <row r="35" spans="1:26" ht="21.8" customHeight="1">
      <c r="A35" s="175" t="s">
        <v>94</v>
      </c>
      <c r="B35" s="176" t="str">
        <f>'CO-PO-PSO MAPPING'!C44</f>
        <v xml:space="preserve"> </v>
      </c>
      <c r="C35" s="176" t="str">
        <f>'CO-PO-PSO MAPPING'!D44</f>
        <v xml:space="preserve"> </v>
      </c>
      <c r="D35" s="176">
        <f>'CO-PO-PSO MAPPING'!E44</f>
        <v>1</v>
      </c>
      <c r="E35" s="176">
        <f>'CO-PO-PSO MAPPING'!F44</f>
        <v>1</v>
      </c>
      <c r="F35" s="176" t="str">
        <f>'CO-PO-PSO MAPPING'!G44</f>
        <v xml:space="preserve"> </v>
      </c>
      <c r="G35" s="176" t="str">
        <f>'CO-PO-PSO MAPPING'!H44</f>
        <v xml:space="preserve"> </v>
      </c>
      <c r="H35" s="176" t="str">
        <f>'CO-PO-PSO MAPPING'!I44</f>
        <v xml:space="preserve"> </v>
      </c>
      <c r="I35" s="176" t="str">
        <f>'CO-PO-PSO MAPPING'!J44</f>
        <v xml:space="preserve"> </v>
      </c>
      <c r="J35" s="176" t="str">
        <f>'CO-PO-PSO MAPPING'!K44</f>
        <v xml:space="preserve"> </v>
      </c>
      <c r="K35" s="176" t="str">
        <f>'CO-PO-PSO MAPPING'!L44</f>
        <v xml:space="preserve"> </v>
      </c>
      <c r="L35" s="176" t="str">
        <f>'CO-PO-PSO MAPPING'!M44</f>
        <v xml:space="preserve"> </v>
      </c>
      <c r="M35" s="176" t="str">
        <f>'CO-PO-PSO MAPPING'!N44</f>
        <v xml:space="preserve"> </v>
      </c>
      <c r="N35" s="176" t="str">
        <f>'CO-PO-PSO MAPPING'!O44</f>
        <v xml:space="preserve"> </v>
      </c>
      <c r="O35" s="176">
        <f>'CO-PO-PSO MAPPING'!P44</f>
        <v>2</v>
      </c>
      <c r="P35" s="176" t="str">
        <f>'CO-PO-PSO MAPPING'!Q44</f>
        <v xml:space="preserve"> </v>
      </c>
      <c r="Q35" s="184">
        <f>H$19</f>
        <v>54.347287418237784</v>
      </c>
      <c r="R35" s="53"/>
      <c r="S35" s="53"/>
      <c r="T35" s="53"/>
      <c r="U35" s="53"/>
      <c r="V35" s="53"/>
      <c r="W35" s="53"/>
      <c r="X35" s="53"/>
      <c r="Y35" s="53"/>
      <c r="Z35" s="53"/>
    </row>
    <row r="36" spans="1:26" ht="38.950000000000003" customHeight="1">
      <c r="A36" s="185" t="s">
        <v>110</v>
      </c>
      <c r="B36" s="186">
        <f>'CO-PO-PSO MAPPING'!C$38</f>
        <v>19.578736053142435</v>
      </c>
      <c r="C36" s="186">
        <f>'CO-PO-PSO MAPPING'!D$38</f>
        <v>19.578736053142435</v>
      </c>
      <c r="D36" s="186">
        <f>'CO-PO-PSO MAPPING'!E$38</f>
        <v>19.578736053142435</v>
      </c>
      <c r="E36" s="186">
        <f>'CO-PO-PSO MAPPING'!F$38</f>
        <v>19.578736053142435</v>
      </c>
      <c r="F36" s="186" t="e">
        <f>'CO-PO-PSO MAPPING'!G$38</f>
        <v>#DIV/0!</v>
      </c>
      <c r="G36" s="186" t="e">
        <f>'CO-PO-PSO MAPPING'!H$38</f>
        <v>#DIV/0!</v>
      </c>
      <c r="H36" s="186" t="e">
        <f>'CO-PO-PSO MAPPING'!I$38</f>
        <v>#DIV/0!</v>
      </c>
      <c r="I36" s="186" t="e">
        <f>'CO-PO-PSO MAPPING'!J$38</f>
        <v>#DIV/0!</v>
      </c>
      <c r="J36" s="186" t="e">
        <f>'CO-PO-PSO MAPPING'!K$38</f>
        <v>#DIV/0!</v>
      </c>
      <c r="K36" s="186" t="e">
        <f>'CO-PO-PSO MAPPING'!L$38</f>
        <v>#DIV/0!</v>
      </c>
      <c r="L36" s="186" t="e">
        <f>'CO-PO-PSO MAPPING'!M$38</f>
        <v>#DIV/0!</v>
      </c>
      <c r="M36" s="186" t="e">
        <f>'CO-PO-PSO MAPPING'!N$38</f>
        <v>#DIV/0!</v>
      </c>
      <c r="N36" s="186" t="e">
        <f>'CO-PO-PSO MAPPING'!O$38</f>
        <v>#DIV/0!</v>
      </c>
      <c r="O36" s="186">
        <f>'CO-PO-PSO MAPPING'!P$38</f>
        <v>39.157472106284871</v>
      </c>
      <c r="P36" s="186" t="e">
        <f>'CO-PO-PSO MAPPING'!Q$38</f>
        <v>#DIV/0!</v>
      </c>
      <c r="Q36" s="187"/>
    </row>
    <row r="37" spans="1:26" ht="51.05" customHeight="1">
      <c r="A37" s="188" t="s">
        <v>532</v>
      </c>
      <c r="B37" s="186" t="str">
        <f t="shared" ref="B37:P37" si="8">IF(AND(B36&gt;=10,B36&lt;50),"1",IF(AND(B36&gt;=50,B36&lt;70),"2",IF(B36&gt;=70,"3","0")))</f>
        <v>1</v>
      </c>
      <c r="C37" s="186" t="str">
        <f t="shared" si="8"/>
        <v>1</v>
      </c>
      <c r="D37" s="186" t="str">
        <f t="shared" si="8"/>
        <v>1</v>
      </c>
      <c r="E37" s="186" t="str">
        <f t="shared" si="8"/>
        <v>1</v>
      </c>
      <c r="F37" s="186" t="e">
        <f t="shared" si="8"/>
        <v>#DIV/0!</v>
      </c>
      <c r="G37" s="186" t="e">
        <f t="shared" si="8"/>
        <v>#DIV/0!</v>
      </c>
      <c r="H37" s="186" t="e">
        <f t="shared" si="8"/>
        <v>#DIV/0!</v>
      </c>
      <c r="I37" s="186" t="e">
        <f t="shared" si="8"/>
        <v>#DIV/0!</v>
      </c>
      <c r="J37" s="186" t="e">
        <f t="shared" si="8"/>
        <v>#DIV/0!</v>
      </c>
      <c r="K37" s="186" t="e">
        <f t="shared" si="8"/>
        <v>#DIV/0!</v>
      </c>
      <c r="L37" s="186" t="e">
        <f t="shared" si="8"/>
        <v>#DIV/0!</v>
      </c>
      <c r="M37" s="186" t="e">
        <f t="shared" si="8"/>
        <v>#DIV/0!</v>
      </c>
      <c r="N37" s="186" t="e">
        <f t="shared" si="8"/>
        <v>#DIV/0!</v>
      </c>
      <c r="O37" s="186" t="str">
        <f t="shared" si="8"/>
        <v>1</v>
      </c>
      <c r="P37" s="186" t="e">
        <f t="shared" si="8"/>
        <v>#DIV/0!</v>
      </c>
      <c r="Q37" s="187"/>
      <c r="R37" s="53"/>
      <c r="S37" s="53"/>
      <c r="T37" s="53"/>
      <c r="U37" s="53"/>
      <c r="V37" s="53"/>
      <c r="W37" s="53"/>
      <c r="X37" s="53"/>
      <c r="Y37" s="53"/>
      <c r="Z37" s="53"/>
    </row>
    <row r="38" spans="1:26" ht="14.25" customHeight="1">
      <c r="A38" s="334" t="s">
        <v>533</v>
      </c>
      <c r="B38" s="211"/>
      <c r="C38" s="211"/>
      <c r="D38" s="211"/>
      <c r="E38" s="211"/>
      <c r="F38" s="211"/>
      <c r="G38" s="211"/>
      <c r="H38" s="211"/>
      <c r="I38" s="211"/>
      <c r="J38" s="211"/>
      <c r="K38" s="211"/>
      <c r="L38" s="211"/>
      <c r="M38" s="211"/>
      <c r="N38" s="211"/>
      <c r="O38" s="211"/>
      <c r="P38" s="211"/>
      <c r="Q38" s="335"/>
    </row>
    <row r="39" spans="1:26" ht="14.25" customHeight="1">
      <c r="A39" s="336"/>
      <c r="B39" s="262"/>
      <c r="C39" s="262"/>
      <c r="D39" s="262"/>
      <c r="E39" s="262"/>
      <c r="F39" s="262"/>
      <c r="G39" s="262"/>
      <c r="H39" s="262"/>
      <c r="I39" s="262"/>
      <c r="J39" s="262"/>
      <c r="K39" s="262"/>
      <c r="L39" s="262"/>
      <c r="M39" s="262"/>
      <c r="N39" s="262"/>
      <c r="O39" s="262"/>
      <c r="P39" s="262"/>
      <c r="Q39" s="337"/>
    </row>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spans="2:17" ht="14.25" customHeight="1"/>
    <row r="50" spans="2:17" ht="14.25" customHeight="1"/>
    <row r="51" spans="2:17" ht="14.25" customHeight="1"/>
    <row r="52" spans="2:17" ht="14.25" customHeight="1"/>
    <row r="53" spans="2:17" ht="14.25" customHeight="1"/>
    <row r="54" spans="2:17" ht="14.25" customHeight="1"/>
    <row r="55" spans="2:17" ht="14.25" customHeight="1"/>
    <row r="56" spans="2:17" ht="14.25" customHeight="1"/>
    <row r="57" spans="2:17" ht="14.25" customHeight="1">
      <c r="B57" s="326" t="str">
        <f>CD!B6</f>
        <v>Mr.M.Narasimhulu</v>
      </c>
      <c r="C57" s="214"/>
      <c r="D57" s="214"/>
      <c r="E57" s="214"/>
      <c r="F57" s="214"/>
      <c r="M57" s="326" t="s">
        <v>534</v>
      </c>
      <c r="N57" s="214"/>
      <c r="O57" s="214"/>
      <c r="P57" s="214"/>
      <c r="Q57" s="214"/>
    </row>
    <row r="58" spans="2:17" ht="14.25" customHeight="1">
      <c r="B58" s="214"/>
      <c r="C58" s="214"/>
      <c r="D58" s="214"/>
      <c r="E58" s="214"/>
      <c r="F58" s="214"/>
      <c r="M58" s="214"/>
      <c r="N58" s="214"/>
      <c r="O58" s="214"/>
      <c r="P58" s="214"/>
      <c r="Q58" s="214"/>
    </row>
    <row r="59" spans="2:17" ht="14.25" customHeight="1"/>
    <row r="60" spans="2:17" ht="14.25" customHeight="1"/>
    <row r="61" spans="2:17" ht="14.25" customHeight="1"/>
    <row r="62" spans="2:17" ht="14.25" customHeight="1"/>
    <row r="63" spans="2:17" ht="14.25" customHeight="1"/>
    <row r="64" spans="2:17"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1">
    <mergeCell ref="D13:E13"/>
    <mergeCell ref="F13:G13"/>
    <mergeCell ref="L13:Q13"/>
    <mergeCell ref="B13:C13"/>
    <mergeCell ref="B14:C14"/>
    <mergeCell ref="D14:E14"/>
    <mergeCell ref="F14:G14"/>
    <mergeCell ref="H14:I14"/>
    <mergeCell ref="J14:K14"/>
    <mergeCell ref="L14:Q14"/>
    <mergeCell ref="L10:N10"/>
    <mergeCell ref="O10:P10"/>
    <mergeCell ref="H13:I13"/>
    <mergeCell ref="J13:K13"/>
    <mergeCell ref="L11:N11"/>
    <mergeCell ref="O11:P11"/>
    <mergeCell ref="L12:N12"/>
    <mergeCell ref="O12:P12"/>
    <mergeCell ref="O7:P7"/>
    <mergeCell ref="L7:N7"/>
    <mergeCell ref="L8:N8"/>
    <mergeCell ref="O8:P8"/>
    <mergeCell ref="L9:N9"/>
    <mergeCell ref="O9:P9"/>
    <mergeCell ref="A4:Q4"/>
    <mergeCell ref="B5:E5"/>
    <mergeCell ref="F5:I5"/>
    <mergeCell ref="J5:K5"/>
    <mergeCell ref="L5:N6"/>
    <mergeCell ref="O5:P6"/>
    <mergeCell ref="Q5:Q6"/>
    <mergeCell ref="B1:Q1"/>
    <mergeCell ref="A2:Q2"/>
    <mergeCell ref="A3:E3"/>
    <mergeCell ref="F3:H3"/>
    <mergeCell ref="J3:N3"/>
    <mergeCell ref="O3:Q3"/>
    <mergeCell ref="L19:Q19"/>
    <mergeCell ref="A20:P20"/>
    <mergeCell ref="A38:Q39"/>
    <mergeCell ref="M57:Q58"/>
    <mergeCell ref="B18:C18"/>
    <mergeCell ref="D18:E18"/>
    <mergeCell ref="F18:G18"/>
    <mergeCell ref="H18:I18"/>
    <mergeCell ref="J18:K18"/>
    <mergeCell ref="L18:Q18"/>
    <mergeCell ref="B19:C19"/>
    <mergeCell ref="D19:E19"/>
    <mergeCell ref="F19:G19"/>
    <mergeCell ref="B57:F58"/>
    <mergeCell ref="H19:I19"/>
    <mergeCell ref="J19:K19"/>
    <mergeCell ref="L15:Q15"/>
    <mergeCell ref="L16:Q16"/>
    <mergeCell ref="B16:C16"/>
    <mergeCell ref="B17:C17"/>
    <mergeCell ref="D17:E17"/>
    <mergeCell ref="F17:G17"/>
    <mergeCell ref="H17:I17"/>
    <mergeCell ref="J17:K17"/>
    <mergeCell ref="L17:Q17"/>
    <mergeCell ref="D16:E16"/>
    <mergeCell ref="F16:G16"/>
    <mergeCell ref="H16:I16"/>
    <mergeCell ref="J16:K16"/>
    <mergeCell ref="B15:C15"/>
    <mergeCell ref="D15:E15"/>
    <mergeCell ref="F15:G15"/>
    <mergeCell ref="H15:I15"/>
    <mergeCell ref="J15:K15"/>
  </mergeCells>
  <pageMargins left="0.51329503989384928" right="0.51329503989384928" top="0.32997538278890309" bottom="0.47663110847286" header="0" footer="0"/>
  <pageSetup paperSize="9" scale="5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3984375" defaultRowHeight="15.05" customHeight="1"/>
  <cols>
    <col min="1" max="1" width="7.69921875" customWidth="1"/>
    <col min="2" max="2" width="78.09765625" customWidth="1"/>
    <col min="3" max="3" width="102.3984375" customWidth="1"/>
    <col min="4" max="26" width="19.296875" customWidth="1"/>
  </cols>
  <sheetData>
    <row r="1" spans="1:4" ht="60.05" customHeight="1">
      <c r="A1" s="204" t="s">
        <v>26</v>
      </c>
      <c r="B1" s="191"/>
      <c r="C1" s="11" t="s">
        <v>27</v>
      </c>
      <c r="D1" s="12" t="s">
        <v>28</v>
      </c>
    </row>
    <row r="2" spans="1:4" ht="88.7">
      <c r="A2" s="13" t="s">
        <v>29</v>
      </c>
      <c r="B2" s="14" t="s">
        <v>30</v>
      </c>
      <c r="C2" s="14" t="s">
        <v>31</v>
      </c>
      <c r="D2" s="15">
        <v>3</v>
      </c>
    </row>
    <row r="3" spans="1:4" ht="177.35">
      <c r="A3" s="16" t="s">
        <v>32</v>
      </c>
      <c r="B3" s="17" t="s">
        <v>33</v>
      </c>
      <c r="C3" s="17" t="s">
        <v>34</v>
      </c>
      <c r="D3" s="18">
        <v>10</v>
      </c>
    </row>
    <row r="4" spans="1:4" ht="319.2">
      <c r="A4" s="16" t="s">
        <v>35</v>
      </c>
      <c r="B4" s="17" t="s">
        <v>36</v>
      </c>
      <c r="C4" s="17" t="s">
        <v>37</v>
      </c>
      <c r="D4" s="18">
        <v>10</v>
      </c>
    </row>
    <row r="5" spans="1:4" ht="301.45">
      <c r="A5" s="19" t="s">
        <v>38</v>
      </c>
      <c r="B5" s="17" t="s">
        <v>39</v>
      </c>
      <c r="C5" s="17" t="s">
        <v>40</v>
      </c>
      <c r="D5" s="18">
        <v>11</v>
      </c>
    </row>
    <row r="6" spans="1:4" ht="70.95">
      <c r="A6" s="16" t="s">
        <v>41</v>
      </c>
      <c r="B6" s="17" t="s">
        <v>42</v>
      </c>
      <c r="C6" s="17" t="s">
        <v>43</v>
      </c>
      <c r="D6" s="18">
        <v>1</v>
      </c>
    </row>
    <row r="7" spans="1:4" ht="195.05">
      <c r="A7" s="16" t="s">
        <v>44</v>
      </c>
      <c r="B7" s="17" t="s">
        <v>45</v>
      </c>
      <c r="C7" s="17" t="s">
        <v>46</v>
      </c>
      <c r="D7" s="18">
        <v>5</v>
      </c>
    </row>
    <row r="8" spans="1:4" ht="70.95">
      <c r="A8" s="16" t="s">
        <v>47</v>
      </c>
      <c r="B8" s="17" t="s">
        <v>48</v>
      </c>
      <c r="C8" s="17" t="s">
        <v>49</v>
      </c>
      <c r="D8" s="18">
        <v>3</v>
      </c>
    </row>
    <row r="9" spans="1:4" ht="88.7">
      <c r="A9" s="16" t="s">
        <v>50</v>
      </c>
      <c r="B9" s="17" t="s">
        <v>51</v>
      </c>
      <c r="C9" s="17" t="s">
        <v>52</v>
      </c>
      <c r="D9" s="18">
        <v>3</v>
      </c>
    </row>
    <row r="10" spans="1:4" ht="336.9">
      <c r="A10" s="16" t="s">
        <v>53</v>
      </c>
      <c r="B10" s="17" t="s">
        <v>54</v>
      </c>
      <c r="C10" s="17" t="s">
        <v>55</v>
      </c>
      <c r="D10" s="18">
        <v>12</v>
      </c>
    </row>
    <row r="11" spans="1:4" ht="106.4">
      <c r="A11" s="16" t="s">
        <v>56</v>
      </c>
      <c r="B11" s="17" t="s">
        <v>57</v>
      </c>
      <c r="C11" s="17" t="s">
        <v>58</v>
      </c>
      <c r="D11" s="18">
        <v>5</v>
      </c>
    </row>
    <row r="12" spans="1:4" ht="212.8">
      <c r="A12" s="16" t="s">
        <v>59</v>
      </c>
      <c r="B12" s="17" t="s">
        <v>60</v>
      </c>
      <c r="C12" s="17" t="s">
        <v>61</v>
      </c>
      <c r="D12" s="18">
        <v>12</v>
      </c>
    </row>
    <row r="13" spans="1:4" ht="141.85">
      <c r="A13" s="16" t="s">
        <v>62</v>
      </c>
      <c r="B13" s="17" t="s">
        <v>63</v>
      </c>
      <c r="C13" s="17" t="s">
        <v>64</v>
      </c>
      <c r="D13" s="18">
        <v>8</v>
      </c>
    </row>
    <row r="14" spans="1:4" ht="60.05" customHeight="1">
      <c r="A14" s="205" t="s">
        <v>65</v>
      </c>
      <c r="B14" s="206"/>
      <c r="C14" s="20"/>
      <c r="D14" s="21"/>
    </row>
    <row r="15" spans="1:4" ht="72" customHeight="1">
      <c r="A15" s="16" t="s">
        <v>66</v>
      </c>
      <c r="B15" s="22" t="s">
        <v>67</v>
      </c>
      <c r="C15" s="23" t="s">
        <v>68</v>
      </c>
      <c r="D15" s="24">
        <v>2</v>
      </c>
    </row>
    <row r="16" spans="1:4" ht="60.05" customHeight="1">
      <c r="A16" s="16" t="s">
        <v>69</v>
      </c>
      <c r="B16" s="22" t="s">
        <v>70</v>
      </c>
      <c r="C16" s="23" t="s">
        <v>71</v>
      </c>
      <c r="D16" s="25">
        <v>2</v>
      </c>
    </row>
    <row r="17" spans="1:4" ht="60.05" customHeight="1">
      <c r="A17" s="16" t="s">
        <v>72</v>
      </c>
      <c r="B17" s="22" t="s">
        <v>73</v>
      </c>
      <c r="C17" s="23" t="s">
        <v>74</v>
      </c>
      <c r="D17" s="25">
        <v>2</v>
      </c>
    </row>
    <row r="18" spans="1:4" ht="60.05" customHeight="1">
      <c r="D18" s="26"/>
    </row>
    <row r="19" spans="1:4" ht="60.05" customHeight="1">
      <c r="D19" s="26"/>
    </row>
    <row r="20" spans="1:4" ht="60.05" customHeight="1">
      <c r="D20" s="26"/>
    </row>
    <row r="21" spans="1:4" ht="60.05" customHeight="1">
      <c r="D21" s="26"/>
    </row>
    <row r="22" spans="1:4" ht="60.05" customHeight="1">
      <c r="D22" s="26"/>
    </row>
    <row r="23" spans="1:4" ht="60.05" customHeight="1">
      <c r="D23" s="26"/>
    </row>
    <row r="24" spans="1:4" ht="60.05" customHeight="1">
      <c r="D24" s="26"/>
    </row>
    <row r="25" spans="1:4" ht="60.05" customHeight="1">
      <c r="D25" s="26"/>
    </row>
    <row r="26" spans="1:4" ht="60.05" customHeight="1">
      <c r="D26" s="26"/>
    </row>
    <row r="27" spans="1:4" ht="60.05" customHeight="1">
      <c r="D27" s="26"/>
    </row>
    <row r="28" spans="1:4" ht="60.05" customHeight="1">
      <c r="D28" s="26"/>
    </row>
    <row r="29" spans="1:4" ht="60.05" customHeight="1">
      <c r="D29" s="26"/>
    </row>
    <row r="30" spans="1:4" ht="60.05" customHeight="1">
      <c r="D30" s="26"/>
    </row>
    <row r="31" spans="1:4" ht="60.05" customHeight="1">
      <c r="D31" s="26"/>
    </row>
    <row r="32" spans="1:4" ht="60.05" customHeight="1">
      <c r="D32" s="26"/>
    </row>
    <row r="33" spans="4:4" ht="60.05" customHeight="1">
      <c r="D33" s="26"/>
    </row>
    <row r="34" spans="4:4" ht="60.05" customHeight="1">
      <c r="D34" s="26"/>
    </row>
    <row r="35" spans="4:4" ht="60.05" customHeight="1">
      <c r="D35" s="26"/>
    </row>
    <row r="36" spans="4:4" ht="60.05" customHeight="1">
      <c r="D36" s="26"/>
    </row>
    <row r="37" spans="4:4" ht="60.05" customHeight="1">
      <c r="D37" s="26"/>
    </row>
    <row r="38" spans="4:4" ht="60.05" customHeight="1">
      <c r="D38" s="26"/>
    </row>
    <row r="39" spans="4:4" ht="60.05" customHeight="1">
      <c r="D39" s="26"/>
    </row>
    <row r="40" spans="4:4" ht="60.05" customHeight="1">
      <c r="D40" s="26"/>
    </row>
    <row r="41" spans="4:4" ht="60.05" customHeight="1">
      <c r="D41" s="26"/>
    </row>
    <row r="42" spans="4:4" ht="60.05" customHeight="1">
      <c r="D42" s="26"/>
    </row>
    <row r="43" spans="4:4" ht="60.05" customHeight="1">
      <c r="D43" s="26"/>
    </row>
    <row r="44" spans="4:4" ht="60.05" customHeight="1">
      <c r="D44" s="26"/>
    </row>
    <row r="45" spans="4:4" ht="60.05" customHeight="1">
      <c r="D45" s="26"/>
    </row>
    <row r="46" spans="4:4" ht="60.05" customHeight="1">
      <c r="D46" s="26"/>
    </row>
    <row r="47" spans="4:4" ht="60.05" customHeight="1">
      <c r="D47" s="26"/>
    </row>
    <row r="48" spans="4:4" ht="60.05" customHeight="1">
      <c r="D48" s="26"/>
    </row>
    <row r="49" spans="4:4" ht="60.05" customHeight="1">
      <c r="D49" s="26"/>
    </row>
    <row r="50" spans="4:4" ht="60.05" customHeight="1">
      <c r="D50" s="26"/>
    </row>
    <row r="51" spans="4:4" ht="60.05" customHeight="1">
      <c r="D51" s="26"/>
    </row>
    <row r="52" spans="4:4" ht="60.05" customHeight="1">
      <c r="D52" s="26"/>
    </row>
    <row r="53" spans="4:4" ht="60.05" customHeight="1">
      <c r="D53" s="26"/>
    </row>
    <row r="54" spans="4:4" ht="60.05" customHeight="1">
      <c r="D54" s="26"/>
    </row>
    <row r="55" spans="4:4" ht="60.05" customHeight="1">
      <c r="D55" s="26"/>
    </row>
    <row r="56" spans="4:4" ht="60.05" customHeight="1">
      <c r="D56" s="26"/>
    </row>
    <row r="57" spans="4:4" ht="60.05" customHeight="1">
      <c r="D57" s="26"/>
    </row>
    <row r="58" spans="4:4" ht="60.05" customHeight="1">
      <c r="D58" s="26"/>
    </row>
    <row r="59" spans="4:4" ht="60.05" customHeight="1">
      <c r="D59" s="26"/>
    </row>
    <row r="60" spans="4:4" ht="60.05" customHeight="1">
      <c r="D60" s="26"/>
    </row>
    <row r="61" spans="4:4" ht="60.05" customHeight="1">
      <c r="D61" s="26"/>
    </row>
    <row r="62" spans="4:4" ht="60.05" customHeight="1">
      <c r="D62" s="26"/>
    </row>
    <row r="63" spans="4:4" ht="60.05" customHeight="1">
      <c r="D63" s="26"/>
    </row>
    <row r="64" spans="4:4" ht="60.05" customHeight="1">
      <c r="D64" s="26"/>
    </row>
    <row r="65" spans="4:4" ht="60.05" customHeight="1">
      <c r="D65" s="26"/>
    </row>
    <row r="66" spans="4:4" ht="60.05" customHeight="1">
      <c r="D66" s="26"/>
    </row>
    <row r="67" spans="4:4" ht="60.05" customHeight="1">
      <c r="D67" s="26"/>
    </row>
    <row r="68" spans="4:4" ht="60.05" customHeight="1">
      <c r="D68" s="26"/>
    </row>
    <row r="69" spans="4:4" ht="60.05" customHeight="1">
      <c r="D69" s="26"/>
    </row>
    <row r="70" spans="4:4" ht="60.05" customHeight="1">
      <c r="D70" s="26"/>
    </row>
    <row r="71" spans="4:4" ht="60.05" customHeight="1">
      <c r="D71" s="26"/>
    </row>
    <row r="72" spans="4:4" ht="60.05" customHeight="1">
      <c r="D72" s="26"/>
    </row>
    <row r="73" spans="4:4" ht="60.05" customHeight="1">
      <c r="D73" s="26"/>
    </row>
    <row r="74" spans="4:4" ht="60.05" customHeight="1">
      <c r="D74" s="26"/>
    </row>
    <row r="75" spans="4:4" ht="60.05" customHeight="1">
      <c r="D75" s="26"/>
    </row>
    <row r="76" spans="4:4" ht="60.05" customHeight="1">
      <c r="D76" s="26"/>
    </row>
    <row r="77" spans="4:4" ht="60.05" customHeight="1">
      <c r="D77" s="26"/>
    </row>
    <row r="78" spans="4:4" ht="60.05" customHeight="1">
      <c r="D78" s="26"/>
    </row>
    <row r="79" spans="4:4" ht="60.05" customHeight="1">
      <c r="D79" s="26"/>
    </row>
    <row r="80" spans="4:4" ht="60.05" customHeight="1">
      <c r="D80" s="26"/>
    </row>
    <row r="81" spans="4:4" ht="60.05" customHeight="1">
      <c r="D81" s="26"/>
    </row>
    <row r="82" spans="4:4" ht="60.05" customHeight="1">
      <c r="D82" s="26"/>
    </row>
    <row r="83" spans="4:4" ht="60.05" customHeight="1">
      <c r="D83" s="26"/>
    </row>
    <row r="84" spans="4:4" ht="60.05" customHeight="1">
      <c r="D84" s="26"/>
    </row>
    <row r="85" spans="4:4" ht="60.05" customHeight="1">
      <c r="D85" s="26"/>
    </row>
    <row r="86" spans="4:4" ht="60.05" customHeight="1">
      <c r="D86" s="26"/>
    </row>
    <row r="87" spans="4:4" ht="60.05" customHeight="1">
      <c r="D87" s="26"/>
    </row>
    <row r="88" spans="4:4" ht="60.05" customHeight="1">
      <c r="D88" s="26"/>
    </row>
    <row r="89" spans="4:4" ht="60.05" customHeight="1">
      <c r="D89" s="26"/>
    </row>
    <row r="90" spans="4:4" ht="60.05" customHeight="1">
      <c r="D90" s="26"/>
    </row>
    <row r="91" spans="4:4" ht="60.05" customHeight="1">
      <c r="D91" s="26"/>
    </row>
    <row r="92" spans="4:4" ht="60.05" customHeight="1">
      <c r="D92" s="26"/>
    </row>
    <row r="93" spans="4:4" ht="60.05" customHeight="1">
      <c r="D93" s="26"/>
    </row>
    <row r="94" spans="4:4" ht="60.05" customHeight="1">
      <c r="D94" s="26"/>
    </row>
    <row r="95" spans="4:4" ht="60.05" customHeight="1">
      <c r="D95" s="26"/>
    </row>
    <row r="96" spans="4:4" ht="60.05" customHeight="1">
      <c r="D96" s="26"/>
    </row>
    <row r="97" spans="4:4" ht="60.05" customHeight="1">
      <c r="D97" s="26"/>
    </row>
    <row r="98" spans="4:4" ht="60.05" customHeight="1">
      <c r="D98" s="26"/>
    </row>
    <row r="99" spans="4:4" ht="60.05" customHeight="1">
      <c r="D99" s="26"/>
    </row>
    <row r="100" spans="4:4" ht="60.05" customHeight="1">
      <c r="D100" s="26"/>
    </row>
    <row r="101" spans="4:4" ht="60.05" customHeight="1">
      <c r="D101" s="26"/>
    </row>
    <row r="102" spans="4:4" ht="60.05" customHeight="1">
      <c r="D102" s="26"/>
    </row>
    <row r="103" spans="4:4" ht="60.05" customHeight="1">
      <c r="D103" s="26"/>
    </row>
    <row r="104" spans="4:4" ht="60.05" customHeight="1">
      <c r="D104" s="26"/>
    </row>
    <row r="105" spans="4:4" ht="60.05" customHeight="1">
      <c r="D105" s="26"/>
    </row>
    <row r="106" spans="4:4" ht="60.05" customHeight="1">
      <c r="D106" s="26"/>
    </row>
    <row r="107" spans="4:4" ht="60.05" customHeight="1">
      <c r="D107" s="26"/>
    </row>
    <row r="108" spans="4:4" ht="60.05" customHeight="1">
      <c r="D108" s="26"/>
    </row>
    <row r="109" spans="4:4" ht="60.05" customHeight="1">
      <c r="D109" s="26"/>
    </row>
    <row r="110" spans="4:4" ht="60.05" customHeight="1">
      <c r="D110" s="26"/>
    </row>
    <row r="111" spans="4:4" ht="60.05" customHeight="1">
      <c r="D111" s="26"/>
    </row>
    <row r="112" spans="4:4" ht="60.05" customHeight="1">
      <c r="D112" s="26"/>
    </row>
    <row r="113" spans="4:4" ht="60.05" customHeight="1">
      <c r="D113" s="26"/>
    </row>
    <row r="114" spans="4:4" ht="60.05" customHeight="1">
      <c r="D114" s="26"/>
    </row>
    <row r="115" spans="4:4" ht="60.05" customHeight="1">
      <c r="D115" s="26"/>
    </row>
    <row r="116" spans="4:4" ht="60.05" customHeight="1">
      <c r="D116" s="26"/>
    </row>
    <row r="117" spans="4:4" ht="60.05" customHeight="1">
      <c r="D117" s="26"/>
    </row>
    <row r="118" spans="4:4" ht="60.05" customHeight="1">
      <c r="D118" s="26"/>
    </row>
    <row r="119" spans="4:4" ht="60.05" customHeight="1">
      <c r="D119" s="26"/>
    </row>
    <row r="120" spans="4:4" ht="60.05" customHeight="1">
      <c r="D120" s="26"/>
    </row>
    <row r="121" spans="4:4" ht="60.05" customHeight="1">
      <c r="D121" s="26"/>
    </row>
    <row r="122" spans="4:4" ht="60.05" customHeight="1">
      <c r="D122" s="26"/>
    </row>
    <row r="123" spans="4:4" ht="60.05" customHeight="1">
      <c r="D123" s="26"/>
    </row>
    <row r="124" spans="4:4" ht="60.05" customHeight="1">
      <c r="D124" s="26"/>
    </row>
    <row r="125" spans="4:4" ht="60.05" customHeight="1">
      <c r="D125" s="26"/>
    </row>
    <row r="126" spans="4:4" ht="60.05" customHeight="1">
      <c r="D126" s="26"/>
    </row>
    <row r="127" spans="4:4" ht="60.05" customHeight="1">
      <c r="D127" s="26"/>
    </row>
    <row r="128" spans="4:4" ht="60.05" customHeight="1">
      <c r="D128" s="26"/>
    </row>
    <row r="129" spans="4:4" ht="60.05" customHeight="1">
      <c r="D129" s="26"/>
    </row>
    <row r="130" spans="4:4" ht="60.05" customHeight="1">
      <c r="D130" s="26"/>
    </row>
    <row r="131" spans="4:4" ht="60.05" customHeight="1">
      <c r="D131" s="26"/>
    </row>
    <row r="132" spans="4:4" ht="60.05" customHeight="1">
      <c r="D132" s="26"/>
    </row>
    <row r="133" spans="4:4" ht="60.05" customHeight="1">
      <c r="D133" s="26"/>
    </row>
    <row r="134" spans="4:4" ht="60.05" customHeight="1">
      <c r="D134" s="26"/>
    </row>
    <row r="135" spans="4:4" ht="60.05" customHeight="1">
      <c r="D135" s="26"/>
    </row>
    <row r="136" spans="4:4" ht="60.05" customHeight="1">
      <c r="D136" s="26"/>
    </row>
    <row r="137" spans="4:4" ht="60.05" customHeight="1">
      <c r="D137" s="26"/>
    </row>
    <row r="138" spans="4:4" ht="60.05" customHeight="1">
      <c r="D138" s="26"/>
    </row>
    <row r="139" spans="4:4" ht="60.05" customHeight="1">
      <c r="D139" s="26"/>
    </row>
    <row r="140" spans="4:4" ht="60.05" customHeight="1">
      <c r="D140" s="26"/>
    </row>
    <row r="141" spans="4:4" ht="60.05" customHeight="1">
      <c r="D141" s="26"/>
    </row>
    <row r="142" spans="4:4" ht="60.05" customHeight="1">
      <c r="D142" s="26"/>
    </row>
    <row r="143" spans="4:4" ht="60.05" customHeight="1">
      <c r="D143" s="26"/>
    </row>
    <row r="144" spans="4:4" ht="60.05" customHeight="1">
      <c r="D144" s="26"/>
    </row>
    <row r="145" spans="4:4" ht="60.05" customHeight="1">
      <c r="D145" s="26"/>
    </row>
    <row r="146" spans="4:4" ht="60.05" customHeight="1">
      <c r="D146" s="26"/>
    </row>
    <row r="147" spans="4:4" ht="60.05" customHeight="1">
      <c r="D147" s="26"/>
    </row>
    <row r="148" spans="4:4" ht="60.05" customHeight="1">
      <c r="D148" s="26"/>
    </row>
    <row r="149" spans="4:4" ht="60.05" customHeight="1">
      <c r="D149" s="26"/>
    </row>
    <row r="150" spans="4:4" ht="60.05" customHeight="1">
      <c r="D150" s="26"/>
    </row>
    <row r="151" spans="4:4" ht="60.05" customHeight="1">
      <c r="D151" s="26"/>
    </row>
    <row r="152" spans="4:4" ht="60.05" customHeight="1">
      <c r="D152" s="26"/>
    </row>
    <row r="153" spans="4:4" ht="60.05" customHeight="1">
      <c r="D153" s="26"/>
    </row>
    <row r="154" spans="4:4" ht="60.05" customHeight="1">
      <c r="D154" s="26"/>
    </row>
    <row r="155" spans="4:4" ht="60.05" customHeight="1">
      <c r="D155" s="26"/>
    </row>
    <row r="156" spans="4:4" ht="60.05" customHeight="1">
      <c r="D156" s="26"/>
    </row>
    <row r="157" spans="4:4" ht="60.05" customHeight="1">
      <c r="D157" s="26"/>
    </row>
    <row r="158" spans="4:4" ht="60.05" customHeight="1">
      <c r="D158" s="26"/>
    </row>
    <row r="159" spans="4:4" ht="60.05" customHeight="1">
      <c r="D159" s="26"/>
    </row>
    <row r="160" spans="4:4" ht="60.05" customHeight="1">
      <c r="D160" s="26"/>
    </row>
    <row r="161" spans="4:4" ht="60.05" customHeight="1">
      <c r="D161" s="26"/>
    </row>
    <row r="162" spans="4:4" ht="60.05" customHeight="1">
      <c r="D162" s="26"/>
    </row>
    <row r="163" spans="4:4" ht="60.05" customHeight="1">
      <c r="D163" s="26"/>
    </row>
    <row r="164" spans="4:4" ht="60.05" customHeight="1">
      <c r="D164" s="26"/>
    </row>
    <row r="165" spans="4:4" ht="60.05" customHeight="1">
      <c r="D165" s="26"/>
    </row>
    <row r="166" spans="4:4" ht="60.05" customHeight="1">
      <c r="D166" s="26"/>
    </row>
    <row r="167" spans="4:4" ht="60.05" customHeight="1">
      <c r="D167" s="26"/>
    </row>
    <row r="168" spans="4:4" ht="60.05" customHeight="1">
      <c r="D168" s="26"/>
    </row>
    <row r="169" spans="4:4" ht="60.05" customHeight="1">
      <c r="D169" s="26"/>
    </row>
    <row r="170" spans="4:4" ht="60.05" customHeight="1">
      <c r="D170" s="26"/>
    </row>
    <row r="171" spans="4:4" ht="60.05" customHeight="1">
      <c r="D171" s="26"/>
    </row>
    <row r="172" spans="4:4" ht="60.05" customHeight="1">
      <c r="D172" s="26"/>
    </row>
    <row r="173" spans="4:4" ht="60.05" customHeight="1">
      <c r="D173" s="26"/>
    </row>
    <row r="174" spans="4:4" ht="60.05" customHeight="1">
      <c r="D174" s="26"/>
    </row>
    <row r="175" spans="4:4" ht="60.05" customHeight="1">
      <c r="D175" s="26"/>
    </row>
    <row r="176" spans="4:4" ht="60.05" customHeight="1">
      <c r="D176" s="26"/>
    </row>
    <row r="177" spans="4:4" ht="60.05" customHeight="1">
      <c r="D177" s="26"/>
    </row>
    <row r="178" spans="4:4" ht="60.05" customHeight="1">
      <c r="D178" s="26"/>
    </row>
    <row r="179" spans="4:4" ht="60.05" customHeight="1">
      <c r="D179" s="26"/>
    </row>
    <row r="180" spans="4:4" ht="60.05" customHeight="1">
      <c r="D180" s="26"/>
    </row>
    <row r="181" spans="4:4" ht="60.05" customHeight="1">
      <c r="D181" s="26"/>
    </row>
    <row r="182" spans="4:4" ht="60.05" customHeight="1">
      <c r="D182" s="26"/>
    </row>
    <row r="183" spans="4:4" ht="60.05" customHeight="1">
      <c r="D183" s="26"/>
    </row>
    <row r="184" spans="4:4" ht="60.05" customHeight="1">
      <c r="D184" s="26"/>
    </row>
    <row r="185" spans="4:4" ht="60.05" customHeight="1">
      <c r="D185" s="26"/>
    </row>
    <row r="186" spans="4:4" ht="60.05" customHeight="1">
      <c r="D186" s="26"/>
    </row>
    <row r="187" spans="4:4" ht="60.05" customHeight="1">
      <c r="D187" s="26"/>
    </row>
    <row r="188" spans="4:4" ht="60.05" customHeight="1">
      <c r="D188" s="26"/>
    </row>
    <row r="189" spans="4:4" ht="60.05" customHeight="1">
      <c r="D189" s="26"/>
    </row>
    <row r="190" spans="4:4" ht="60.05" customHeight="1">
      <c r="D190" s="26"/>
    </row>
    <row r="191" spans="4:4" ht="60.05" customHeight="1">
      <c r="D191" s="26"/>
    </row>
    <row r="192" spans="4:4" ht="60.05" customHeight="1">
      <c r="D192" s="26"/>
    </row>
    <row r="193" spans="4:4" ht="60.05" customHeight="1">
      <c r="D193" s="26"/>
    </row>
    <row r="194" spans="4:4" ht="60.05" customHeight="1">
      <c r="D194" s="26"/>
    </row>
    <row r="195" spans="4:4" ht="60.05" customHeight="1">
      <c r="D195" s="26"/>
    </row>
    <row r="196" spans="4:4" ht="60.05" customHeight="1">
      <c r="D196" s="26"/>
    </row>
    <row r="197" spans="4:4" ht="60.05" customHeight="1">
      <c r="D197" s="26"/>
    </row>
    <row r="198" spans="4:4" ht="60.05" customHeight="1">
      <c r="D198" s="26"/>
    </row>
    <row r="199" spans="4:4" ht="60.05" customHeight="1">
      <c r="D199" s="26"/>
    </row>
    <row r="200" spans="4:4" ht="60.05" customHeight="1">
      <c r="D200" s="26"/>
    </row>
    <row r="201" spans="4:4" ht="60.05" customHeight="1">
      <c r="D201" s="26"/>
    </row>
    <row r="202" spans="4:4" ht="60.05" customHeight="1">
      <c r="D202" s="26"/>
    </row>
    <row r="203" spans="4:4" ht="60.05" customHeight="1">
      <c r="D203" s="26"/>
    </row>
    <row r="204" spans="4:4" ht="60.05" customHeight="1">
      <c r="D204" s="26"/>
    </row>
    <row r="205" spans="4:4" ht="60.05" customHeight="1">
      <c r="D205" s="26"/>
    </row>
    <row r="206" spans="4:4" ht="60.05" customHeight="1">
      <c r="D206" s="26"/>
    </row>
    <row r="207" spans="4:4" ht="60.05" customHeight="1">
      <c r="D207" s="26"/>
    </row>
    <row r="208" spans="4:4" ht="60.05" customHeight="1">
      <c r="D208" s="26"/>
    </row>
    <row r="209" spans="4:4" ht="60.05" customHeight="1">
      <c r="D209" s="26"/>
    </row>
    <row r="210" spans="4:4" ht="60.05" customHeight="1">
      <c r="D210" s="26"/>
    </row>
    <row r="211" spans="4:4" ht="60.05" customHeight="1">
      <c r="D211" s="26"/>
    </row>
    <row r="212" spans="4:4" ht="60.05" customHeight="1">
      <c r="D212" s="26"/>
    </row>
    <row r="213" spans="4:4" ht="60.05" customHeight="1">
      <c r="D213" s="26"/>
    </row>
    <row r="214" spans="4:4" ht="60.05" customHeight="1">
      <c r="D214" s="26"/>
    </row>
    <row r="215" spans="4:4" ht="60.05" customHeight="1">
      <c r="D215" s="26"/>
    </row>
    <row r="216" spans="4:4" ht="60.05" customHeight="1">
      <c r="D216" s="26"/>
    </row>
    <row r="217" spans="4:4" ht="60.05" customHeight="1">
      <c r="D217" s="26"/>
    </row>
    <row r="218" spans="4:4" ht="60.05" customHeight="1">
      <c r="D218" s="26"/>
    </row>
    <row r="219" spans="4:4" ht="60.05" customHeight="1">
      <c r="D219" s="26"/>
    </row>
    <row r="220" spans="4:4" ht="60.05" customHeight="1">
      <c r="D220" s="26"/>
    </row>
    <row r="221" spans="4:4" ht="60.05" customHeight="1">
      <c r="D221" s="26"/>
    </row>
    <row r="222" spans="4:4" ht="60.05" customHeight="1">
      <c r="D222" s="26"/>
    </row>
    <row r="223" spans="4:4" ht="60.05" customHeight="1">
      <c r="D223" s="26"/>
    </row>
    <row r="224" spans="4:4" ht="60.05" customHeight="1">
      <c r="D224" s="26"/>
    </row>
    <row r="225" spans="4:4" ht="60.05" customHeight="1">
      <c r="D225" s="26"/>
    </row>
    <row r="226" spans="4:4" ht="60.05" customHeight="1">
      <c r="D226" s="26"/>
    </row>
    <row r="227" spans="4:4" ht="60.05" customHeight="1">
      <c r="D227" s="26"/>
    </row>
    <row r="228" spans="4:4" ht="60.05" customHeight="1">
      <c r="D228" s="26"/>
    </row>
    <row r="229" spans="4:4" ht="60.05" customHeight="1">
      <c r="D229" s="26"/>
    </row>
    <row r="230" spans="4:4" ht="60.05" customHeight="1">
      <c r="D230" s="26"/>
    </row>
    <row r="231" spans="4:4" ht="60.05" customHeight="1">
      <c r="D231" s="26"/>
    </row>
    <row r="232" spans="4:4" ht="60.05" customHeight="1">
      <c r="D232" s="26"/>
    </row>
    <row r="233" spans="4:4" ht="60.05" customHeight="1">
      <c r="D233" s="26"/>
    </row>
    <row r="234" spans="4:4" ht="60.05" customHeight="1">
      <c r="D234" s="26"/>
    </row>
    <row r="235" spans="4:4" ht="60.05" customHeight="1">
      <c r="D235" s="26"/>
    </row>
    <row r="236" spans="4:4" ht="60.05" customHeight="1">
      <c r="D236" s="26"/>
    </row>
    <row r="237" spans="4:4" ht="60.05" customHeight="1">
      <c r="D237" s="26"/>
    </row>
    <row r="238" spans="4:4" ht="60.05" customHeight="1">
      <c r="D238" s="26"/>
    </row>
    <row r="239" spans="4:4" ht="60.05" customHeight="1">
      <c r="D239" s="26"/>
    </row>
    <row r="240" spans="4:4" ht="60.05" customHeight="1">
      <c r="D240" s="26"/>
    </row>
    <row r="241" spans="4:4" ht="60.05" customHeight="1">
      <c r="D241" s="26"/>
    </row>
    <row r="242" spans="4:4" ht="60.05" customHeight="1">
      <c r="D242" s="26"/>
    </row>
    <row r="243" spans="4:4" ht="60.05" customHeight="1">
      <c r="D243" s="26"/>
    </row>
    <row r="244" spans="4:4" ht="60.05" customHeight="1">
      <c r="D244" s="26"/>
    </row>
    <row r="245" spans="4:4" ht="60.05" customHeight="1">
      <c r="D245" s="26"/>
    </row>
    <row r="246" spans="4:4" ht="60.05" customHeight="1">
      <c r="D246" s="26"/>
    </row>
    <row r="247" spans="4:4" ht="60.05" customHeight="1">
      <c r="D247" s="26"/>
    </row>
    <row r="248" spans="4:4" ht="60.05" customHeight="1">
      <c r="D248" s="26"/>
    </row>
    <row r="249" spans="4:4" ht="60.05" customHeight="1">
      <c r="D249" s="26"/>
    </row>
    <row r="250" spans="4:4" ht="60.05" customHeight="1">
      <c r="D250" s="26"/>
    </row>
    <row r="251" spans="4:4" ht="60.05" customHeight="1">
      <c r="D251" s="26"/>
    </row>
    <row r="252" spans="4:4" ht="60.05" customHeight="1">
      <c r="D252" s="26"/>
    </row>
    <row r="253" spans="4:4" ht="60.05" customHeight="1">
      <c r="D253" s="26"/>
    </row>
    <row r="254" spans="4:4" ht="60.05" customHeight="1">
      <c r="D254" s="26"/>
    </row>
    <row r="255" spans="4:4" ht="60.05" customHeight="1">
      <c r="D255" s="26"/>
    </row>
    <row r="256" spans="4:4" ht="60.05" customHeight="1">
      <c r="D256" s="26"/>
    </row>
    <row r="257" spans="4:4" ht="60.05" customHeight="1">
      <c r="D257" s="26"/>
    </row>
    <row r="258" spans="4:4" ht="60.05" customHeight="1">
      <c r="D258" s="26"/>
    </row>
    <row r="259" spans="4:4" ht="60.05" customHeight="1">
      <c r="D259" s="26"/>
    </row>
    <row r="260" spans="4:4" ht="60.05" customHeight="1">
      <c r="D260" s="26"/>
    </row>
    <row r="261" spans="4:4" ht="60.05" customHeight="1">
      <c r="D261" s="26"/>
    </row>
    <row r="262" spans="4:4" ht="60.05" customHeight="1">
      <c r="D262" s="26"/>
    </row>
    <row r="263" spans="4:4" ht="60.05" customHeight="1">
      <c r="D263" s="26"/>
    </row>
    <row r="264" spans="4:4" ht="60.05" customHeight="1">
      <c r="D264" s="26"/>
    </row>
    <row r="265" spans="4:4" ht="60.05" customHeight="1">
      <c r="D265" s="26"/>
    </row>
    <row r="266" spans="4:4" ht="60.05" customHeight="1">
      <c r="D266" s="26"/>
    </row>
    <row r="267" spans="4:4" ht="60.05" customHeight="1">
      <c r="D267" s="26"/>
    </row>
    <row r="268" spans="4:4" ht="60.05" customHeight="1">
      <c r="D268" s="26"/>
    </row>
    <row r="269" spans="4:4" ht="60.05" customHeight="1">
      <c r="D269" s="26"/>
    </row>
    <row r="270" spans="4:4" ht="60.05" customHeight="1">
      <c r="D270" s="26"/>
    </row>
    <row r="271" spans="4:4" ht="60.05" customHeight="1">
      <c r="D271" s="26"/>
    </row>
    <row r="272" spans="4:4" ht="60.05" customHeight="1">
      <c r="D272" s="26"/>
    </row>
    <row r="273" spans="4:4" ht="60.05" customHeight="1">
      <c r="D273" s="26"/>
    </row>
    <row r="274" spans="4:4" ht="60.05" customHeight="1">
      <c r="D274" s="26"/>
    </row>
    <row r="275" spans="4:4" ht="60.05" customHeight="1">
      <c r="D275" s="26"/>
    </row>
    <row r="276" spans="4:4" ht="60.05" customHeight="1">
      <c r="D276" s="26"/>
    </row>
    <row r="277" spans="4:4" ht="60.05" customHeight="1">
      <c r="D277" s="26"/>
    </row>
    <row r="278" spans="4:4" ht="60.05" customHeight="1">
      <c r="D278" s="26"/>
    </row>
    <row r="279" spans="4:4" ht="60.05" customHeight="1">
      <c r="D279" s="26"/>
    </row>
    <row r="280" spans="4:4" ht="60.05" customHeight="1">
      <c r="D280" s="26"/>
    </row>
    <row r="281" spans="4:4" ht="60.05" customHeight="1">
      <c r="D281" s="26"/>
    </row>
    <row r="282" spans="4:4" ht="60.05" customHeight="1">
      <c r="D282" s="26"/>
    </row>
    <row r="283" spans="4:4" ht="60.05" customHeight="1">
      <c r="D283" s="26"/>
    </row>
    <row r="284" spans="4:4" ht="60.05" customHeight="1">
      <c r="D284" s="26"/>
    </row>
    <row r="285" spans="4:4" ht="60.05" customHeight="1">
      <c r="D285" s="26"/>
    </row>
    <row r="286" spans="4:4" ht="60.05" customHeight="1">
      <c r="D286" s="26"/>
    </row>
    <row r="287" spans="4:4" ht="60.05" customHeight="1">
      <c r="D287" s="26"/>
    </row>
    <row r="288" spans="4:4" ht="60.05" customHeight="1">
      <c r="D288" s="26"/>
    </row>
    <row r="289" spans="4:4" ht="60.05" customHeight="1">
      <c r="D289" s="26"/>
    </row>
    <row r="290" spans="4:4" ht="60.05" customHeight="1">
      <c r="D290" s="26"/>
    </row>
    <row r="291" spans="4:4" ht="60.05" customHeight="1">
      <c r="D291" s="26"/>
    </row>
    <row r="292" spans="4:4" ht="60.05" customHeight="1">
      <c r="D292" s="26"/>
    </row>
    <row r="293" spans="4:4" ht="60.05" customHeight="1">
      <c r="D293" s="26"/>
    </row>
    <row r="294" spans="4:4" ht="60.05" customHeight="1">
      <c r="D294" s="26"/>
    </row>
    <row r="295" spans="4:4" ht="60.05" customHeight="1">
      <c r="D295" s="26"/>
    </row>
    <row r="296" spans="4:4" ht="60.05" customHeight="1">
      <c r="D296" s="26"/>
    </row>
    <row r="297" spans="4:4" ht="60.05" customHeight="1">
      <c r="D297" s="26"/>
    </row>
    <row r="298" spans="4:4" ht="60.05" customHeight="1">
      <c r="D298" s="26"/>
    </row>
    <row r="299" spans="4:4" ht="60.05" customHeight="1">
      <c r="D299" s="26"/>
    </row>
    <row r="300" spans="4:4" ht="60.05" customHeight="1">
      <c r="D300" s="26"/>
    </row>
    <row r="301" spans="4:4" ht="60.05" customHeight="1">
      <c r="D301" s="26"/>
    </row>
    <row r="302" spans="4:4" ht="60.05" customHeight="1">
      <c r="D302" s="26"/>
    </row>
    <row r="303" spans="4:4" ht="60.05" customHeight="1">
      <c r="D303" s="26"/>
    </row>
    <row r="304" spans="4:4" ht="60.05" customHeight="1">
      <c r="D304" s="26"/>
    </row>
    <row r="305" spans="4:4" ht="60.05" customHeight="1">
      <c r="D305" s="26"/>
    </row>
    <row r="306" spans="4:4" ht="60.05" customHeight="1">
      <c r="D306" s="26"/>
    </row>
    <row r="307" spans="4:4" ht="60.05" customHeight="1">
      <c r="D307" s="26"/>
    </row>
    <row r="308" spans="4:4" ht="60.05" customHeight="1">
      <c r="D308" s="26"/>
    </row>
    <row r="309" spans="4:4" ht="60.05" customHeight="1">
      <c r="D309" s="26"/>
    </row>
    <row r="310" spans="4:4" ht="60.05" customHeight="1">
      <c r="D310" s="26"/>
    </row>
    <row r="311" spans="4:4" ht="60.05" customHeight="1">
      <c r="D311" s="26"/>
    </row>
    <row r="312" spans="4:4" ht="60.05" customHeight="1">
      <c r="D312" s="26"/>
    </row>
    <row r="313" spans="4:4" ht="60.05" customHeight="1">
      <c r="D313" s="26"/>
    </row>
    <row r="314" spans="4:4" ht="60.05" customHeight="1">
      <c r="D314" s="26"/>
    </row>
    <row r="315" spans="4:4" ht="60.05" customHeight="1">
      <c r="D315" s="26"/>
    </row>
    <row r="316" spans="4:4" ht="60.05" customHeight="1">
      <c r="D316" s="26"/>
    </row>
    <row r="317" spans="4:4" ht="60.05" customHeight="1">
      <c r="D317" s="26"/>
    </row>
    <row r="318" spans="4:4" ht="60.05" customHeight="1">
      <c r="D318" s="26"/>
    </row>
    <row r="319" spans="4:4" ht="60.05" customHeight="1">
      <c r="D319" s="26"/>
    </row>
    <row r="320" spans="4:4" ht="60.05" customHeight="1">
      <c r="D320" s="26"/>
    </row>
    <row r="321" spans="4:4" ht="60.05" customHeight="1">
      <c r="D321" s="26"/>
    </row>
    <row r="322" spans="4:4" ht="60.05" customHeight="1">
      <c r="D322" s="26"/>
    </row>
    <row r="323" spans="4:4" ht="60.05" customHeight="1">
      <c r="D323" s="26"/>
    </row>
    <row r="324" spans="4:4" ht="60.05" customHeight="1">
      <c r="D324" s="26"/>
    </row>
    <row r="325" spans="4:4" ht="60.05" customHeight="1">
      <c r="D325" s="26"/>
    </row>
    <row r="326" spans="4:4" ht="60.05" customHeight="1">
      <c r="D326" s="26"/>
    </row>
    <row r="327" spans="4:4" ht="60.05" customHeight="1">
      <c r="D327" s="26"/>
    </row>
    <row r="328" spans="4:4" ht="60.05" customHeight="1">
      <c r="D328" s="26"/>
    </row>
    <row r="329" spans="4:4" ht="60.05" customHeight="1">
      <c r="D329" s="26"/>
    </row>
    <row r="330" spans="4:4" ht="60.05" customHeight="1">
      <c r="D330" s="26"/>
    </row>
    <row r="331" spans="4:4" ht="60.05" customHeight="1">
      <c r="D331" s="26"/>
    </row>
    <row r="332" spans="4:4" ht="60.05" customHeight="1">
      <c r="D332" s="26"/>
    </row>
    <row r="333" spans="4:4" ht="60.05" customHeight="1">
      <c r="D333" s="26"/>
    </row>
    <row r="334" spans="4:4" ht="60.05" customHeight="1">
      <c r="D334" s="26"/>
    </row>
    <row r="335" spans="4:4" ht="60.05" customHeight="1">
      <c r="D335" s="26"/>
    </row>
    <row r="336" spans="4:4" ht="60.05" customHeight="1">
      <c r="D336" s="26"/>
    </row>
    <row r="337" spans="4:4" ht="60.05" customHeight="1">
      <c r="D337" s="26"/>
    </row>
    <row r="338" spans="4:4" ht="60.05" customHeight="1">
      <c r="D338" s="26"/>
    </row>
    <row r="339" spans="4:4" ht="60.05" customHeight="1">
      <c r="D339" s="26"/>
    </row>
    <row r="340" spans="4:4" ht="60.05" customHeight="1">
      <c r="D340" s="26"/>
    </row>
    <row r="341" spans="4:4" ht="60.05" customHeight="1">
      <c r="D341" s="26"/>
    </row>
    <row r="342" spans="4:4" ht="60.05" customHeight="1">
      <c r="D342" s="26"/>
    </row>
    <row r="343" spans="4:4" ht="60.05" customHeight="1">
      <c r="D343" s="26"/>
    </row>
    <row r="344" spans="4:4" ht="60.05" customHeight="1">
      <c r="D344" s="26"/>
    </row>
    <row r="345" spans="4:4" ht="60.05" customHeight="1">
      <c r="D345" s="26"/>
    </row>
    <row r="346" spans="4:4" ht="60.05" customHeight="1">
      <c r="D346" s="26"/>
    </row>
    <row r="347" spans="4:4" ht="60.05" customHeight="1">
      <c r="D347" s="26"/>
    </row>
    <row r="348" spans="4:4" ht="60.05" customHeight="1">
      <c r="D348" s="26"/>
    </row>
    <row r="349" spans="4:4" ht="60.05" customHeight="1">
      <c r="D349" s="26"/>
    </row>
    <row r="350" spans="4:4" ht="60.05" customHeight="1">
      <c r="D350" s="26"/>
    </row>
    <row r="351" spans="4:4" ht="60.05" customHeight="1">
      <c r="D351" s="26"/>
    </row>
    <row r="352" spans="4:4" ht="60.05" customHeight="1">
      <c r="D352" s="26"/>
    </row>
    <row r="353" spans="4:4" ht="60.05" customHeight="1">
      <c r="D353" s="26"/>
    </row>
    <row r="354" spans="4:4" ht="60.05" customHeight="1">
      <c r="D354" s="26"/>
    </row>
    <row r="355" spans="4:4" ht="60.05" customHeight="1">
      <c r="D355" s="26"/>
    </row>
    <row r="356" spans="4:4" ht="60.05" customHeight="1">
      <c r="D356" s="26"/>
    </row>
    <row r="357" spans="4:4" ht="60.05" customHeight="1">
      <c r="D357" s="26"/>
    </row>
    <row r="358" spans="4:4" ht="60.05" customHeight="1">
      <c r="D358" s="26"/>
    </row>
    <row r="359" spans="4:4" ht="60.05" customHeight="1">
      <c r="D359" s="26"/>
    </row>
    <row r="360" spans="4:4" ht="60.05" customHeight="1">
      <c r="D360" s="26"/>
    </row>
    <row r="361" spans="4:4" ht="60.05" customHeight="1">
      <c r="D361" s="26"/>
    </row>
    <row r="362" spans="4:4" ht="60.05" customHeight="1">
      <c r="D362" s="26"/>
    </row>
    <row r="363" spans="4:4" ht="60.05" customHeight="1">
      <c r="D363" s="26"/>
    </row>
    <row r="364" spans="4:4" ht="60.05" customHeight="1">
      <c r="D364" s="26"/>
    </row>
    <row r="365" spans="4:4" ht="60.05" customHeight="1">
      <c r="D365" s="26"/>
    </row>
    <row r="366" spans="4:4" ht="60.05" customHeight="1">
      <c r="D366" s="26"/>
    </row>
    <row r="367" spans="4:4" ht="60.05" customHeight="1">
      <c r="D367" s="26"/>
    </row>
    <row r="368" spans="4:4" ht="60.05" customHeight="1">
      <c r="D368" s="26"/>
    </row>
    <row r="369" spans="4:4" ht="60.05" customHeight="1">
      <c r="D369" s="26"/>
    </row>
    <row r="370" spans="4:4" ht="60.05" customHeight="1">
      <c r="D370" s="26"/>
    </row>
    <row r="371" spans="4:4" ht="60.05" customHeight="1">
      <c r="D371" s="26"/>
    </row>
    <row r="372" spans="4:4" ht="60.05" customHeight="1">
      <c r="D372" s="26"/>
    </row>
    <row r="373" spans="4:4" ht="60.05" customHeight="1">
      <c r="D373" s="26"/>
    </row>
    <row r="374" spans="4:4" ht="60.05" customHeight="1">
      <c r="D374" s="26"/>
    </row>
    <row r="375" spans="4:4" ht="60.05" customHeight="1">
      <c r="D375" s="26"/>
    </row>
    <row r="376" spans="4:4" ht="60.05" customHeight="1">
      <c r="D376" s="26"/>
    </row>
    <row r="377" spans="4:4" ht="60.05" customHeight="1">
      <c r="D377" s="26"/>
    </row>
    <row r="378" spans="4:4" ht="60.05" customHeight="1">
      <c r="D378" s="26"/>
    </row>
    <row r="379" spans="4:4" ht="60.05" customHeight="1">
      <c r="D379" s="26"/>
    </row>
    <row r="380" spans="4:4" ht="60.05" customHeight="1">
      <c r="D380" s="26"/>
    </row>
    <row r="381" spans="4:4" ht="60.05" customHeight="1">
      <c r="D381" s="26"/>
    </row>
    <row r="382" spans="4:4" ht="60.05" customHeight="1">
      <c r="D382" s="26"/>
    </row>
    <row r="383" spans="4:4" ht="60.05" customHeight="1">
      <c r="D383" s="26"/>
    </row>
    <row r="384" spans="4:4" ht="60.05" customHeight="1">
      <c r="D384" s="26"/>
    </row>
    <row r="385" spans="4:4" ht="60.05" customHeight="1">
      <c r="D385" s="26"/>
    </row>
    <row r="386" spans="4:4" ht="60.05" customHeight="1">
      <c r="D386" s="26"/>
    </row>
    <row r="387" spans="4:4" ht="60.05" customHeight="1">
      <c r="D387" s="26"/>
    </row>
    <row r="388" spans="4:4" ht="60.05" customHeight="1">
      <c r="D388" s="26"/>
    </row>
    <row r="389" spans="4:4" ht="60.05" customHeight="1">
      <c r="D389" s="26"/>
    </row>
    <row r="390" spans="4:4" ht="60.05" customHeight="1">
      <c r="D390" s="26"/>
    </row>
    <row r="391" spans="4:4" ht="60.05" customHeight="1">
      <c r="D391" s="26"/>
    </row>
    <row r="392" spans="4:4" ht="60.05" customHeight="1">
      <c r="D392" s="26"/>
    </row>
    <row r="393" spans="4:4" ht="60.05" customHeight="1">
      <c r="D393" s="26"/>
    </row>
    <row r="394" spans="4:4" ht="60.05" customHeight="1">
      <c r="D394" s="26"/>
    </row>
    <row r="395" spans="4:4" ht="60.05" customHeight="1">
      <c r="D395" s="26"/>
    </row>
    <row r="396" spans="4:4" ht="60.05" customHeight="1">
      <c r="D396" s="26"/>
    </row>
    <row r="397" spans="4:4" ht="60.05" customHeight="1">
      <c r="D397" s="26"/>
    </row>
    <row r="398" spans="4:4" ht="60.05" customHeight="1">
      <c r="D398" s="26"/>
    </row>
    <row r="399" spans="4:4" ht="60.05" customHeight="1">
      <c r="D399" s="26"/>
    </row>
    <row r="400" spans="4:4" ht="60.05" customHeight="1">
      <c r="D400" s="26"/>
    </row>
    <row r="401" spans="4:4" ht="60.05" customHeight="1">
      <c r="D401" s="26"/>
    </row>
    <row r="402" spans="4:4" ht="60.05" customHeight="1">
      <c r="D402" s="26"/>
    </row>
    <row r="403" spans="4:4" ht="60.05" customHeight="1">
      <c r="D403" s="26"/>
    </row>
    <row r="404" spans="4:4" ht="60.05" customHeight="1">
      <c r="D404" s="26"/>
    </row>
    <row r="405" spans="4:4" ht="60.05" customHeight="1">
      <c r="D405" s="26"/>
    </row>
    <row r="406" spans="4:4" ht="60.05" customHeight="1">
      <c r="D406" s="26"/>
    </row>
    <row r="407" spans="4:4" ht="60.05" customHeight="1">
      <c r="D407" s="26"/>
    </row>
    <row r="408" spans="4:4" ht="60.05" customHeight="1">
      <c r="D408" s="26"/>
    </row>
    <row r="409" spans="4:4" ht="60.05" customHeight="1">
      <c r="D409" s="26"/>
    </row>
    <row r="410" spans="4:4" ht="60.05" customHeight="1">
      <c r="D410" s="26"/>
    </row>
    <row r="411" spans="4:4" ht="60.05" customHeight="1">
      <c r="D411" s="26"/>
    </row>
    <row r="412" spans="4:4" ht="60.05" customHeight="1">
      <c r="D412" s="26"/>
    </row>
    <row r="413" spans="4:4" ht="60.05" customHeight="1">
      <c r="D413" s="26"/>
    </row>
    <row r="414" spans="4:4" ht="60.05" customHeight="1">
      <c r="D414" s="26"/>
    </row>
    <row r="415" spans="4:4" ht="60.05" customHeight="1">
      <c r="D415" s="26"/>
    </row>
    <row r="416" spans="4:4" ht="60.05" customHeight="1">
      <c r="D416" s="26"/>
    </row>
    <row r="417" spans="4:4" ht="60.05" customHeight="1">
      <c r="D417" s="26"/>
    </row>
    <row r="418" spans="4:4" ht="60.05" customHeight="1">
      <c r="D418" s="26"/>
    </row>
    <row r="419" spans="4:4" ht="60.05" customHeight="1">
      <c r="D419" s="26"/>
    </row>
    <row r="420" spans="4:4" ht="60.05" customHeight="1">
      <c r="D420" s="26"/>
    </row>
    <row r="421" spans="4:4" ht="60.05" customHeight="1">
      <c r="D421" s="26"/>
    </row>
    <row r="422" spans="4:4" ht="60.05" customHeight="1">
      <c r="D422" s="26"/>
    </row>
    <row r="423" spans="4:4" ht="60.05" customHeight="1">
      <c r="D423" s="26"/>
    </row>
    <row r="424" spans="4:4" ht="60.05" customHeight="1">
      <c r="D424" s="26"/>
    </row>
    <row r="425" spans="4:4" ht="60.05" customHeight="1">
      <c r="D425" s="26"/>
    </row>
    <row r="426" spans="4:4" ht="60.05" customHeight="1">
      <c r="D426" s="26"/>
    </row>
    <row r="427" spans="4:4" ht="60.05" customHeight="1">
      <c r="D427" s="26"/>
    </row>
    <row r="428" spans="4:4" ht="60.05" customHeight="1">
      <c r="D428" s="26"/>
    </row>
    <row r="429" spans="4:4" ht="60.05" customHeight="1">
      <c r="D429" s="26"/>
    </row>
    <row r="430" spans="4:4" ht="60.05" customHeight="1">
      <c r="D430" s="26"/>
    </row>
    <row r="431" spans="4:4" ht="60.05" customHeight="1">
      <c r="D431" s="26"/>
    </row>
    <row r="432" spans="4:4" ht="60.05" customHeight="1">
      <c r="D432" s="26"/>
    </row>
    <row r="433" spans="4:4" ht="60.05" customHeight="1">
      <c r="D433" s="26"/>
    </row>
    <row r="434" spans="4:4" ht="60.05" customHeight="1">
      <c r="D434" s="26"/>
    </row>
    <row r="435" spans="4:4" ht="60.05" customHeight="1">
      <c r="D435" s="26"/>
    </row>
    <row r="436" spans="4:4" ht="60.05" customHeight="1">
      <c r="D436" s="26"/>
    </row>
    <row r="437" spans="4:4" ht="60.05" customHeight="1">
      <c r="D437" s="26"/>
    </row>
    <row r="438" spans="4:4" ht="60.05" customHeight="1">
      <c r="D438" s="26"/>
    </row>
    <row r="439" spans="4:4" ht="60.05" customHeight="1">
      <c r="D439" s="26"/>
    </row>
    <row r="440" spans="4:4" ht="60.05" customHeight="1">
      <c r="D440" s="26"/>
    </row>
    <row r="441" spans="4:4" ht="60.05" customHeight="1">
      <c r="D441" s="26"/>
    </row>
    <row r="442" spans="4:4" ht="60.05" customHeight="1">
      <c r="D442" s="26"/>
    </row>
    <row r="443" spans="4:4" ht="60.05" customHeight="1">
      <c r="D443" s="26"/>
    </row>
    <row r="444" spans="4:4" ht="60.05" customHeight="1">
      <c r="D444" s="26"/>
    </row>
    <row r="445" spans="4:4" ht="60.05" customHeight="1">
      <c r="D445" s="26"/>
    </row>
    <row r="446" spans="4:4" ht="60.05" customHeight="1">
      <c r="D446" s="26"/>
    </row>
    <row r="447" spans="4:4" ht="60.05" customHeight="1">
      <c r="D447" s="26"/>
    </row>
    <row r="448" spans="4:4" ht="60.05" customHeight="1">
      <c r="D448" s="26"/>
    </row>
    <row r="449" spans="4:4" ht="60.05" customHeight="1">
      <c r="D449" s="26"/>
    </row>
    <row r="450" spans="4:4" ht="60.05" customHeight="1">
      <c r="D450" s="26"/>
    </row>
    <row r="451" spans="4:4" ht="60.05" customHeight="1">
      <c r="D451" s="26"/>
    </row>
    <row r="452" spans="4:4" ht="60.05" customHeight="1">
      <c r="D452" s="26"/>
    </row>
    <row r="453" spans="4:4" ht="60.05" customHeight="1">
      <c r="D453" s="26"/>
    </row>
    <row r="454" spans="4:4" ht="60.05" customHeight="1">
      <c r="D454" s="26"/>
    </row>
    <row r="455" spans="4:4" ht="60.05" customHeight="1">
      <c r="D455" s="26"/>
    </row>
    <row r="456" spans="4:4" ht="60.05" customHeight="1">
      <c r="D456" s="26"/>
    </row>
    <row r="457" spans="4:4" ht="60.05" customHeight="1">
      <c r="D457" s="26"/>
    </row>
    <row r="458" spans="4:4" ht="60.05" customHeight="1">
      <c r="D458" s="26"/>
    </row>
    <row r="459" spans="4:4" ht="60.05" customHeight="1">
      <c r="D459" s="26"/>
    </row>
    <row r="460" spans="4:4" ht="60.05" customHeight="1">
      <c r="D460" s="26"/>
    </row>
    <row r="461" spans="4:4" ht="60.05" customHeight="1">
      <c r="D461" s="26"/>
    </row>
    <row r="462" spans="4:4" ht="60.05" customHeight="1">
      <c r="D462" s="26"/>
    </row>
    <row r="463" spans="4:4" ht="60.05" customHeight="1">
      <c r="D463" s="26"/>
    </row>
    <row r="464" spans="4:4" ht="60.05" customHeight="1">
      <c r="D464" s="26"/>
    </row>
    <row r="465" spans="4:4" ht="60.05" customHeight="1">
      <c r="D465" s="26"/>
    </row>
    <row r="466" spans="4:4" ht="60.05" customHeight="1">
      <c r="D466" s="26"/>
    </row>
    <row r="467" spans="4:4" ht="60.05" customHeight="1">
      <c r="D467" s="26"/>
    </row>
    <row r="468" spans="4:4" ht="60.05" customHeight="1">
      <c r="D468" s="26"/>
    </row>
    <row r="469" spans="4:4" ht="60.05" customHeight="1">
      <c r="D469" s="26"/>
    </row>
    <row r="470" spans="4:4" ht="60.05" customHeight="1">
      <c r="D470" s="26"/>
    </row>
    <row r="471" spans="4:4" ht="60.05" customHeight="1">
      <c r="D471" s="26"/>
    </row>
    <row r="472" spans="4:4" ht="60.05" customHeight="1">
      <c r="D472" s="26"/>
    </row>
    <row r="473" spans="4:4" ht="60.05" customHeight="1">
      <c r="D473" s="26"/>
    </row>
    <row r="474" spans="4:4" ht="60.05" customHeight="1">
      <c r="D474" s="26"/>
    </row>
    <row r="475" spans="4:4" ht="60.05" customHeight="1">
      <c r="D475" s="26"/>
    </row>
    <row r="476" spans="4:4" ht="60.05" customHeight="1">
      <c r="D476" s="26"/>
    </row>
    <row r="477" spans="4:4" ht="60.05" customHeight="1">
      <c r="D477" s="26"/>
    </row>
    <row r="478" spans="4:4" ht="60.05" customHeight="1">
      <c r="D478" s="26"/>
    </row>
    <row r="479" spans="4:4" ht="60.05" customHeight="1">
      <c r="D479" s="26"/>
    </row>
    <row r="480" spans="4:4" ht="60.05" customHeight="1">
      <c r="D480" s="26"/>
    </row>
    <row r="481" spans="4:4" ht="60.05" customHeight="1">
      <c r="D481" s="26"/>
    </row>
    <row r="482" spans="4:4" ht="60.05" customHeight="1">
      <c r="D482" s="26"/>
    </row>
    <row r="483" spans="4:4" ht="60.05" customHeight="1">
      <c r="D483" s="26"/>
    </row>
    <row r="484" spans="4:4" ht="60.05" customHeight="1">
      <c r="D484" s="26"/>
    </row>
    <row r="485" spans="4:4" ht="60.05" customHeight="1">
      <c r="D485" s="26"/>
    </row>
    <row r="486" spans="4:4" ht="60.05" customHeight="1">
      <c r="D486" s="26"/>
    </row>
    <row r="487" spans="4:4" ht="60.05" customHeight="1">
      <c r="D487" s="26"/>
    </row>
    <row r="488" spans="4:4" ht="60.05" customHeight="1">
      <c r="D488" s="26"/>
    </row>
    <row r="489" spans="4:4" ht="60.05" customHeight="1">
      <c r="D489" s="26"/>
    </row>
    <row r="490" spans="4:4" ht="60.05" customHeight="1">
      <c r="D490" s="26"/>
    </row>
    <row r="491" spans="4:4" ht="60.05" customHeight="1">
      <c r="D491" s="26"/>
    </row>
    <row r="492" spans="4:4" ht="60.05" customHeight="1">
      <c r="D492" s="26"/>
    </row>
    <row r="493" spans="4:4" ht="60.05" customHeight="1">
      <c r="D493" s="26"/>
    </row>
    <row r="494" spans="4:4" ht="60.05" customHeight="1">
      <c r="D494" s="26"/>
    </row>
    <row r="495" spans="4:4" ht="60.05" customHeight="1">
      <c r="D495" s="26"/>
    </row>
    <row r="496" spans="4:4" ht="60.05" customHeight="1">
      <c r="D496" s="26"/>
    </row>
    <row r="497" spans="4:4" ht="60.05" customHeight="1">
      <c r="D497" s="26"/>
    </row>
    <row r="498" spans="4:4" ht="60.05" customHeight="1">
      <c r="D498" s="26"/>
    </row>
    <row r="499" spans="4:4" ht="60.05" customHeight="1">
      <c r="D499" s="26"/>
    </row>
    <row r="500" spans="4:4" ht="60.05" customHeight="1">
      <c r="D500" s="26"/>
    </row>
    <row r="501" spans="4:4" ht="60.05" customHeight="1">
      <c r="D501" s="26"/>
    </row>
    <row r="502" spans="4:4" ht="60.05" customHeight="1">
      <c r="D502" s="26"/>
    </row>
    <row r="503" spans="4:4" ht="60.05" customHeight="1">
      <c r="D503" s="26"/>
    </row>
    <row r="504" spans="4:4" ht="60.05" customHeight="1">
      <c r="D504" s="26"/>
    </row>
    <row r="505" spans="4:4" ht="60.05" customHeight="1">
      <c r="D505" s="26"/>
    </row>
    <row r="506" spans="4:4" ht="60.05" customHeight="1">
      <c r="D506" s="26"/>
    </row>
    <row r="507" spans="4:4" ht="60.05" customHeight="1">
      <c r="D507" s="26"/>
    </row>
    <row r="508" spans="4:4" ht="60.05" customHeight="1">
      <c r="D508" s="26"/>
    </row>
    <row r="509" spans="4:4" ht="60.05" customHeight="1">
      <c r="D509" s="26"/>
    </row>
    <row r="510" spans="4:4" ht="60.05" customHeight="1">
      <c r="D510" s="26"/>
    </row>
    <row r="511" spans="4:4" ht="60.05" customHeight="1">
      <c r="D511" s="26"/>
    </row>
    <row r="512" spans="4:4" ht="60.05" customHeight="1">
      <c r="D512" s="26"/>
    </row>
    <row r="513" spans="4:4" ht="60.05" customHeight="1">
      <c r="D513" s="26"/>
    </row>
    <row r="514" spans="4:4" ht="60.05" customHeight="1">
      <c r="D514" s="26"/>
    </row>
    <row r="515" spans="4:4" ht="60.05" customHeight="1">
      <c r="D515" s="26"/>
    </row>
    <row r="516" spans="4:4" ht="60.05" customHeight="1">
      <c r="D516" s="26"/>
    </row>
    <row r="517" spans="4:4" ht="60.05" customHeight="1">
      <c r="D517" s="26"/>
    </row>
    <row r="518" spans="4:4" ht="60.05" customHeight="1">
      <c r="D518" s="26"/>
    </row>
    <row r="519" spans="4:4" ht="60.05" customHeight="1">
      <c r="D519" s="26"/>
    </row>
    <row r="520" spans="4:4" ht="60.05" customHeight="1">
      <c r="D520" s="26"/>
    </row>
    <row r="521" spans="4:4" ht="60.05" customHeight="1">
      <c r="D521" s="26"/>
    </row>
    <row r="522" spans="4:4" ht="60.05" customHeight="1">
      <c r="D522" s="26"/>
    </row>
    <row r="523" spans="4:4" ht="60.05" customHeight="1">
      <c r="D523" s="26"/>
    </row>
    <row r="524" spans="4:4" ht="60.05" customHeight="1">
      <c r="D524" s="26"/>
    </row>
    <row r="525" spans="4:4" ht="60.05" customHeight="1">
      <c r="D525" s="26"/>
    </row>
    <row r="526" spans="4:4" ht="60.05" customHeight="1">
      <c r="D526" s="26"/>
    </row>
    <row r="527" spans="4:4" ht="60.05" customHeight="1">
      <c r="D527" s="26"/>
    </row>
    <row r="528" spans="4:4" ht="60.05" customHeight="1">
      <c r="D528" s="26"/>
    </row>
    <row r="529" spans="4:4" ht="60.05" customHeight="1">
      <c r="D529" s="26"/>
    </row>
    <row r="530" spans="4:4" ht="60.05" customHeight="1">
      <c r="D530" s="26"/>
    </row>
    <row r="531" spans="4:4" ht="60.05" customHeight="1">
      <c r="D531" s="26"/>
    </row>
    <row r="532" spans="4:4" ht="60.05" customHeight="1">
      <c r="D532" s="26"/>
    </row>
    <row r="533" spans="4:4" ht="60.05" customHeight="1">
      <c r="D533" s="26"/>
    </row>
    <row r="534" spans="4:4" ht="60.05" customHeight="1">
      <c r="D534" s="26"/>
    </row>
    <row r="535" spans="4:4" ht="60.05" customHeight="1">
      <c r="D535" s="26"/>
    </row>
    <row r="536" spans="4:4" ht="60.05" customHeight="1">
      <c r="D536" s="26"/>
    </row>
    <row r="537" spans="4:4" ht="60.05" customHeight="1">
      <c r="D537" s="26"/>
    </row>
    <row r="538" spans="4:4" ht="60.05" customHeight="1">
      <c r="D538" s="26"/>
    </row>
    <row r="539" spans="4:4" ht="60.05" customHeight="1">
      <c r="D539" s="26"/>
    </row>
    <row r="540" spans="4:4" ht="60.05" customHeight="1">
      <c r="D540" s="26"/>
    </row>
    <row r="541" spans="4:4" ht="60.05" customHeight="1">
      <c r="D541" s="26"/>
    </row>
    <row r="542" spans="4:4" ht="60.05" customHeight="1">
      <c r="D542" s="26"/>
    </row>
    <row r="543" spans="4:4" ht="60.05" customHeight="1">
      <c r="D543" s="26"/>
    </row>
    <row r="544" spans="4:4" ht="60.05" customHeight="1">
      <c r="D544" s="26"/>
    </row>
    <row r="545" spans="4:4" ht="60.05" customHeight="1">
      <c r="D545" s="26"/>
    </row>
    <row r="546" spans="4:4" ht="60.05" customHeight="1">
      <c r="D546" s="26"/>
    </row>
    <row r="547" spans="4:4" ht="60.05" customHeight="1">
      <c r="D547" s="26"/>
    </row>
    <row r="548" spans="4:4" ht="60.05" customHeight="1">
      <c r="D548" s="26"/>
    </row>
    <row r="549" spans="4:4" ht="60.05" customHeight="1">
      <c r="D549" s="26"/>
    </row>
    <row r="550" spans="4:4" ht="60.05" customHeight="1">
      <c r="D550" s="26"/>
    </row>
    <row r="551" spans="4:4" ht="60.05" customHeight="1">
      <c r="D551" s="26"/>
    </row>
    <row r="552" spans="4:4" ht="60.05" customHeight="1">
      <c r="D552" s="26"/>
    </row>
    <row r="553" spans="4:4" ht="60.05" customHeight="1">
      <c r="D553" s="26"/>
    </row>
    <row r="554" spans="4:4" ht="60.05" customHeight="1">
      <c r="D554" s="26"/>
    </row>
    <row r="555" spans="4:4" ht="60.05" customHeight="1">
      <c r="D555" s="26"/>
    </row>
    <row r="556" spans="4:4" ht="60.05" customHeight="1">
      <c r="D556" s="26"/>
    </row>
    <row r="557" spans="4:4" ht="60.05" customHeight="1">
      <c r="D557" s="26"/>
    </row>
    <row r="558" spans="4:4" ht="60.05" customHeight="1">
      <c r="D558" s="26"/>
    </row>
    <row r="559" spans="4:4" ht="60.05" customHeight="1">
      <c r="D559" s="26"/>
    </row>
    <row r="560" spans="4:4" ht="60.05" customHeight="1">
      <c r="D560" s="26"/>
    </row>
    <row r="561" spans="4:4" ht="60.05" customHeight="1">
      <c r="D561" s="26"/>
    </row>
    <row r="562" spans="4:4" ht="60.05" customHeight="1">
      <c r="D562" s="26"/>
    </row>
    <row r="563" spans="4:4" ht="60.05" customHeight="1">
      <c r="D563" s="26"/>
    </row>
    <row r="564" spans="4:4" ht="60.05" customHeight="1">
      <c r="D564" s="26"/>
    </row>
    <row r="565" spans="4:4" ht="60.05" customHeight="1">
      <c r="D565" s="26"/>
    </row>
    <row r="566" spans="4:4" ht="60.05" customHeight="1">
      <c r="D566" s="26"/>
    </row>
    <row r="567" spans="4:4" ht="60.05" customHeight="1">
      <c r="D567" s="26"/>
    </row>
    <row r="568" spans="4:4" ht="60.05" customHeight="1">
      <c r="D568" s="26"/>
    </row>
    <row r="569" spans="4:4" ht="60.05" customHeight="1">
      <c r="D569" s="26"/>
    </row>
    <row r="570" spans="4:4" ht="60.05" customHeight="1">
      <c r="D570" s="26"/>
    </row>
    <row r="571" spans="4:4" ht="60.05" customHeight="1">
      <c r="D571" s="26"/>
    </row>
    <row r="572" spans="4:4" ht="60.05" customHeight="1">
      <c r="D572" s="26"/>
    </row>
    <row r="573" spans="4:4" ht="60.05" customHeight="1">
      <c r="D573" s="26"/>
    </row>
    <row r="574" spans="4:4" ht="60.05" customHeight="1">
      <c r="D574" s="26"/>
    </row>
    <row r="575" spans="4:4" ht="60.05" customHeight="1">
      <c r="D575" s="26"/>
    </row>
    <row r="576" spans="4:4" ht="60.05" customHeight="1">
      <c r="D576" s="26"/>
    </row>
    <row r="577" spans="4:4" ht="60.05" customHeight="1">
      <c r="D577" s="26"/>
    </row>
    <row r="578" spans="4:4" ht="60.05" customHeight="1">
      <c r="D578" s="26"/>
    </row>
    <row r="579" spans="4:4" ht="60.05" customHeight="1">
      <c r="D579" s="26"/>
    </row>
    <row r="580" spans="4:4" ht="60.05" customHeight="1">
      <c r="D580" s="26"/>
    </row>
    <row r="581" spans="4:4" ht="60.05" customHeight="1">
      <c r="D581" s="26"/>
    </row>
    <row r="582" spans="4:4" ht="60.05" customHeight="1">
      <c r="D582" s="26"/>
    </row>
    <row r="583" spans="4:4" ht="60.05" customHeight="1">
      <c r="D583" s="26"/>
    </row>
    <row r="584" spans="4:4" ht="60.05" customHeight="1">
      <c r="D584" s="26"/>
    </row>
    <row r="585" spans="4:4" ht="60.05" customHeight="1">
      <c r="D585" s="26"/>
    </row>
    <row r="586" spans="4:4" ht="60.05" customHeight="1">
      <c r="D586" s="26"/>
    </row>
    <row r="587" spans="4:4" ht="60.05" customHeight="1">
      <c r="D587" s="26"/>
    </row>
    <row r="588" spans="4:4" ht="60.05" customHeight="1">
      <c r="D588" s="26"/>
    </row>
    <row r="589" spans="4:4" ht="60.05" customHeight="1">
      <c r="D589" s="26"/>
    </row>
    <row r="590" spans="4:4" ht="60.05" customHeight="1">
      <c r="D590" s="26"/>
    </row>
    <row r="591" spans="4:4" ht="60.05" customHeight="1">
      <c r="D591" s="26"/>
    </row>
    <row r="592" spans="4:4" ht="60.05" customHeight="1">
      <c r="D592" s="26"/>
    </row>
    <row r="593" spans="4:4" ht="60.05" customHeight="1">
      <c r="D593" s="26"/>
    </row>
    <row r="594" spans="4:4" ht="60.05" customHeight="1">
      <c r="D594" s="26"/>
    </row>
    <row r="595" spans="4:4" ht="60.05" customHeight="1">
      <c r="D595" s="26"/>
    </row>
    <row r="596" spans="4:4" ht="60.05" customHeight="1">
      <c r="D596" s="26"/>
    </row>
    <row r="597" spans="4:4" ht="60.05" customHeight="1">
      <c r="D597" s="26"/>
    </row>
    <row r="598" spans="4:4" ht="60.05" customHeight="1">
      <c r="D598" s="26"/>
    </row>
    <row r="599" spans="4:4" ht="60.05" customHeight="1">
      <c r="D599" s="26"/>
    </row>
    <row r="600" spans="4:4" ht="60.05" customHeight="1">
      <c r="D600" s="26"/>
    </row>
    <row r="601" spans="4:4" ht="60.05" customHeight="1">
      <c r="D601" s="26"/>
    </row>
    <row r="602" spans="4:4" ht="60.05" customHeight="1">
      <c r="D602" s="26"/>
    </row>
    <row r="603" spans="4:4" ht="60.05" customHeight="1">
      <c r="D603" s="26"/>
    </row>
    <row r="604" spans="4:4" ht="60.05" customHeight="1">
      <c r="D604" s="26"/>
    </row>
    <row r="605" spans="4:4" ht="60.05" customHeight="1">
      <c r="D605" s="26"/>
    </row>
    <row r="606" spans="4:4" ht="60.05" customHeight="1">
      <c r="D606" s="26"/>
    </row>
    <row r="607" spans="4:4" ht="60.05" customHeight="1">
      <c r="D607" s="26"/>
    </row>
    <row r="608" spans="4:4" ht="60.05" customHeight="1">
      <c r="D608" s="26"/>
    </row>
    <row r="609" spans="4:4" ht="60.05" customHeight="1">
      <c r="D609" s="26"/>
    </row>
    <row r="610" spans="4:4" ht="60.05" customHeight="1">
      <c r="D610" s="26"/>
    </row>
    <row r="611" spans="4:4" ht="60.05" customHeight="1">
      <c r="D611" s="26"/>
    </row>
    <row r="612" spans="4:4" ht="60.05" customHeight="1">
      <c r="D612" s="26"/>
    </row>
    <row r="613" spans="4:4" ht="60.05" customHeight="1">
      <c r="D613" s="26"/>
    </row>
    <row r="614" spans="4:4" ht="60.05" customHeight="1">
      <c r="D614" s="26"/>
    </row>
    <row r="615" spans="4:4" ht="60.05" customHeight="1">
      <c r="D615" s="26"/>
    </row>
    <row r="616" spans="4:4" ht="60.05" customHeight="1">
      <c r="D616" s="26"/>
    </row>
    <row r="617" spans="4:4" ht="60.05" customHeight="1">
      <c r="D617" s="26"/>
    </row>
    <row r="618" spans="4:4" ht="60.05" customHeight="1">
      <c r="D618" s="26"/>
    </row>
    <row r="619" spans="4:4" ht="60.05" customHeight="1">
      <c r="D619" s="26"/>
    </row>
    <row r="620" spans="4:4" ht="60.05" customHeight="1">
      <c r="D620" s="26"/>
    </row>
    <row r="621" spans="4:4" ht="60.05" customHeight="1">
      <c r="D621" s="26"/>
    </row>
    <row r="622" spans="4:4" ht="60.05" customHeight="1">
      <c r="D622" s="26"/>
    </row>
    <row r="623" spans="4:4" ht="60.05" customHeight="1">
      <c r="D623" s="26"/>
    </row>
    <row r="624" spans="4:4" ht="60.05" customHeight="1">
      <c r="D624" s="26"/>
    </row>
    <row r="625" spans="4:4" ht="60.05" customHeight="1">
      <c r="D625" s="26"/>
    </row>
    <row r="626" spans="4:4" ht="60.05" customHeight="1">
      <c r="D626" s="26"/>
    </row>
    <row r="627" spans="4:4" ht="60.05" customHeight="1">
      <c r="D627" s="26"/>
    </row>
    <row r="628" spans="4:4" ht="60.05" customHeight="1">
      <c r="D628" s="26"/>
    </row>
    <row r="629" spans="4:4" ht="60.05" customHeight="1">
      <c r="D629" s="26"/>
    </row>
    <row r="630" spans="4:4" ht="60.05" customHeight="1">
      <c r="D630" s="26"/>
    </row>
    <row r="631" spans="4:4" ht="60.05" customHeight="1">
      <c r="D631" s="26"/>
    </row>
    <row r="632" spans="4:4" ht="60.05" customHeight="1">
      <c r="D632" s="26"/>
    </row>
    <row r="633" spans="4:4" ht="60.05" customHeight="1">
      <c r="D633" s="26"/>
    </row>
    <row r="634" spans="4:4" ht="60.05" customHeight="1">
      <c r="D634" s="26"/>
    </row>
    <row r="635" spans="4:4" ht="60.05" customHeight="1">
      <c r="D635" s="26"/>
    </row>
    <row r="636" spans="4:4" ht="60.05" customHeight="1">
      <c r="D636" s="26"/>
    </row>
    <row r="637" spans="4:4" ht="60.05" customHeight="1">
      <c r="D637" s="26"/>
    </row>
    <row r="638" spans="4:4" ht="60.05" customHeight="1">
      <c r="D638" s="26"/>
    </row>
    <row r="639" spans="4:4" ht="60.05" customHeight="1">
      <c r="D639" s="26"/>
    </row>
    <row r="640" spans="4:4" ht="60.05" customHeight="1">
      <c r="D640" s="26"/>
    </row>
    <row r="641" spans="4:4" ht="60.05" customHeight="1">
      <c r="D641" s="26"/>
    </row>
    <row r="642" spans="4:4" ht="60.05" customHeight="1">
      <c r="D642" s="26"/>
    </row>
    <row r="643" spans="4:4" ht="60.05" customHeight="1">
      <c r="D643" s="26"/>
    </row>
    <row r="644" spans="4:4" ht="60.05" customHeight="1">
      <c r="D644" s="26"/>
    </row>
    <row r="645" spans="4:4" ht="60.05" customHeight="1">
      <c r="D645" s="26"/>
    </row>
    <row r="646" spans="4:4" ht="60.05" customHeight="1">
      <c r="D646" s="26"/>
    </row>
    <row r="647" spans="4:4" ht="60.05" customHeight="1">
      <c r="D647" s="26"/>
    </row>
    <row r="648" spans="4:4" ht="60.05" customHeight="1">
      <c r="D648" s="26"/>
    </row>
    <row r="649" spans="4:4" ht="60.05" customHeight="1">
      <c r="D649" s="26"/>
    </row>
    <row r="650" spans="4:4" ht="60.05" customHeight="1">
      <c r="D650" s="26"/>
    </row>
    <row r="651" spans="4:4" ht="60.05" customHeight="1">
      <c r="D651" s="26"/>
    </row>
    <row r="652" spans="4:4" ht="60.05" customHeight="1">
      <c r="D652" s="26"/>
    </row>
    <row r="653" spans="4:4" ht="60.05" customHeight="1">
      <c r="D653" s="26"/>
    </row>
    <row r="654" spans="4:4" ht="60.05" customHeight="1">
      <c r="D654" s="26"/>
    </row>
    <row r="655" spans="4:4" ht="60.05" customHeight="1">
      <c r="D655" s="26"/>
    </row>
    <row r="656" spans="4:4" ht="60.05" customHeight="1">
      <c r="D656" s="26"/>
    </row>
    <row r="657" spans="4:4" ht="60.05" customHeight="1">
      <c r="D657" s="26"/>
    </row>
    <row r="658" spans="4:4" ht="60.05" customHeight="1">
      <c r="D658" s="26"/>
    </row>
    <row r="659" spans="4:4" ht="60.05" customHeight="1">
      <c r="D659" s="26"/>
    </row>
    <row r="660" spans="4:4" ht="60.05" customHeight="1">
      <c r="D660" s="26"/>
    </row>
    <row r="661" spans="4:4" ht="60.05" customHeight="1">
      <c r="D661" s="26"/>
    </row>
    <row r="662" spans="4:4" ht="60.05" customHeight="1">
      <c r="D662" s="26"/>
    </row>
    <row r="663" spans="4:4" ht="60.05" customHeight="1">
      <c r="D663" s="26"/>
    </row>
    <row r="664" spans="4:4" ht="60.05" customHeight="1">
      <c r="D664" s="26"/>
    </row>
    <row r="665" spans="4:4" ht="60.05" customHeight="1">
      <c r="D665" s="26"/>
    </row>
    <row r="666" spans="4:4" ht="60.05" customHeight="1">
      <c r="D666" s="26"/>
    </row>
    <row r="667" spans="4:4" ht="60.05" customHeight="1">
      <c r="D667" s="26"/>
    </row>
    <row r="668" spans="4:4" ht="60.05" customHeight="1">
      <c r="D668" s="26"/>
    </row>
    <row r="669" spans="4:4" ht="60.05" customHeight="1">
      <c r="D669" s="26"/>
    </row>
    <row r="670" spans="4:4" ht="60.05" customHeight="1">
      <c r="D670" s="26"/>
    </row>
    <row r="671" spans="4:4" ht="60.05" customHeight="1">
      <c r="D671" s="26"/>
    </row>
    <row r="672" spans="4:4" ht="60.05" customHeight="1">
      <c r="D672" s="26"/>
    </row>
    <row r="673" spans="4:4" ht="60.05" customHeight="1">
      <c r="D673" s="26"/>
    </row>
    <row r="674" spans="4:4" ht="60.05" customHeight="1">
      <c r="D674" s="26"/>
    </row>
    <row r="675" spans="4:4" ht="60.05" customHeight="1">
      <c r="D675" s="26"/>
    </row>
    <row r="676" spans="4:4" ht="60.05" customHeight="1">
      <c r="D676" s="26"/>
    </row>
    <row r="677" spans="4:4" ht="60.05" customHeight="1">
      <c r="D677" s="26"/>
    </row>
    <row r="678" spans="4:4" ht="60.05" customHeight="1">
      <c r="D678" s="26"/>
    </row>
    <row r="679" spans="4:4" ht="60.05" customHeight="1">
      <c r="D679" s="26"/>
    </row>
    <row r="680" spans="4:4" ht="60.05" customHeight="1">
      <c r="D680" s="26"/>
    </row>
    <row r="681" spans="4:4" ht="60.05" customHeight="1">
      <c r="D681" s="26"/>
    </row>
    <row r="682" spans="4:4" ht="60.05" customHeight="1">
      <c r="D682" s="26"/>
    </row>
    <row r="683" spans="4:4" ht="60.05" customHeight="1">
      <c r="D683" s="26"/>
    </row>
    <row r="684" spans="4:4" ht="60.05" customHeight="1">
      <c r="D684" s="26"/>
    </row>
    <row r="685" spans="4:4" ht="60.05" customHeight="1">
      <c r="D685" s="26"/>
    </row>
    <row r="686" spans="4:4" ht="60.05" customHeight="1">
      <c r="D686" s="26"/>
    </row>
    <row r="687" spans="4:4" ht="60.05" customHeight="1">
      <c r="D687" s="26"/>
    </row>
    <row r="688" spans="4:4" ht="60.05" customHeight="1">
      <c r="D688" s="26"/>
    </row>
    <row r="689" spans="4:4" ht="60.05" customHeight="1">
      <c r="D689" s="26"/>
    </row>
    <row r="690" spans="4:4" ht="60.05" customHeight="1">
      <c r="D690" s="26"/>
    </row>
    <row r="691" spans="4:4" ht="60.05" customHeight="1">
      <c r="D691" s="26"/>
    </row>
    <row r="692" spans="4:4" ht="60.05" customHeight="1">
      <c r="D692" s="26"/>
    </row>
    <row r="693" spans="4:4" ht="60.05" customHeight="1">
      <c r="D693" s="26"/>
    </row>
    <row r="694" spans="4:4" ht="60.05" customHeight="1">
      <c r="D694" s="26"/>
    </row>
    <row r="695" spans="4:4" ht="60.05" customHeight="1">
      <c r="D695" s="26"/>
    </row>
    <row r="696" spans="4:4" ht="60.05" customHeight="1">
      <c r="D696" s="26"/>
    </row>
    <row r="697" spans="4:4" ht="60.05" customHeight="1">
      <c r="D697" s="26"/>
    </row>
    <row r="698" spans="4:4" ht="60.05" customHeight="1">
      <c r="D698" s="26"/>
    </row>
    <row r="699" spans="4:4" ht="60.05" customHeight="1">
      <c r="D699" s="26"/>
    </row>
    <row r="700" spans="4:4" ht="60.05" customHeight="1">
      <c r="D700" s="26"/>
    </row>
    <row r="701" spans="4:4" ht="60.05" customHeight="1">
      <c r="D701" s="26"/>
    </row>
    <row r="702" spans="4:4" ht="60.05" customHeight="1">
      <c r="D702" s="26"/>
    </row>
    <row r="703" spans="4:4" ht="60.05" customHeight="1">
      <c r="D703" s="26"/>
    </row>
    <row r="704" spans="4:4" ht="60.05" customHeight="1">
      <c r="D704" s="26"/>
    </row>
    <row r="705" spans="4:4" ht="60.05" customHeight="1">
      <c r="D705" s="26"/>
    </row>
    <row r="706" spans="4:4" ht="60.05" customHeight="1">
      <c r="D706" s="26"/>
    </row>
    <row r="707" spans="4:4" ht="60.05" customHeight="1">
      <c r="D707" s="26"/>
    </row>
    <row r="708" spans="4:4" ht="60.05" customHeight="1">
      <c r="D708" s="26"/>
    </row>
    <row r="709" spans="4:4" ht="60.05" customHeight="1">
      <c r="D709" s="26"/>
    </row>
    <row r="710" spans="4:4" ht="60.05" customHeight="1">
      <c r="D710" s="26"/>
    </row>
    <row r="711" spans="4:4" ht="60.05" customHeight="1">
      <c r="D711" s="26"/>
    </row>
    <row r="712" spans="4:4" ht="60.05" customHeight="1">
      <c r="D712" s="26"/>
    </row>
    <row r="713" spans="4:4" ht="60.05" customHeight="1">
      <c r="D713" s="26"/>
    </row>
    <row r="714" spans="4:4" ht="60.05" customHeight="1">
      <c r="D714" s="26"/>
    </row>
    <row r="715" spans="4:4" ht="60.05" customHeight="1">
      <c r="D715" s="26"/>
    </row>
    <row r="716" spans="4:4" ht="60.05" customHeight="1">
      <c r="D716" s="26"/>
    </row>
    <row r="717" spans="4:4" ht="60.05" customHeight="1">
      <c r="D717" s="26"/>
    </row>
    <row r="718" spans="4:4" ht="60.05" customHeight="1">
      <c r="D718" s="26"/>
    </row>
    <row r="719" spans="4:4" ht="60.05" customHeight="1">
      <c r="D719" s="26"/>
    </row>
    <row r="720" spans="4:4" ht="60.05" customHeight="1">
      <c r="D720" s="26"/>
    </row>
    <row r="721" spans="4:4" ht="60.05" customHeight="1">
      <c r="D721" s="26"/>
    </row>
    <row r="722" spans="4:4" ht="60.05" customHeight="1">
      <c r="D722" s="26"/>
    </row>
    <row r="723" spans="4:4" ht="60.05" customHeight="1">
      <c r="D723" s="26"/>
    </row>
    <row r="724" spans="4:4" ht="60.05" customHeight="1">
      <c r="D724" s="26"/>
    </row>
    <row r="725" spans="4:4" ht="60.05" customHeight="1">
      <c r="D725" s="26"/>
    </row>
    <row r="726" spans="4:4" ht="60.05" customHeight="1">
      <c r="D726" s="26"/>
    </row>
    <row r="727" spans="4:4" ht="60.05" customHeight="1">
      <c r="D727" s="26"/>
    </row>
    <row r="728" spans="4:4" ht="60.05" customHeight="1">
      <c r="D728" s="26"/>
    </row>
    <row r="729" spans="4:4" ht="60.05" customHeight="1">
      <c r="D729" s="26"/>
    </row>
    <row r="730" spans="4:4" ht="60.05" customHeight="1">
      <c r="D730" s="26"/>
    </row>
    <row r="731" spans="4:4" ht="60.05" customHeight="1">
      <c r="D731" s="26"/>
    </row>
    <row r="732" spans="4:4" ht="60.05" customHeight="1">
      <c r="D732" s="26"/>
    </row>
    <row r="733" spans="4:4" ht="60.05" customHeight="1">
      <c r="D733" s="26"/>
    </row>
    <row r="734" spans="4:4" ht="60.05" customHeight="1">
      <c r="D734" s="26"/>
    </row>
    <row r="735" spans="4:4" ht="60.05" customHeight="1">
      <c r="D735" s="26"/>
    </row>
    <row r="736" spans="4:4" ht="60.05" customHeight="1">
      <c r="D736" s="26"/>
    </row>
    <row r="737" spans="4:4" ht="60.05" customHeight="1">
      <c r="D737" s="26"/>
    </row>
    <row r="738" spans="4:4" ht="60.05" customHeight="1">
      <c r="D738" s="26"/>
    </row>
    <row r="739" spans="4:4" ht="60.05" customHeight="1">
      <c r="D739" s="26"/>
    </row>
    <row r="740" spans="4:4" ht="60.05" customHeight="1">
      <c r="D740" s="26"/>
    </row>
    <row r="741" spans="4:4" ht="60.05" customHeight="1">
      <c r="D741" s="26"/>
    </row>
    <row r="742" spans="4:4" ht="60.05" customHeight="1">
      <c r="D742" s="26"/>
    </row>
    <row r="743" spans="4:4" ht="60.05" customHeight="1">
      <c r="D743" s="26"/>
    </row>
    <row r="744" spans="4:4" ht="60.05" customHeight="1">
      <c r="D744" s="26"/>
    </row>
    <row r="745" spans="4:4" ht="60.05" customHeight="1">
      <c r="D745" s="26"/>
    </row>
    <row r="746" spans="4:4" ht="60.05" customHeight="1">
      <c r="D746" s="26"/>
    </row>
    <row r="747" spans="4:4" ht="60.05" customHeight="1">
      <c r="D747" s="26"/>
    </row>
    <row r="748" spans="4:4" ht="60.05" customHeight="1">
      <c r="D748" s="26"/>
    </row>
    <row r="749" spans="4:4" ht="60.05" customHeight="1">
      <c r="D749" s="26"/>
    </row>
    <row r="750" spans="4:4" ht="60.05" customHeight="1">
      <c r="D750" s="26"/>
    </row>
    <row r="751" spans="4:4" ht="60.05" customHeight="1">
      <c r="D751" s="26"/>
    </row>
    <row r="752" spans="4:4" ht="60.05" customHeight="1">
      <c r="D752" s="26"/>
    </row>
    <row r="753" spans="4:4" ht="60.05" customHeight="1">
      <c r="D753" s="26"/>
    </row>
    <row r="754" spans="4:4" ht="60.05" customHeight="1">
      <c r="D754" s="26"/>
    </row>
    <row r="755" spans="4:4" ht="60.05" customHeight="1">
      <c r="D755" s="26"/>
    </row>
    <row r="756" spans="4:4" ht="60.05" customHeight="1">
      <c r="D756" s="26"/>
    </row>
    <row r="757" spans="4:4" ht="60.05" customHeight="1">
      <c r="D757" s="26"/>
    </row>
    <row r="758" spans="4:4" ht="60.05" customHeight="1">
      <c r="D758" s="26"/>
    </row>
    <row r="759" spans="4:4" ht="60.05" customHeight="1">
      <c r="D759" s="26"/>
    </row>
    <row r="760" spans="4:4" ht="60.05" customHeight="1">
      <c r="D760" s="26"/>
    </row>
    <row r="761" spans="4:4" ht="60.05" customHeight="1">
      <c r="D761" s="26"/>
    </row>
    <row r="762" spans="4:4" ht="60.05" customHeight="1">
      <c r="D762" s="26"/>
    </row>
    <row r="763" spans="4:4" ht="60.05" customHeight="1">
      <c r="D763" s="26"/>
    </row>
    <row r="764" spans="4:4" ht="60.05" customHeight="1">
      <c r="D764" s="26"/>
    </row>
    <row r="765" spans="4:4" ht="60.05" customHeight="1">
      <c r="D765" s="26"/>
    </row>
    <row r="766" spans="4:4" ht="60.05" customHeight="1">
      <c r="D766" s="26"/>
    </row>
    <row r="767" spans="4:4" ht="60.05" customHeight="1">
      <c r="D767" s="26"/>
    </row>
    <row r="768" spans="4:4" ht="60.05" customHeight="1">
      <c r="D768" s="26"/>
    </row>
    <row r="769" spans="4:4" ht="60.05" customHeight="1">
      <c r="D769" s="26"/>
    </row>
    <row r="770" spans="4:4" ht="60.05" customHeight="1">
      <c r="D770" s="26"/>
    </row>
    <row r="771" spans="4:4" ht="60.05" customHeight="1">
      <c r="D771" s="26"/>
    </row>
    <row r="772" spans="4:4" ht="60.05" customHeight="1">
      <c r="D772" s="26"/>
    </row>
    <row r="773" spans="4:4" ht="60.05" customHeight="1">
      <c r="D773" s="26"/>
    </row>
    <row r="774" spans="4:4" ht="60.05" customHeight="1">
      <c r="D774" s="26"/>
    </row>
    <row r="775" spans="4:4" ht="60.05" customHeight="1">
      <c r="D775" s="26"/>
    </row>
    <row r="776" spans="4:4" ht="60.05" customHeight="1">
      <c r="D776" s="26"/>
    </row>
    <row r="777" spans="4:4" ht="60.05" customHeight="1">
      <c r="D777" s="26"/>
    </row>
    <row r="778" spans="4:4" ht="60.05" customHeight="1">
      <c r="D778" s="26"/>
    </row>
    <row r="779" spans="4:4" ht="60.05" customHeight="1">
      <c r="D779" s="26"/>
    </row>
    <row r="780" spans="4:4" ht="60.05" customHeight="1">
      <c r="D780" s="26"/>
    </row>
    <row r="781" spans="4:4" ht="60.05" customHeight="1">
      <c r="D781" s="26"/>
    </row>
    <row r="782" spans="4:4" ht="60.05" customHeight="1">
      <c r="D782" s="26"/>
    </row>
    <row r="783" spans="4:4" ht="60.05" customHeight="1">
      <c r="D783" s="26"/>
    </row>
    <row r="784" spans="4:4" ht="60.05" customHeight="1">
      <c r="D784" s="26"/>
    </row>
    <row r="785" spans="4:4" ht="60.05" customHeight="1">
      <c r="D785" s="26"/>
    </row>
    <row r="786" spans="4:4" ht="60.05" customHeight="1">
      <c r="D786" s="26"/>
    </row>
    <row r="787" spans="4:4" ht="60.05" customHeight="1">
      <c r="D787" s="26"/>
    </row>
    <row r="788" spans="4:4" ht="60.05" customHeight="1">
      <c r="D788" s="26"/>
    </row>
    <row r="789" spans="4:4" ht="60.05" customHeight="1">
      <c r="D789" s="26"/>
    </row>
    <row r="790" spans="4:4" ht="60.05" customHeight="1">
      <c r="D790" s="26"/>
    </row>
    <row r="791" spans="4:4" ht="60.05" customHeight="1">
      <c r="D791" s="26"/>
    </row>
    <row r="792" spans="4:4" ht="60.05" customHeight="1">
      <c r="D792" s="26"/>
    </row>
    <row r="793" spans="4:4" ht="60.05" customHeight="1">
      <c r="D793" s="26"/>
    </row>
    <row r="794" spans="4:4" ht="60.05" customHeight="1">
      <c r="D794" s="26"/>
    </row>
    <row r="795" spans="4:4" ht="60.05" customHeight="1">
      <c r="D795" s="26"/>
    </row>
    <row r="796" spans="4:4" ht="60.05" customHeight="1">
      <c r="D796" s="26"/>
    </row>
    <row r="797" spans="4:4" ht="60.05" customHeight="1">
      <c r="D797" s="26"/>
    </row>
    <row r="798" spans="4:4" ht="60.05" customHeight="1">
      <c r="D798" s="26"/>
    </row>
    <row r="799" spans="4:4" ht="60.05" customHeight="1">
      <c r="D799" s="26"/>
    </row>
    <row r="800" spans="4:4" ht="60.05" customHeight="1">
      <c r="D800" s="26"/>
    </row>
    <row r="801" spans="4:4" ht="60.05" customHeight="1">
      <c r="D801" s="26"/>
    </row>
    <row r="802" spans="4:4" ht="60.05" customHeight="1">
      <c r="D802" s="26"/>
    </row>
    <row r="803" spans="4:4" ht="60.05" customHeight="1">
      <c r="D803" s="26"/>
    </row>
    <row r="804" spans="4:4" ht="60.05" customHeight="1">
      <c r="D804" s="26"/>
    </row>
    <row r="805" spans="4:4" ht="60.05" customHeight="1">
      <c r="D805" s="26"/>
    </row>
    <row r="806" spans="4:4" ht="60.05" customHeight="1">
      <c r="D806" s="26"/>
    </row>
    <row r="807" spans="4:4" ht="60.05" customHeight="1">
      <c r="D807" s="26"/>
    </row>
    <row r="808" spans="4:4" ht="60.05" customHeight="1">
      <c r="D808" s="26"/>
    </row>
    <row r="809" spans="4:4" ht="60.05" customHeight="1">
      <c r="D809" s="26"/>
    </row>
    <row r="810" spans="4:4" ht="60.05" customHeight="1">
      <c r="D810" s="26"/>
    </row>
    <row r="811" spans="4:4" ht="60.05" customHeight="1">
      <c r="D811" s="26"/>
    </row>
    <row r="812" spans="4:4" ht="60.05" customHeight="1">
      <c r="D812" s="26"/>
    </row>
    <row r="813" spans="4:4" ht="60.05" customHeight="1">
      <c r="D813" s="26"/>
    </row>
    <row r="814" spans="4:4" ht="60.05" customHeight="1">
      <c r="D814" s="26"/>
    </row>
    <row r="815" spans="4:4" ht="60.05" customHeight="1">
      <c r="D815" s="26"/>
    </row>
    <row r="816" spans="4:4" ht="60.05" customHeight="1">
      <c r="D816" s="26"/>
    </row>
    <row r="817" spans="4:4" ht="60.05" customHeight="1">
      <c r="D817" s="26"/>
    </row>
    <row r="818" spans="4:4" ht="60.05" customHeight="1">
      <c r="D818" s="26"/>
    </row>
    <row r="819" spans="4:4" ht="60.05" customHeight="1">
      <c r="D819" s="26"/>
    </row>
    <row r="820" spans="4:4" ht="60.05" customHeight="1">
      <c r="D820" s="26"/>
    </row>
    <row r="821" spans="4:4" ht="60.05" customHeight="1">
      <c r="D821" s="26"/>
    </row>
    <row r="822" spans="4:4" ht="60.05" customHeight="1">
      <c r="D822" s="26"/>
    </row>
    <row r="823" spans="4:4" ht="60.05" customHeight="1">
      <c r="D823" s="26"/>
    </row>
    <row r="824" spans="4:4" ht="60.05" customHeight="1">
      <c r="D824" s="26"/>
    </row>
    <row r="825" spans="4:4" ht="60.05" customHeight="1">
      <c r="D825" s="26"/>
    </row>
    <row r="826" spans="4:4" ht="60.05" customHeight="1">
      <c r="D826" s="26"/>
    </row>
    <row r="827" spans="4:4" ht="60.05" customHeight="1">
      <c r="D827" s="26"/>
    </row>
    <row r="828" spans="4:4" ht="60.05" customHeight="1">
      <c r="D828" s="26"/>
    </row>
    <row r="829" spans="4:4" ht="60.05" customHeight="1">
      <c r="D829" s="26"/>
    </row>
    <row r="830" spans="4:4" ht="60.05" customHeight="1">
      <c r="D830" s="26"/>
    </row>
    <row r="831" spans="4:4" ht="60.05" customHeight="1">
      <c r="D831" s="26"/>
    </row>
    <row r="832" spans="4:4" ht="60.05" customHeight="1">
      <c r="D832" s="26"/>
    </row>
    <row r="833" spans="4:4" ht="60.05" customHeight="1">
      <c r="D833" s="26"/>
    </row>
    <row r="834" spans="4:4" ht="60.05" customHeight="1">
      <c r="D834" s="26"/>
    </row>
    <row r="835" spans="4:4" ht="60.05" customHeight="1">
      <c r="D835" s="26"/>
    </row>
    <row r="836" spans="4:4" ht="60.05" customHeight="1">
      <c r="D836" s="26"/>
    </row>
    <row r="837" spans="4:4" ht="60.05" customHeight="1">
      <c r="D837" s="26"/>
    </row>
    <row r="838" spans="4:4" ht="60.05" customHeight="1">
      <c r="D838" s="26"/>
    </row>
    <row r="839" spans="4:4" ht="60.05" customHeight="1">
      <c r="D839" s="26"/>
    </row>
    <row r="840" spans="4:4" ht="60.05" customHeight="1">
      <c r="D840" s="26"/>
    </row>
    <row r="841" spans="4:4" ht="60.05" customHeight="1">
      <c r="D841" s="26"/>
    </row>
    <row r="842" spans="4:4" ht="60.05" customHeight="1">
      <c r="D842" s="26"/>
    </row>
    <row r="843" spans="4:4" ht="60.05" customHeight="1">
      <c r="D843" s="26"/>
    </row>
    <row r="844" spans="4:4" ht="60.05" customHeight="1">
      <c r="D844" s="26"/>
    </row>
    <row r="845" spans="4:4" ht="60.05" customHeight="1">
      <c r="D845" s="26"/>
    </row>
    <row r="846" spans="4:4" ht="60.05" customHeight="1">
      <c r="D846" s="26"/>
    </row>
    <row r="847" spans="4:4" ht="60.05" customHeight="1">
      <c r="D847" s="26"/>
    </row>
    <row r="848" spans="4:4" ht="60.05" customHeight="1">
      <c r="D848" s="26"/>
    </row>
    <row r="849" spans="4:4" ht="60.05" customHeight="1">
      <c r="D849" s="26"/>
    </row>
    <row r="850" spans="4:4" ht="60.05" customHeight="1">
      <c r="D850" s="26"/>
    </row>
    <row r="851" spans="4:4" ht="60.05" customHeight="1">
      <c r="D851" s="26"/>
    </row>
    <row r="852" spans="4:4" ht="60.05" customHeight="1">
      <c r="D852" s="26"/>
    </row>
    <row r="853" spans="4:4" ht="60.05" customHeight="1">
      <c r="D853" s="26"/>
    </row>
    <row r="854" spans="4:4" ht="60.05" customHeight="1">
      <c r="D854" s="26"/>
    </row>
    <row r="855" spans="4:4" ht="60.05" customHeight="1">
      <c r="D855" s="26"/>
    </row>
    <row r="856" spans="4:4" ht="60.05" customHeight="1">
      <c r="D856" s="26"/>
    </row>
    <row r="857" spans="4:4" ht="60.05" customHeight="1">
      <c r="D857" s="26"/>
    </row>
    <row r="858" spans="4:4" ht="60.05" customHeight="1">
      <c r="D858" s="26"/>
    </row>
    <row r="859" spans="4:4" ht="60.05" customHeight="1">
      <c r="D859" s="26"/>
    </row>
    <row r="860" spans="4:4" ht="60.05" customHeight="1">
      <c r="D860" s="26"/>
    </row>
    <row r="861" spans="4:4" ht="60.05" customHeight="1">
      <c r="D861" s="26"/>
    </row>
    <row r="862" spans="4:4" ht="60.05" customHeight="1">
      <c r="D862" s="26"/>
    </row>
    <row r="863" spans="4:4" ht="60.05" customHeight="1">
      <c r="D863" s="26"/>
    </row>
    <row r="864" spans="4:4" ht="60.05" customHeight="1">
      <c r="D864" s="26"/>
    </row>
    <row r="865" spans="4:4" ht="60.05" customHeight="1">
      <c r="D865" s="26"/>
    </row>
    <row r="866" spans="4:4" ht="60.05" customHeight="1">
      <c r="D866" s="26"/>
    </row>
    <row r="867" spans="4:4" ht="60.05" customHeight="1">
      <c r="D867" s="26"/>
    </row>
    <row r="868" spans="4:4" ht="60.05" customHeight="1">
      <c r="D868" s="26"/>
    </row>
    <row r="869" spans="4:4" ht="60.05" customHeight="1">
      <c r="D869" s="26"/>
    </row>
    <row r="870" spans="4:4" ht="60.05" customHeight="1">
      <c r="D870" s="26"/>
    </row>
    <row r="871" spans="4:4" ht="60.05" customHeight="1">
      <c r="D871" s="26"/>
    </row>
    <row r="872" spans="4:4" ht="60.05" customHeight="1">
      <c r="D872" s="26"/>
    </row>
    <row r="873" spans="4:4" ht="60.05" customHeight="1">
      <c r="D873" s="26"/>
    </row>
    <row r="874" spans="4:4" ht="60.05" customHeight="1">
      <c r="D874" s="26"/>
    </row>
    <row r="875" spans="4:4" ht="60.05" customHeight="1">
      <c r="D875" s="26"/>
    </row>
    <row r="876" spans="4:4" ht="60.05" customHeight="1">
      <c r="D876" s="26"/>
    </row>
    <row r="877" spans="4:4" ht="60.05" customHeight="1">
      <c r="D877" s="26"/>
    </row>
    <row r="878" spans="4:4" ht="60.05" customHeight="1">
      <c r="D878" s="26"/>
    </row>
    <row r="879" spans="4:4" ht="60.05" customHeight="1">
      <c r="D879" s="26"/>
    </row>
    <row r="880" spans="4:4" ht="60.05" customHeight="1">
      <c r="D880" s="26"/>
    </row>
    <row r="881" spans="4:4" ht="60.05" customHeight="1">
      <c r="D881" s="26"/>
    </row>
    <row r="882" spans="4:4" ht="60.05" customHeight="1">
      <c r="D882" s="26"/>
    </row>
    <row r="883" spans="4:4" ht="60.05" customHeight="1">
      <c r="D883" s="26"/>
    </row>
    <row r="884" spans="4:4" ht="60.05" customHeight="1">
      <c r="D884" s="26"/>
    </row>
    <row r="885" spans="4:4" ht="60.05" customHeight="1">
      <c r="D885" s="26"/>
    </row>
    <row r="886" spans="4:4" ht="60.05" customHeight="1">
      <c r="D886" s="26"/>
    </row>
    <row r="887" spans="4:4" ht="60.05" customHeight="1">
      <c r="D887" s="26"/>
    </row>
    <row r="888" spans="4:4" ht="60.05" customHeight="1">
      <c r="D888" s="26"/>
    </row>
    <row r="889" spans="4:4" ht="60.05" customHeight="1">
      <c r="D889" s="26"/>
    </row>
    <row r="890" spans="4:4" ht="60.05" customHeight="1">
      <c r="D890" s="26"/>
    </row>
    <row r="891" spans="4:4" ht="60.05" customHeight="1">
      <c r="D891" s="26"/>
    </row>
    <row r="892" spans="4:4" ht="60.05" customHeight="1">
      <c r="D892" s="26"/>
    </row>
    <row r="893" spans="4:4" ht="60.05" customHeight="1">
      <c r="D893" s="26"/>
    </row>
    <row r="894" spans="4:4" ht="60.05" customHeight="1">
      <c r="D894" s="26"/>
    </row>
    <row r="895" spans="4:4" ht="60.05" customHeight="1">
      <c r="D895" s="26"/>
    </row>
    <row r="896" spans="4:4" ht="60.05" customHeight="1">
      <c r="D896" s="26"/>
    </row>
    <row r="897" spans="4:4" ht="60.05" customHeight="1">
      <c r="D897" s="26"/>
    </row>
    <row r="898" spans="4:4" ht="60.05" customHeight="1">
      <c r="D898" s="26"/>
    </row>
    <row r="899" spans="4:4" ht="60.05" customHeight="1">
      <c r="D899" s="26"/>
    </row>
    <row r="900" spans="4:4" ht="60.05" customHeight="1">
      <c r="D900" s="26"/>
    </row>
    <row r="901" spans="4:4" ht="60.05" customHeight="1">
      <c r="D901" s="26"/>
    </row>
    <row r="902" spans="4:4" ht="60.05" customHeight="1">
      <c r="D902" s="26"/>
    </row>
    <row r="903" spans="4:4" ht="60.05" customHeight="1">
      <c r="D903" s="26"/>
    </row>
    <row r="904" spans="4:4" ht="60.05" customHeight="1">
      <c r="D904" s="26"/>
    </row>
    <row r="905" spans="4:4" ht="60.05" customHeight="1">
      <c r="D905" s="26"/>
    </row>
    <row r="906" spans="4:4" ht="60.05" customHeight="1">
      <c r="D906" s="26"/>
    </row>
    <row r="907" spans="4:4" ht="60.05" customHeight="1">
      <c r="D907" s="26"/>
    </row>
    <row r="908" spans="4:4" ht="60.05" customHeight="1">
      <c r="D908" s="26"/>
    </row>
    <row r="909" spans="4:4" ht="60.05" customHeight="1">
      <c r="D909" s="26"/>
    </row>
    <row r="910" spans="4:4" ht="60.05" customHeight="1">
      <c r="D910" s="26"/>
    </row>
    <row r="911" spans="4:4" ht="60.05" customHeight="1">
      <c r="D911" s="26"/>
    </row>
    <row r="912" spans="4:4" ht="60.05" customHeight="1">
      <c r="D912" s="26"/>
    </row>
    <row r="913" spans="4:4" ht="60.05" customHeight="1">
      <c r="D913" s="26"/>
    </row>
    <row r="914" spans="4:4" ht="60.05" customHeight="1">
      <c r="D914" s="26"/>
    </row>
    <row r="915" spans="4:4" ht="60.05" customHeight="1">
      <c r="D915" s="26"/>
    </row>
    <row r="916" spans="4:4" ht="60.05" customHeight="1">
      <c r="D916" s="26"/>
    </row>
    <row r="917" spans="4:4" ht="60.05" customHeight="1">
      <c r="D917" s="26"/>
    </row>
    <row r="918" spans="4:4" ht="60.05" customHeight="1">
      <c r="D918" s="26"/>
    </row>
    <row r="919" spans="4:4" ht="60.05" customHeight="1">
      <c r="D919" s="26"/>
    </row>
    <row r="920" spans="4:4" ht="60.05" customHeight="1">
      <c r="D920" s="26"/>
    </row>
    <row r="921" spans="4:4" ht="60.05" customHeight="1">
      <c r="D921" s="26"/>
    </row>
    <row r="922" spans="4:4" ht="60.05" customHeight="1">
      <c r="D922" s="26"/>
    </row>
    <row r="923" spans="4:4" ht="60.05" customHeight="1">
      <c r="D923" s="26"/>
    </row>
    <row r="924" spans="4:4" ht="60.05" customHeight="1">
      <c r="D924" s="26"/>
    </row>
    <row r="925" spans="4:4" ht="60.05" customHeight="1">
      <c r="D925" s="26"/>
    </row>
    <row r="926" spans="4:4" ht="60.05" customHeight="1">
      <c r="D926" s="26"/>
    </row>
    <row r="927" spans="4:4" ht="60.05" customHeight="1">
      <c r="D927" s="26"/>
    </row>
    <row r="928" spans="4:4" ht="60.05" customHeight="1">
      <c r="D928" s="26"/>
    </row>
    <row r="929" spans="4:4" ht="60.05" customHeight="1">
      <c r="D929" s="26"/>
    </row>
    <row r="930" spans="4:4" ht="60.05" customHeight="1">
      <c r="D930" s="26"/>
    </row>
    <row r="931" spans="4:4" ht="60.05" customHeight="1">
      <c r="D931" s="26"/>
    </row>
    <row r="932" spans="4:4" ht="60.05" customHeight="1">
      <c r="D932" s="26"/>
    </row>
    <row r="933" spans="4:4" ht="60.05" customHeight="1">
      <c r="D933" s="26"/>
    </row>
    <row r="934" spans="4:4" ht="60.05" customHeight="1">
      <c r="D934" s="26"/>
    </row>
    <row r="935" spans="4:4" ht="60.05" customHeight="1">
      <c r="D935" s="26"/>
    </row>
    <row r="936" spans="4:4" ht="60.05" customHeight="1">
      <c r="D936" s="26"/>
    </row>
    <row r="937" spans="4:4" ht="60.05" customHeight="1">
      <c r="D937" s="26"/>
    </row>
    <row r="938" spans="4:4" ht="60.05" customHeight="1">
      <c r="D938" s="26"/>
    </row>
    <row r="939" spans="4:4" ht="60.05" customHeight="1">
      <c r="D939" s="26"/>
    </row>
    <row r="940" spans="4:4" ht="60.05" customHeight="1">
      <c r="D940" s="26"/>
    </row>
    <row r="941" spans="4:4" ht="60.05" customHeight="1">
      <c r="D941" s="26"/>
    </row>
    <row r="942" spans="4:4" ht="60.05" customHeight="1">
      <c r="D942" s="26"/>
    </row>
    <row r="943" spans="4:4" ht="60.05" customHeight="1">
      <c r="D943" s="26"/>
    </row>
    <row r="944" spans="4:4" ht="60.05" customHeight="1">
      <c r="D944" s="26"/>
    </row>
    <row r="945" spans="4:4" ht="60.05" customHeight="1">
      <c r="D945" s="26"/>
    </row>
    <row r="946" spans="4:4" ht="60.05" customHeight="1">
      <c r="D946" s="26"/>
    </row>
    <row r="947" spans="4:4" ht="60.05" customHeight="1">
      <c r="D947" s="26"/>
    </row>
    <row r="948" spans="4:4" ht="60.05" customHeight="1">
      <c r="D948" s="26"/>
    </row>
    <row r="949" spans="4:4" ht="60.05" customHeight="1">
      <c r="D949" s="26"/>
    </row>
    <row r="950" spans="4:4" ht="60.05" customHeight="1">
      <c r="D950" s="26"/>
    </row>
    <row r="951" spans="4:4" ht="60.05" customHeight="1">
      <c r="D951" s="26"/>
    </row>
    <row r="952" spans="4:4" ht="60.05" customHeight="1">
      <c r="D952" s="26"/>
    </row>
    <row r="953" spans="4:4" ht="60.05" customHeight="1">
      <c r="D953" s="26"/>
    </row>
    <row r="954" spans="4:4" ht="60.05" customHeight="1">
      <c r="D954" s="26"/>
    </row>
    <row r="955" spans="4:4" ht="60.05" customHeight="1">
      <c r="D955" s="26"/>
    </row>
    <row r="956" spans="4:4" ht="60.05" customHeight="1">
      <c r="D956" s="26"/>
    </row>
    <row r="957" spans="4:4" ht="60.05" customHeight="1">
      <c r="D957" s="26"/>
    </row>
    <row r="958" spans="4:4" ht="60.05" customHeight="1">
      <c r="D958" s="26"/>
    </row>
    <row r="959" spans="4:4" ht="60.05" customHeight="1">
      <c r="D959" s="26"/>
    </row>
    <row r="960" spans="4:4" ht="60.05" customHeight="1">
      <c r="D960" s="26"/>
    </row>
    <row r="961" spans="4:4" ht="60.05" customHeight="1">
      <c r="D961" s="26"/>
    </row>
    <row r="962" spans="4:4" ht="60.05" customHeight="1">
      <c r="D962" s="26"/>
    </row>
    <row r="963" spans="4:4" ht="60.05" customHeight="1">
      <c r="D963" s="26"/>
    </row>
    <row r="964" spans="4:4" ht="60.05" customHeight="1">
      <c r="D964" s="26"/>
    </row>
    <row r="965" spans="4:4" ht="60.05" customHeight="1">
      <c r="D965" s="26"/>
    </row>
    <row r="966" spans="4:4" ht="60.05" customHeight="1">
      <c r="D966" s="26"/>
    </row>
    <row r="967" spans="4:4" ht="60.05" customHeight="1">
      <c r="D967" s="26"/>
    </row>
    <row r="968" spans="4:4" ht="60.05" customHeight="1">
      <c r="D968" s="26"/>
    </row>
    <row r="969" spans="4:4" ht="60.05" customHeight="1">
      <c r="D969" s="26"/>
    </row>
    <row r="970" spans="4:4" ht="60.05" customHeight="1">
      <c r="D970" s="26"/>
    </row>
    <row r="971" spans="4:4" ht="60.05" customHeight="1">
      <c r="D971" s="26"/>
    </row>
    <row r="972" spans="4:4" ht="60.05" customHeight="1">
      <c r="D972" s="26"/>
    </row>
    <row r="973" spans="4:4" ht="60.05" customHeight="1">
      <c r="D973" s="26"/>
    </row>
    <row r="974" spans="4:4" ht="60.05" customHeight="1">
      <c r="D974" s="26"/>
    </row>
    <row r="975" spans="4:4" ht="60.05" customHeight="1">
      <c r="D975" s="26"/>
    </row>
    <row r="976" spans="4:4" ht="60.05" customHeight="1">
      <c r="D976" s="26"/>
    </row>
    <row r="977" spans="4:4" ht="60.05" customHeight="1">
      <c r="D977" s="26"/>
    </row>
    <row r="978" spans="4:4" ht="60.05" customHeight="1">
      <c r="D978" s="26"/>
    </row>
    <row r="979" spans="4:4" ht="60.05" customHeight="1">
      <c r="D979" s="26"/>
    </row>
    <row r="980" spans="4:4" ht="60.05" customHeight="1">
      <c r="D980" s="26"/>
    </row>
    <row r="981" spans="4:4" ht="60.05" customHeight="1">
      <c r="D981" s="26"/>
    </row>
    <row r="982" spans="4:4" ht="60.05" customHeight="1">
      <c r="D982" s="26"/>
    </row>
    <row r="983" spans="4:4" ht="60.05" customHeight="1">
      <c r="D983" s="26"/>
    </row>
    <row r="984" spans="4:4" ht="60.05" customHeight="1">
      <c r="D984" s="26"/>
    </row>
    <row r="985" spans="4:4" ht="60.05" customHeight="1">
      <c r="D985" s="26"/>
    </row>
    <row r="986" spans="4:4" ht="60.05" customHeight="1">
      <c r="D986" s="26"/>
    </row>
    <row r="987" spans="4:4" ht="60.05" customHeight="1">
      <c r="D987" s="26"/>
    </row>
    <row r="988" spans="4:4" ht="60.05" customHeight="1">
      <c r="D988" s="26"/>
    </row>
    <row r="989" spans="4:4" ht="60.05" customHeight="1">
      <c r="D989" s="26"/>
    </row>
    <row r="990" spans="4:4" ht="60.05" customHeight="1">
      <c r="D990" s="26"/>
    </row>
    <row r="991" spans="4:4" ht="60.05" customHeight="1">
      <c r="D991" s="26"/>
    </row>
    <row r="992" spans="4:4" ht="60.05" customHeight="1">
      <c r="D992" s="26"/>
    </row>
    <row r="993" spans="4:4" ht="60.05" customHeight="1">
      <c r="D993" s="26"/>
    </row>
    <row r="994" spans="4:4" ht="60.05" customHeight="1">
      <c r="D994" s="26"/>
    </row>
    <row r="995" spans="4:4" ht="60.05" customHeight="1">
      <c r="D995" s="26"/>
    </row>
    <row r="996" spans="4:4" ht="60.05" customHeight="1">
      <c r="D996" s="26"/>
    </row>
    <row r="997" spans="4:4" ht="60.05" customHeight="1">
      <c r="D997" s="26"/>
    </row>
    <row r="998" spans="4:4" ht="60.05" customHeight="1">
      <c r="D998" s="26"/>
    </row>
    <row r="999" spans="4:4" ht="60.05" customHeight="1">
      <c r="D999" s="26"/>
    </row>
    <row r="1000" spans="4:4" ht="60.05" customHeight="1">
      <c r="D1000" s="26"/>
    </row>
  </sheetData>
  <mergeCells count="2">
    <mergeCell ref="A1:B1"/>
    <mergeCell ref="A14:B14"/>
  </mergeCells>
  <pageMargins left="0.7" right="0.7" top="0.75" bottom="0.75" header="0" footer="0"/>
  <pageSetup scale="6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heetViews>
  <sheetFormatPr defaultColWidth="14.3984375" defaultRowHeight="15.05" customHeight="1"/>
  <cols>
    <col min="1" max="13" width="8.296875" customWidth="1"/>
    <col min="14" max="19" width="7.59765625" customWidth="1"/>
    <col min="20" max="32" width="8.69921875" customWidth="1"/>
    <col min="33" max="33" width="19.296875" customWidth="1"/>
  </cols>
  <sheetData>
    <row r="1" spans="1:33" ht="36" customHeight="1">
      <c r="A1" s="230" t="s">
        <v>75</v>
      </c>
      <c r="B1" s="225"/>
      <c r="C1" s="225"/>
      <c r="D1" s="225"/>
      <c r="E1" s="225"/>
      <c r="F1" s="225"/>
      <c r="G1" s="225"/>
      <c r="H1" s="225"/>
      <c r="I1" s="225"/>
      <c r="J1" s="225"/>
      <c r="K1" s="225"/>
      <c r="L1" s="225"/>
      <c r="M1" s="226"/>
      <c r="N1" s="231" t="s">
        <v>76</v>
      </c>
      <c r="O1" s="225"/>
      <c r="P1" s="225"/>
      <c r="Q1" s="27"/>
      <c r="R1" s="28" t="s">
        <v>77</v>
      </c>
      <c r="S1" s="29" t="s">
        <v>78</v>
      </c>
      <c r="T1" s="232" t="s">
        <v>79</v>
      </c>
      <c r="U1" s="190"/>
      <c r="V1" s="190"/>
      <c r="W1" s="190"/>
      <c r="X1" s="190"/>
      <c r="Y1" s="190"/>
      <c r="Z1" s="190"/>
      <c r="AA1" s="190"/>
      <c r="AB1" s="190"/>
      <c r="AC1" s="190"/>
      <c r="AD1" s="190"/>
      <c r="AE1" s="190"/>
      <c r="AF1" s="191"/>
      <c r="AG1" s="30" t="s">
        <v>80</v>
      </c>
    </row>
    <row r="2" spans="1:33" ht="36" customHeight="1">
      <c r="A2" s="31" t="s">
        <v>81</v>
      </c>
      <c r="B2" s="224" t="s">
        <v>82</v>
      </c>
      <c r="C2" s="225"/>
      <c r="D2" s="225"/>
      <c r="E2" s="225"/>
      <c r="F2" s="225"/>
      <c r="G2" s="225"/>
      <c r="H2" s="225"/>
      <c r="I2" s="225"/>
      <c r="J2" s="225"/>
      <c r="K2" s="225"/>
      <c r="L2" s="225"/>
      <c r="M2" s="226"/>
      <c r="N2" s="233" t="s">
        <v>83</v>
      </c>
      <c r="O2" s="234"/>
      <c r="P2" s="234"/>
      <c r="Q2" s="27"/>
      <c r="R2" s="207" t="s">
        <v>84</v>
      </c>
      <c r="S2" s="32"/>
      <c r="T2" s="219"/>
      <c r="U2" s="190"/>
      <c r="V2" s="190"/>
      <c r="W2" s="190"/>
      <c r="X2" s="190"/>
      <c r="Y2" s="190"/>
      <c r="Z2" s="190"/>
      <c r="AA2" s="190"/>
      <c r="AB2" s="190"/>
      <c r="AC2" s="190"/>
      <c r="AD2" s="190"/>
      <c r="AE2" s="190"/>
      <c r="AF2" s="191"/>
      <c r="AG2" s="33"/>
    </row>
    <row r="3" spans="1:33" ht="36" customHeight="1">
      <c r="A3" s="34" t="s">
        <v>85</v>
      </c>
      <c r="B3" s="224" t="s">
        <v>86</v>
      </c>
      <c r="C3" s="225"/>
      <c r="D3" s="225"/>
      <c r="E3" s="225"/>
      <c r="F3" s="225"/>
      <c r="G3" s="225"/>
      <c r="H3" s="225"/>
      <c r="I3" s="225"/>
      <c r="J3" s="225"/>
      <c r="K3" s="225"/>
      <c r="L3" s="225"/>
      <c r="M3" s="226"/>
      <c r="N3" s="227" t="s">
        <v>87</v>
      </c>
      <c r="O3" s="228"/>
      <c r="P3" s="228"/>
      <c r="Q3" s="27"/>
      <c r="R3" s="208"/>
      <c r="S3" s="207"/>
      <c r="T3" s="210"/>
      <c r="U3" s="211"/>
      <c r="V3" s="211"/>
      <c r="W3" s="211"/>
      <c r="X3" s="211"/>
      <c r="Y3" s="211"/>
      <c r="Z3" s="211"/>
      <c r="AA3" s="211"/>
      <c r="AB3" s="211"/>
      <c r="AC3" s="211"/>
      <c r="AD3" s="211"/>
      <c r="AE3" s="211"/>
      <c r="AF3" s="212"/>
      <c r="AG3" s="33"/>
    </row>
    <row r="4" spans="1:33" ht="36" customHeight="1">
      <c r="A4" s="35" t="s">
        <v>88</v>
      </c>
      <c r="B4" s="229" t="s">
        <v>89</v>
      </c>
      <c r="C4" s="225"/>
      <c r="D4" s="225"/>
      <c r="E4" s="225"/>
      <c r="F4" s="225"/>
      <c r="G4" s="225"/>
      <c r="H4" s="225"/>
      <c r="I4" s="225"/>
      <c r="J4" s="225"/>
      <c r="K4" s="225"/>
      <c r="L4" s="225"/>
      <c r="M4" s="226"/>
      <c r="N4" s="227" t="s">
        <v>87</v>
      </c>
      <c r="O4" s="228"/>
      <c r="P4" s="228"/>
      <c r="Q4" s="27"/>
      <c r="R4" s="208"/>
      <c r="S4" s="208"/>
      <c r="T4" s="213"/>
      <c r="U4" s="214"/>
      <c r="V4" s="214"/>
      <c r="W4" s="214"/>
      <c r="X4" s="214"/>
      <c r="Y4" s="214"/>
      <c r="Z4" s="214"/>
      <c r="AA4" s="214"/>
      <c r="AB4" s="214"/>
      <c r="AC4" s="214"/>
      <c r="AD4" s="214"/>
      <c r="AE4" s="214"/>
      <c r="AF4" s="215"/>
      <c r="AG4" s="33"/>
    </row>
    <row r="5" spans="1:33" ht="36" customHeight="1">
      <c r="A5" s="35" t="s">
        <v>90</v>
      </c>
      <c r="B5" s="229" t="s">
        <v>91</v>
      </c>
      <c r="C5" s="225"/>
      <c r="D5" s="225"/>
      <c r="E5" s="225"/>
      <c r="F5" s="225"/>
      <c r="G5" s="225"/>
      <c r="H5" s="225"/>
      <c r="I5" s="225"/>
      <c r="J5" s="225"/>
      <c r="K5" s="225"/>
      <c r="L5" s="225"/>
      <c r="M5" s="226"/>
      <c r="N5" s="227" t="s">
        <v>87</v>
      </c>
      <c r="O5" s="228"/>
      <c r="P5" s="228"/>
      <c r="Q5" s="27"/>
      <c r="R5" s="208"/>
      <c r="S5" s="208"/>
      <c r="T5" s="213"/>
      <c r="U5" s="214"/>
      <c r="V5" s="214"/>
      <c r="W5" s="214"/>
      <c r="X5" s="214"/>
      <c r="Y5" s="214"/>
      <c r="Z5" s="214"/>
      <c r="AA5" s="214"/>
      <c r="AB5" s="214"/>
      <c r="AC5" s="214"/>
      <c r="AD5" s="214"/>
      <c r="AE5" s="214"/>
      <c r="AF5" s="215"/>
      <c r="AG5" s="33"/>
    </row>
    <row r="6" spans="1:33" ht="36" customHeight="1">
      <c r="A6" s="35" t="s">
        <v>92</v>
      </c>
      <c r="B6" s="229" t="s">
        <v>93</v>
      </c>
      <c r="C6" s="225"/>
      <c r="D6" s="225"/>
      <c r="E6" s="225"/>
      <c r="F6" s="225"/>
      <c r="G6" s="225"/>
      <c r="H6" s="225"/>
      <c r="I6" s="225"/>
      <c r="J6" s="225"/>
      <c r="K6" s="225"/>
      <c r="L6" s="225"/>
      <c r="M6" s="226"/>
      <c r="N6" s="227" t="s">
        <v>87</v>
      </c>
      <c r="O6" s="228"/>
      <c r="P6" s="228"/>
      <c r="Q6" s="27"/>
      <c r="R6" s="208"/>
      <c r="S6" s="209"/>
      <c r="T6" s="216"/>
      <c r="U6" s="217"/>
      <c r="V6" s="217"/>
      <c r="W6" s="217"/>
      <c r="X6" s="217"/>
      <c r="Y6" s="217"/>
      <c r="Z6" s="217"/>
      <c r="AA6" s="217"/>
      <c r="AB6" s="217"/>
      <c r="AC6" s="217"/>
      <c r="AD6" s="217"/>
      <c r="AE6" s="217"/>
      <c r="AF6" s="218"/>
      <c r="AG6" s="33"/>
    </row>
    <row r="7" spans="1:33" ht="36" customHeight="1">
      <c r="A7" s="36" t="s">
        <v>94</v>
      </c>
      <c r="B7" s="229" t="s">
        <v>95</v>
      </c>
      <c r="C7" s="225"/>
      <c r="D7" s="225"/>
      <c r="E7" s="225"/>
      <c r="F7" s="225"/>
      <c r="G7" s="225"/>
      <c r="H7" s="225"/>
      <c r="I7" s="225"/>
      <c r="J7" s="225"/>
      <c r="K7" s="225"/>
      <c r="L7" s="225"/>
      <c r="M7" s="226"/>
      <c r="N7" s="236" t="s">
        <v>87</v>
      </c>
      <c r="O7" s="237"/>
      <c r="P7" s="237"/>
      <c r="Q7" s="27"/>
      <c r="R7" s="209"/>
      <c r="S7" s="37"/>
      <c r="T7" s="235"/>
      <c r="U7" s="190"/>
      <c r="V7" s="190"/>
      <c r="W7" s="190"/>
      <c r="X7" s="190"/>
      <c r="Y7" s="190"/>
      <c r="Z7" s="190"/>
      <c r="AA7" s="190"/>
      <c r="AB7" s="190"/>
      <c r="AC7" s="190"/>
      <c r="AD7" s="190"/>
      <c r="AE7" s="190"/>
      <c r="AF7" s="191"/>
      <c r="AG7" s="33"/>
    </row>
    <row r="8" spans="1:33" ht="36" customHeight="1">
      <c r="A8" s="38"/>
      <c r="B8" s="38"/>
      <c r="C8" s="38"/>
      <c r="D8" s="38"/>
      <c r="E8" s="38"/>
      <c r="F8" s="38"/>
      <c r="G8" s="38"/>
      <c r="H8" s="38"/>
      <c r="I8" s="38"/>
      <c r="J8" s="38"/>
      <c r="K8" s="38"/>
      <c r="L8" s="38"/>
      <c r="M8" s="38"/>
      <c r="N8" s="38"/>
      <c r="O8" s="38"/>
      <c r="P8" s="38"/>
      <c r="Q8" s="38"/>
      <c r="R8" s="207" t="s">
        <v>85</v>
      </c>
      <c r="S8" s="32"/>
      <c r="T8" s="219"/>
      <c r="U8" s="190"/>
      <c r="V8" s="190"/>
      <c r="W8" s="190"/>
      <c r="X8" s="190"/>
      <c r="Y8" s="190"/>
      <c r="Z8" s="190"/>
      <c r="AA8" s="190"/>
      <c r="AB8" s="190"/>
      <c r="AC8" s="190"/>
      <c r="AD8" s="190"/>
      <c r="AE8" s="190"/>
      <c r="AF8" s="191"/>
      <c r="AG8" s="33"/>
    </row>
    <row r="9" spans="1:33" ht="13.6" customHeight="1">
      <c r="A9" s="38"/>
      <c r="B9" s="38"/>
      <c r="C9" s="38"/>
      <c r="D9" s="38"/>
      <c r="E9" s="38"/>
      <c r="F9" s="38"/>
      <c r="G9" s="38"/>
      <c r="H9" s="38"/>
      <c r="I9" s="38"/>
      <c r="J9" s="38"/>
      <c r="K9" s="38"/>
      <c r="L9" s="38"/>
      <c r="M9" s="38"/>
      <c r="N9" s="38"/>
      <c r="O9" s="38"/>
      <c r="P9" s="38"/>
      <c r="Q9" s="38"/>
      <c r="R9" s="208"/>
      <c r="S9" s="207"/>
      <c r="T9" s="210"/>
      <c r="U9" s="211"/>
      <c r="V9" s="211"/>
      <c r="W9" s="211"/>
      <c r="X9" s="211"/>
      <c r="Y9" s="211"/>
      <c r="Z9" s="211"/>
      <c r="AA9" s="211"/>
      <c r="AB9" s="211"/>
      <c r="AC9" s="211"/>
      <c r="AD9" s="211"/>
      <c r="AE9" s="211"/>
      <c r="AF9" s="212"/>
      <c r="AG9" s="33"/>
    </row>
    <row r="10" spans="1:33" ht="36" customHeight="1">
      <c r="A10" s="238" t="s">
        <v>77</v>
      </c>
      <c r="B10" s="239" t="s">
        <v>96</v>
      </c>
      <c r="C10" s="190"/>
      <c r="D10" s="190"/>
      <c r="E10" s="190"/>
      <c r="F10" s="190"/>
      <c r="G10" s="190"/>
      <c r="H10" s="190"/>
      <c r="I10" s="190"/>
      <c r="J10" s="190"/>
      <c r="K10" s="190"/>
      <c r="L10" s="190"/>
      <c r="M10" s="191"/>
      <c r="N10" s="240" t="s">
        <v>97</v>
      </c>
      <c r="O10" s="190"/>
      <c r="P10" s="191"/>
      <c r="Q10" s="38"/>
      <c r="R10" s="208"/>
      <c r="S10" s="208"/>
      <c r="T10" s="213"/>
      <c r="U10" s="214"/>
      <c r="V10" s="214"/>
      <c r="W10" s="214"/>
      <c r="X10" s="214"/>
      <c r="Y10" s="214"/>
      <c r="Z10" s="214"/>
      <c r="AA10" s="214"/>
      <c r="AB10" s="214"/>
      <c r="AC10" s="214"/>
      <c r="AD10" s="214"/>
      <c r="AE10" s="214"/>
      <c r="AF10" s="215"/>
      <c r="AG10" s="33"/>
    </row>
    <row r="11" spans="1:33" ht="36" customHeight="1">
      <c r="A11" s="209"/>
      <c r="B11" s="39">
        <v>1</v>
      </c>
      <c r="C11" s="39">
        <v>2</v>
      </c>
      <c r="D11" s="39">
        <v>3</v>
      </c>
      <c r="E11" s="39">
        <v>4</v>
      </c>
      <c r="F11" s="39">
        <v>5</v>
      </c>
      <c r="G11" s="39">
        <v>6</v>
      </c>
      <c r="H11" s="39">
        <v>7</v>
      </c>
      <c r="I11" s="39">
        <v>8</v>
      </c>
      <c r="J11" s="39">
        <v>9</v>
      </c>
      <c r="K11" s="39">
        <v>10</v>
      </c>
      <c r="L11" s="39">
        <v>11</v>
      </c>
      <c r="M11" s="39">
        <v>12</v>
      </c>
      <c r="N11" s="40">
        <v>1</v>
      </c>
      <c r="O11" s="40">
        <v>2</v>
      </c>
      <c r="P11" s="40">
        <v>3</v>
      </c>
      <c r="Q11" s="38"/>
      <c r="R11" s="208"/>
      <c r="S11" s="208"/>
      <c r="T11" s="213"/>
      <c r="U11" s="214"/>
      <c r="V11" s="214"/>
      <c r="W11" s="214"/>
      <c r="X11" s="214"/>
      <c r="Y11" s="214"/>
      <c r="Z11" s="214"/>
      <c r="AA11" s="214"/>
      <c r="AB11" s="214"/>
      <c r="AC11" s="214"/>
      <c r="AD11" s="214"/>
      <c r="AE11" s="214"/>
      <c r="AF11" s="215"/>
      <c r="AG11" s="33"/>
    </row>
    <row r="12" spans="1:33" ht="15.05" customHeight="1">
      <c r="A12" s="41" t="s">
        <v>81</v>
      </c>
      <c r="B12" s="42" t="s">
        <v>98</v>
      </c>
      <c r="C12" s="43"/>
      <c r="D12" s="43"/>
      <c r="E12" s="43"/>
      <c r="F12" s="44" t="s">
        <v>98</v>
      </c>
      <c r="G12" s="43"/>
      <c r="H12" s="43"/>
      <c r="I12" s="43"/>
      <c r="J12" s="43"/>
      <c r="K12" s="43"/>
      <c r="L12" s="43"/>
      <c r="M12" s="43"/>
      <c r="N12" s="43"/>
      <c r="O12" s="43" t="s">
        <v>98</v>
      </c>
      <c r="P12" s="43"/>
      <c r="Q12" s="38"/>
      <c r="R12" s="208"/>
      <c r="S12" s="208"/>
      <c r="T12" s="213"/>
      <c r="U12" s="214"/>
      <c r="V12" s="214"/>
      <c r="W12" s="214"/>
      <c r="X12" s="214"/>
      <c r="Y12" s="214"/>
      <c r="Z12" s="214"/>
      <c r="AA12" s="214"/>
      <c r="AB12" s="214"/>
      <c r="AC12" s="214"/>
      <c r="AD12" s="214"/>
      <c r="AE12" s="214"/>
      <c r="AF12" s="215"/>
      <c r="AG12" s="33"/>
    </row>
    <row r="13" spans="1:33" ht="36" customHeight="1">
      <c r="A13" s="41" t="s">
        <v>85</v>
      </c>
      <c r="B13" s="44" t="s">
        <v>98</v>
      </c>
      <c r="C13" s="43"/>
      <c r="D13" s="43"/>
      <c r="E13" s="43"/>
      <c r="F13" s="44" t="s">
        <v>98</v>
      </c>
      <c r="G13" s="43"/>
      <c r="H13" s="43"/>
      <c r="I13" s="43"/>
      <c r="J13" s="43"/>
      <c r="K13" s="43"/>
      <c r="L13" s="43"/>
      <c r="M13" s="43"/>
      <c r="N13" s="43"/>
      <c r="O13" s="43" t="s">
        <v>98</v>
      </c>
      <c r="P13" s="43"/>
      <c r="Q13" s="38"/>
      <c r="R13" s="209"/>
      <c r="S13" s="209"/>
      <c r="T13" s="216"/>
      <c r="U13" s="217"/>
      <c r="V13" s="217"/>
      <c r="W13" s="217"/>
      <c r="X13" s="217"/>
      <c r="Y13" s="217"/>
      <c r="Z13" s="217"/>
      <c r="AA13" s="217"/>
      <c r="AB13" s="217"/>
      <c r="AC13" s="217"/>
      <c r="AD13" s="217"/>
      <c r="AE13" s="217"/>
      <c r="AF13" s="218"/>
      <c r="AG13" s="45"/>
    </row>
    <row r="14" spans="1:33" ht="36" customHeight="1">
      <c r="A14" s="41" t="s">
        <v>88</v>
      </c>
      <c r="B14" s="44" t="s">
        <v>98</v>
      </c>
      <c r="C14" s="44" t="s">
        <v>98</v>
      </c>
      <c r="D14" s="43"/>
      <c r="E14" s="43"/>
      <c r="F14" s="44" t="s">
        <v>98</v>
      </c>
      <c r="G14" s="43"/>
      <c r="H14" s="43"/>
      <c r="I14" s="43"/>
      <c r="J14" s="43"/>
      <c r="K14" s="43"/>
      <c r="L14" s="43"/>
      <c r="M14" s="43"/>
      <c r="N14" s="43"/>
      <c r="O14" s="43" t="s">
        <v>98</v>
      </c>
      <c r="P14" s="43"/>
      <c r="Q14" s="38"/>
      <c r="R14" s="220" t="s">
        <v>88</v>
      </c>
      <c r="S14" s="46"/>
      <c r="T14" s="221"/>
      <c r="U14" s="190"/>
      <c r="V14" s="190"/>
      <c r="W14" s="190"/>
      <c r="X14" s="190"/>
      <c r="Y14" s="190"/>
      <c r="Z14" s="190"/>
      <c r="AA14" s="190"/>
      <c r="AB14" s="190"/>
      <c r="AC14" s="190"/>
      <c r="AD14" s="190"/>
      <c r="AE14" s="190"/>
      <c r="AF14" s="191"/>
      <c r="AG14" s="45"/>
    </row>
    <row r="15" spans="1:33" ht="36" customHeight="1">
      <c r="A15" s="41" t="s">
        <v>90</v>
      </c>
      <c r="B15" s="44" t="s">
        <v>98</v>
      </c>
      <c r="C15" s="44" t="s">
        <v>98</v>
      </c>
      <c r="D15" s="43"/>
      <c r="E15" s="43"/>
      <c r="F15" s="44" t="s">
        <v>98</v>
      </c>
      <c r="G15" s="43"/>
      <c r="H15" s="43"/>
      <c r="I15" s="43"/>
      <c r="J15" s="43"/>
      <c r="K15" s="43"/>
      <c r="L15" s="43"/>
      <c r="M15" s="43"/>
      <c r="N15" s="43"/>
      <c r="O15" s="43" t="s">
        <v>98</v>
      </c>
      <c r="P15" s="43"/>
      <c r="Q15" s="38"/>
      <c r="R15" s="208"/>
      <c r="S15" s="207"/>
      <c r="T15" s="210"/>
      <c r="U15" s="211"/>
      <c r="V15" s="211"/>
      <c r="W15" s="211"/>
      <c r="X15" s="211"/>
      <c r="Y15" s="211"/>
      <c r="Z15" s="211"/>
      <c r="AA15" s="211"/>
      <c r="AB15" s="211"/>
      <c r="AC15" s="211"/>
      <c r="AD15" s="211"/>
      <c r="AE15" s="211"/>
      <c r="AF15" s="212"/>
      <c r="AG15" s="45"/>
    </row>
    <row r="16" spans="1:33" ht="15.05" customHeight="1">
      <c r="A16" s="41" t="s">
        <v>92</v>
      </c>
      <c r="B16" s="44" t="s">
        <v>98</v>
      </c>
      <c r="C16" s="44" t="s">
        <v>98</v>
      </c>
      <c r="D16" s="43"/>
      <c r="E16" s="43"/>
      <c r="F16" s="44" t="s">
        <v>98</v>
      </c>
      <c r="G16" s="43"/>
      <c r="H16" s="43"/>
      <c r="I16" s="43"/>
      <c r="J16" s="43"/>
      <c r="K16" s="43"/>
      <c r="L16" s="43"/>
      <c r="M16" s="43"/>
      <c r="N16" s="43"/>
      <c r="O16" s="43" t="s">
        <v>98</v>
      </c>
      <c r="P16" s="43"/>
      <c r="Q16" s="38"/>
      <c r="R16" s="208"/>
      <c r="S16" s="208"/>
      <c r="T16" s="213"/>
      <c r="U16" s="214"/>
      <c r="V16" s="214"/>
      <c r="W16" s="214"/>
      <c r="X16" s="214"/>
      <c r="Y16" s="214"/>
      <c r="Z16" s="214"/>
      <c r="AA16" s="214"/>
      <c r="AB16" s="214"/>
      <c r="AC16" s="214"/>
      <c r="AD16" s="214"/>
      <c r="AE16" s="214"/>
      <c r="AF16" s="215"/>
      <c r="AG16" s="33"/>
    </row>
    <row r="17" spans="1:33" ht="36" customHeight="1">
      <c r="A17" s="41" t="s">
        <v>94</v>
      </c>
      <c r="B17" s="44" t="s">
        <v>98</v>
      </c>
      <c r="C17" s="43"/>
      <c r="D17" s="43"/>
      <c r="E17" s="43"/>
      <c r="F17" s="44" t="s">
        <v>98</v>
      </c>
      <c r="G17" s="43"/>
      <c r="H17" s="43"/>
      <c r="I17" s="43"/>
      <c r="J17" s="43"/>
      <c r="K17" s="43"/>
      <c r="L17" s="43"/>
      <c r="M17" s="43"/>
      <c r="N17" s="43"/>
      <c r="O17" s="43" t="s">
        <v>98</v>
      </c>
      <c r="P17" s="43"/>
      <c r="Q17" s="38"/>
      <c r="R17" s="208"/>
      <c r="S17" s="208"/>
      <c r="T17" s="213"/>
      <c r="U17" s="214"/>
      <c r="V17" s="214"/>
      <c r="W17" s="214"/>
      <c r="X17" s="214"/>
      <c r="Y17" s="214"/>
      <c r="Z17" s="214"/>
      <c r="AA17" s="214"/>
      <c r="AB17" s="214"/>
      <c r="AC17" s="214"/>
      <c r="AD17" s="214"/>
      <c r="AE17" s="214"/>
      <c r="AF17" s="215"/>
      <c r="AG17" s="45"/>
    </row>
    <row r="18" spans="1:33" ht="21.8" customHeight="1">
      <c r="A18" s="47"/>
      <c r="B18" s="48"/>
      <c r="C18" s="49"/>
      <c r="D18" s="38"/>
      <c r="E18" s="38"/>
      <c r="F18" s="38"/>
      <c r="G18" s="38"/>
      <c r="H18" s="38"/>
      <c r="I18" s="38"/>
      <c r="J18" s="38"/>
      <c r="K18" s="38"/>
      <c r="L18" s="38"/>
      <c r="M18" s="38"/>
      <c r="N18" s="38"/>
      <c r="O18" s="38"/>
      <c r="P18" s="38"/>
      <c r="Q18" s="38"/>
      <c r="R18" s="208"/>
      <c r="S18" s="208"/>
      <c r="T18" s="213"/>
      <c r="U18" s="214"/>
      <c r="V18" s="214"/>
      <c r="W18" s="214"/>
      <c r="X18" s="214"/>
      <c r="Y18" s="214"/>
      <c r="Z18" s="214"/>
      <c r="AA18" s="214"/>
      <c r="AB18" s="214"/>
      <c r="AC18" s="214"/>
      <c r="AD18" s="214"/>
      <c r="AE18" s="214"/>
      <c r="AF18" s="215"/>
      <c r="AG18" s="45"/>
    </row>
    <row r="19" spans="1:33" ht="36" customHeight="1">
      <c r="A19" s="238" t="s">
        <v>77</v>
      </c>
      <c r="B19" s="239" t="s">
        <v>96</v>
      </c>
      <c r="C19" s="190"/>
      <c r="D19" s="190"/>
      <c r="E19" s="190"/>
      <c r="F19" s="190"/>
      <c r="G19" s="190"/>
      <c r="H19" s="190"/>
      <c r="I19" s="190"/>
      <c r="J19" s="190"/>
      <c r="K19" s="190"/>
      <c r="L19" s="190"/>
      <c r="M19" s="191"/>
      <c r="N19" s="240" t="s">
        <v>97</v>
      </c>
      <c r="O19" s="190"/>
      <c r="P19" s="191"/>
      <c r="Q19" s="38"/>
      <c r="R19" s="209"/>
      <c r="S19" s="209"/>
      <c r="T19" s="216"/>
      <c r="U19" s="217"/>
      <c r="V19" s="217"/>
      <c r="W19" s="217"/>
      <c r="X19" s="217"/>
      <c r="Y19" s="217"/>
      <c r="Z19" s="217"/>
      <c r="AA19" s="217"/>
      <c r="AB19" s="217"/>
      <c r="AC19" s="217"/>
      <c r="AD19" s="217"/>
      <c r="AE19" s="217"/>
      <c r="AF19" s="218"/>
      <c r="AG19" s="45"/>
    </row>
    <row r="20" spans="1:33" ht="15.05" customHeight="1">
      <c r="A20" s="208"/>
      <c r="B20" s="39">
        <v>1</v>
      </c>
      <c r="C20" s="39">
        <v>2</v>
      </c>
      <c r="D20" s="39">
        <v>3</v>
      </c>
      <c r="E20" s="39">
        <v>4</v>
      </c>
      <c r="F20" s="39">
        <v>5</v>
      </c>
      <c r="G20" s="39">
        <v>6</v>
      </c>
      <c r="H20" s="39">
        <v>7</v>
      </c>
      <c r="I20" s="39">
        <v>8</v>
      </c>
      <c r="J20" s="39">
        <v>9</v>
      </c>
      <c r="K20" s="39">
        <v>10</v>
      </c>
      <c r="L20" s="39">
        <v>11</v>
      </c>
      <c r="M20" s="39">
        <v>12</v>
      </c>
      <c r="N20" s="40">
        <v>1</v>
      </c>
      <c r="O20" s="40">
        <v>2</v>
      </c>
      <c r="P20" s="40">
        <v>3</v>
      </c>
      <c r="Q20" s="38"/>
      <c r="R20" s="207" t="s">
        <v>90</v>
      </c>
      <c r="S20" s="32"/>
      <c r="T20" s="219"/>
      <c r="U20" s="190"/>
      <c r="V20" s="190"/>
      <c r="W20" s="190"/>
      <c r="X20" s="190"/>
      <c r="Y20" s="190"/>
      <c r="Z20" s="190"/>
      <c r="AA20" s="190"/>
      <c r="AB20" s="190"/>
      <c r="AC20" s="190"/>
      <c r="AD20" s="190"/>
      <c r="AE20" s="190"/>
      <c r="AF20" s="191"/>
      <c r="AG20" s="33"/>
    </row>
    <row r="21" spans="1:33" ht="15.05" customHeight="1">
      <c r="A21" s="208"/>
      <c r="B21" s="242" t="s">
        <v>99</v>
      </c>
      <c r="C21" s="190"/>
      <c r="D21" s="190"/>
      <c r="E21" s="190"/>
      <c r="F21" s="190"/>
      <c r="G21" s="190"/>
      <c r="H21" s="190"/>
      <c r="I21" s="190"/>
      <c r="J21" s="190"/>
      <c r="K21" s="190"/>
      <c r="L21" s="190"/>
      <c r="M21" s="191"/>
      <c r="N21" s="243" t="s">
        <v>99</v>
      </c>
      <c r="O21" s="190"/>
      <c r="P21" s="191"/>
      <c r="Q21" s="38"/>
      <c r="R21" s="208"/>
      <c r="S21" s="223"/>
      <c r="T21" s="210"/>
      <c r="U21" s="211"/>
      <c r="V21" s="211"/>
      <c r="W21" s="211"/>
      <c r="X21" s="211"/>
      <c r="Y21" s="211"/>
      <c r="Z21" s="211"/>
      <c r="AA21" s="211"/>
      <c r="AB21" s="211"/>
      <c r="AC21" s="211"/>
      <c r="AD21" s="211"/>
      <c r="AE21" s="211"/>
      <c r="AF21" s="212"/>
      <c r="AG21" s="33"/>
    </row>
    <row r="22" spans="1:33" ht="36" customHeight="1">
      <c r="A22" s="209"/>
      <c r="B22" s="39">
        <v>3</v>
      </c>
      <c r="C22" s="39">
        <v>10</v>
      </c>
      <c r="D22" s="39">
        <v>10</v>
      </c>
      <c r="E22" s="39">
        <v>11</v>
      </c>
      <c r="F22" s="39">
        <v>1</v>
      </c>
      <c r="G22" s="39">
        <v>5</v>
      </c>
      <c r="H22" s="39">
        <v>3</v>
      </c>
      <c r="I22" s="39">
        <v>3</v>
      </c>
      <c r="J22" s="39">
        <v>12</v>
      </c>
      <c r="K22" s="39">
        <v>5</v>
      </c>
      <c r="L22" s="39">
        <v>12</v>
      </c>
      <c r="M22" s="39">
        <v>8</v>
      </c>
      <c r="N22" s="40">
        <v>2</v>
      </c>
      <c r="O22" s="40">
        <v>2</v>
      </c>
      <c r="P22" s="40">
        <v>2</v>
      </c>
      <c r="Q22" s="38"/>
      <c r="R22" s="208"/>
      <c r="S22" s="208"/>
      <c r="T22" s="213"/>
      <c r="U22" s="214"/>
      <c r="V22" s="214"/>
      <c r="W22" s="214"/>
      <c r="X22" s="214"/>
      <c r="Y22" s="214"/>
      <c r="Z22" s="214"/>
      <c r="AA22" s="214"/>
      <c r="AB22" s="214"/>
      <c r="AC22" s="214"/>
      <c r="AD22" s="214"/>
      <c r="AE22" s="214"/>
      <c r="AF22" s="215"/>
      <c r="AG22" s="45"/>
    </row>
    <row r="23" spans="1:33" ht="36" customHeight="1">
      <c r="A23" s="41" t="s">
        <v>81</v>
      </c>
      <c r="B23" s="50">
        <v>1</v>
      </c>
      <c r="C23" s="51"/>
      <c r="D23" s="51"/>
      <c r="E23" s="51"/>
      <c r="F23" s="51"/>
      <c r="G23" s="51"/>
      <c r="H23" s="51"/>
      <c r="I23" s="51"/>
      <c r="J23" s="51"/>
      <c r="K23" s="51"/>
      <c r="L23" s="51"/>
      <c r="M23" s="51"/>
      <c r="N23" s="51"/>
      <c r="O23" s="52">
        <v>1</v>
      </c>
      <c r="P23" s="51"/>
      <c r="Q23" s="38"/>
      <c r="R23" s="208"/>
      <c r="S23" s="208"/>
      <c r="T23" s="213"/>
      <c r="U23" s="214"/>
      <c r="V23" s="214"/>
      <c r="W23" s="214"/>
      <c r="X23" s="214"/>
      <c r="Y23" s="214"/>
      <c r="Z23" s="214"/>
      <c r="AA23" s="214"/>
      <c r="AB23" s="214"/>
      <c r="AC23" s="214"/>
      <c r="AD23" s="214"/>
      <c r="AE23" s="214"/>
      <c r="AF23" s="215"/>
      <c r="AG23" s="45"/>
    </row>
    <row r="24" spans="1:33" ht="36" customHeight="1">
      <c r="A24" s="41" t="s">
        <v>85</v>
      </c>
      <c r="B24" s="51"/>
      <c r="C24" s="52">
        <v>3</v>
      </c>
      <c r="D24" s="51"/>
      <c r="E24" s="51"/>
      <c r="F24" s="51"/>
      <c r="G24" s="51"/>
      <c r="H24" s="51"/>
      <c r="I24" s="51"/>
      <c r="J24" s="51"/>
      <c r="K24" s="51"/>
      <c r="L24" s="51"/>
      <c r="M24" s="51"/>
      <c r="N24" s="51"/>
      <c r="O24" s="52">
        <v>1</v>
      </c>
      <c r="P24" s="51"/>
      <c r="Q24" s="38"/>
      <c r="R24" s="208"/>
      <c r="S24" s="209"/>
      <c r="T24" s="216"/>
      <c r="U24" s="217"/>
      <c r="V24" s="217"/>
      <c r="W24" s="217"/>
      <c r="X24" s="217"/>
      <c r="Y24" s="217"/>
      <c r="Z24" s="217"/>
      <c r="AA24" s="217"/>
      <c r="AB24" s="217"/>
      <c r="AC24" s="217"/>
      <c r="AD24" s="217"/>
      <c r="AE24" s="217"/>
      <c r="AF24" s="218"/>
      <c r="AG24" s="45"/>
    </row>
    <row r="25" spans="1:33" ht="36" customHeight="1">
      <c r="A25" s="41" t="s">
        <v>88</v>
      </c>
      <c r="B25" s="51"/>
      <c r="C25" s="52">
        <v>3</v>
      </c>
      <c r="D25" s="51"/>
      <c r="E25" s="51"/>
      <c r="F25" s="51"/>
      <c r="G25" s="51"/>
      <c r="H25" s="51"/>
      <c r="I25" s="51"/>
      <c r="J25" s="51"/>
      <c r="K25" s="51"/>
      <c r="L25" s="51"/>
      <c r="M25" s="51"/>
      <c r="N25" s="51"/>
      <c r="O25" s="52">
        <v>1</v>
      </c>
      <c r="P25" s="51"/>
      <c r="Q25" s="38"/>
      <c r="R25" s="208"/>
      <c r="S25" s="45"/>
      <c r="T25" s="241"/>
      <c r="U25" s="190"/>
      <c r="V25" s="190"/>
      <c r="W25" s="190"/>
      <c r="X25" s="190"/>
      <c r="Y25" s="190"/>
      <c r="Z25" s="190"/>
      <c r="AA25" s="190"/>
      <c r="AB25" s="190"/>
      <c r="AC25" s="190"/>
      <c r="AD25" s="190"/>
      <c r="AE25" s="190"/>
      <c r="AF25" s="191"/>
      <c r="AG25" s="45"/>
    </row>
    <row r="26" spans="1:33" ht="36" customHeight="1">
      <c r="A26" s="41" t="s">
        <v>90</v>
      </c>
      <c r="B26" s="51"/>
      <c r="C26" s="51"/>
      <c r="D26" s="52">
        <v>4</v>
      </c>
      <c r="E26" s="51"/>
      <c r="F26" s="51"/>
      <c r="G26" s="51"/>
      <c r="H26" s="51"/>
      <c r="I26" s="51"/>
      <c r="J26" s="51"/>
      <c r="K26" s="51"/>
      <c r="L26" s="51"/>
      <c r="M26" s="51"/>
      <c r="N26" s="51"/>
      <c r="O26" s="52">
        <v>1</v>
      </c>
      <c r="P26" s="51"/>
      <c r="Q26" s="38"/>
      <c r="R26" s="207" t="s">
        <v>92</v>
      </c>
      <c r="S26" s="46"/>
      <c r="T26" s="221"/>
      <c r="U26" s="190"/>
      <c r="V26" s="190"/>
      <c r="W26" s="190"/>
      <c r="X26" s="190"/>
      <c r="Y26" s="190"/>
      <c r="Z26" s="190"/>
      <c r="AA26" s="190"/>
      <c r="AB26" s="190"/>
      <c r="AC26" s="190"/>
      <c r="AD26" s="190"/>
      <c r="AE26" s="190"/>
      <c r="AF26" s="191"/>
      <c r="AG26" s="45"/>
    </row>
    <row r="27" spans="1:33" ht="36" customHeight="1">
      <c r="A27" s="41" t="s">
        <v>92</v>
      </c>
      <c r="B27" s="51"/>
      <c r="C27" s="51"/>
      <c r="D27" s="52">
        <v>4</v>
      </c>
      <c r="E27" s="51"/>
      <c r="F27" s="51"/>
      <c r="G27" s="51"/>
      <c r="H27" s="51"/>
      <c r="I27" s="51"/>
      <c r="J27" s="51"/>
      <c r="K27" s="51"/>
      <c r="L27" s="51"/>
      <c r="M27" s="51"/>
      <c r="N27" s="51"/>
      <c r="O27" s="52">
        <v>1</v>
      </c>
      <c r="P27" s="51"/>
      <c r="Q27" s="38"/>
      <c r="R27" s="208"/>
      <c r="S27" s="223"/>
      <c r="T27" s="210"/>
      <c r="U27" s="211"/>
      <c r="V27" s="211"/>
      <c r="W27" s="211"/>
      <c r="X27" s="211"/>
      <c r="Y27" s="211"/>
      <c r="Z27" s="211"/>
      <c r="AA27" s="211"/>
      <c r="AB27" s="211"/>
      <c r="AC27" s="211"/>
      <c r="AD27" s="211"/>
      <c r="AE27" s="211"/>
      <c r="AF27" s="212"/>
      <c r="AG27" s="45"/>
    </row>
    <row r="28" spans="1:33" ht="36" customHeight="1">
      <c r="A28" s="41" t="s">
        <v>94</v>
      </c>
      <c r="B28" s="51"/>
      <c r="C28" s="51"/>
      <c r="D28" s="52">
        <v>4</v>
      </c>
      <c r="E28" s="52">
        <v>2</v>
      </c>
      <c r="F28" s="51"/>
      <c r="G28" s="51"/>
      <c r="H28" s="51"/>
      <c r="I28" s="51"/>
      <c r="J28" s="51"/>
      <c r="K28" s="51"/>
      <c r="L28" s="51"/>
      <c r="M28" s="51"/>
      <c r="N28" s="51"/>
      <c r="O28" s="52">
        <v>1</v>
      </c>
      <c r="P28" s="51"/>
      <c r="Q28" s="38"/>
      <c r="R28" s="208"/>
      <c r="S28" s="208"/>
      <c r="T28" s="213"/>
      <c r="U28" s="214"/>
      <c r="V28" s="214"/>
      <c r="W28" s="214"/>
      <c r="X28" s="214"/>
      <c r="Y28" s="214"/>
      <c r="Z28" s="214"/>
      <c r="AA28" s="214"/>
      <c r="AB28" s="214"/>
      <c r="AC28" s="214"/>
      <c r="AD28" s="214"/>
      <c r="AE28" s="214"/>
      <c r="AF28" s="215"/>
      <c r="AG28" s="45"/>
    </row>
    <row r="29" spans="1:33" ht="36" customHeight="1">
      <c r="A29" s="38"/>
      <c r="B29" s="38"/>
      <c r="C29" s="38"/>
      <c r="D29" s="38"/>
      <c r="E29" s="38"/>
      <c r="F29" s="38"/>
      <c r="G29" s="38"/>
      <c r="H29" s="38"/>
      <c r="I29" s="38"/>
      <c r="J29" s="38"/>
      <c r="K29" s="38"/>
      <c r="L29" s="38"/>
      <c r="M29" s="38"/>
      <c r="N29" s="38"/>
      <c r="O29" s="38"/>
      <c r="P29" s="38"/>
      <c r="Q29" s="38"/>
      <c r="R29" s="208"/>
      <c r="S29" s="208"/>
      <c r="T29" s="213"/>
      <c r="U29" s="214"/>
      <c r="V29" s="214"/>
      <c r="W29" s="214"/>
      <c r="X29" s="214"/>
      <c r="Y29" s="214"/>
      <c r="Z29" s="214"/>
      <c r="AA29" s="214"/>
      <c r="AB29" s="214"/>
      <c r="AC29" s="214"/>
      <c r="AD29" s="214"/>
      <c r="AE29" s="214"/>
      <c r="AF29" s="215"/>
      <c r="AG29" s="45"/>
    </row>
    <row r="30" spans="1:33" ht="1.5" customHeight="1">
      <c r="A30" s="38"/>
      <c r="B30" s="38"/>
      <c r="C30" s="38"/>
      <c r="D30" s="38"/>
      <c r="E30" s="38"/>
      <c r="F30" s="38"/>
      <c r="G30" s="38"/>
      <c r="H30" s="38"/>
      <c r="I30" s="38"/>
      <c r="J30" s="38"/>
      <c r="K30" s="38"/>
      <c r="L30" s="38"/>
      <c r="M30" s="38"/>
      <c r="N30" s="38"/>
      <c r="O30" s="38"/>
      <c r="P30" s="38"/>
      <c r="Q30" s="38"/>
      <c r="R30" s="208"/>
      <c r="S30" s="208"/>
      <c r="T30" s="213"/>
      <c r="U30" s="214"/>
      <c r="V30" s="214"/>
      <c r="W30" s="214"/>
      <c r="X30" s="214"/>
      <c r="Y30" s="214"/>
      <c r="Z30" s="214"/>
      <c r="AA30" s="214"/>
      <c r="AB30" s="214"/>
      <c r="AC30" s="214"/>
      <c r="AD30" s="214"/>
      <c r="AE30" s="214"/>
      <c r="AF30" s="215"/>
      <c r="AG30" s="45"/>
    </row>
    <row r="31" spans="1:33" ht="1.5" customHeight="1">
      <c r="A31" s="38"/>
      <c r="B31" s="38"/>
      <c r="C31" s="38"/>
      <c r="D31" s="38"/>
      <c r="E31" s="38"/>
      <c r="F31" s="38"/>
      <c r="G31" s="38"/>
      <c r="H31" s="38"/>
      <c r="I31" s="38"/>
      <c r="J31" s="38"/>
      <c r="K31" s="38"/>
      <c r="L31" s="38"/>
      <c r="M31" s="38"/>
      <c r="N31" s="38"/>
      <c r="O31" s="38"/>
      <c r="P31" s="38"/>
      <c r="Q31" s="38"/>
      <c r="R31" s="208"/>
      <c r="S31" s="209"/>
      <c r="T31" s="216"/>
      <c r="U31" s="217"/>
      <c r="V31" s="217"/>
      <c r="W31" s="217"/>
      <c r="X31" s="217"/>
      <c r="Y31" s="217"/>
      <c r="Z31" s="217"/>
      <c r="AA31" s="217"/>
      <c r="AB31" s="217"/>
      <c r="AC31" s="217"/>
      <c r="AD31" s="217"/>
      <c r="AE31" s="217"/>
      <c r="AF31" s="218"/>
      <c r="AG31" s="45"/>
    </row>
    <row r="32" spans="1:33" ht="36" customHeight="1">
      <c r="A32" s="38"/>
      <c r="B32" s="38"/>
      <c r="C32" s="38"/>
      <c r="D32" s="38"/>
      <c r="E32" s="38"/>
      <c r="F32" s="38"/>
      <c r="G32" s="38"/>
      <c r="H32" s="38"/>
      <c r="I32" s="38"/>
      <c r="J32" s="38"/>
      <c r="K32" s="38"/>
      <c r="L32" s="38"/>
      <c r="M32" s="38"/>
      <c r="N32" s="38"/>
      <c r="O32" s="38"/>
      <c r="P32" s="38"/>
      <c r="Q32" s="38"/>
      <c r="R32" s="207" t="s">
        <v>94</v>
      </c>
      <c r="S32" s="37"/>
      <c r="T32" s="222"/>
      <c r="U32" s="214"/>
      <c r="V32" s="214"/>
      <c r="W32" s="214"/>
      <c r="X32" s="214"/>
      <c r="Y32" s="214"/>
      <c r="Z32" s="214"/>
      <c r="AA32" s="214"/>
      <c r="AB32" s="214"/>
      <c r="AC32" s="214"/>
      <c r="AD32" s="214"/>
      <c r="AE32" s="214"/>
      <c r="AF32" s="214"/>
      <c r="AG32" s="45"/>
    </row>
    <row r="33" spans="1:33" ht="36" customHeight="1">
      <c r="A33" s="38"/>
      <c r="B33" s="38"/>
      <c r="C33" s="38"/>
      <c r="D33" s="38"/>
      <c r="E33" s="38"/>
      <c r="F33" s="38"/>
      <c r="G33" s="38"/>
      <c r="H33" s="38"/>
      <c r="I33" s="38"/>
      <c r="J33" s="38"/>
      <c r="K33" s="38"/>
      <c r="L33" s="38"/>
      <c r="M33" s="38"/>
      <c r="N33" s="38"/>
      <c r="O33" s="38"/>
      <c r="P33" s="38"/>
      <c r="Q33" s="38"/>
      <c r="R33" s="208"/>
      <c r="S33" s="37"/>
      <c r="T33" s="221"/>
      <c r="U33" s="190"/>
      <c r="V33" s="190"/>
      <c r="W33" s="190"/>
      <c r="X33" s="190"/>
      <c r="Y33" s="190"/>
      <c r="Z33" s="190"/>
      <c r="AA33" s="190"/>
      <c r="AB33" s="190"/>
      <c r="AC33" s="190"/>
      <c r="AD33" s="190"/>
      <c r="AE33" s="190"/>
      <c r="AF33" s="191"/>
      <c r="AG33" s="45"/>
    </row>
    <row r="34" spans="1:33" ht="36" customHeight="1">
      <c r="A34" s="38"/>
      <c r="B34" s="38"/>
      <c r="C34" s="38"/>
      <c r="D34" s="38"/>
      <c r="E34" s="38"/>
      <c r="F34" s="38"/>
      <c r="G34" s="38"/>
      <c r="H34" s="38"/>
      <c r="I34" s="38"/>
      <c r="J34" s="38"/>
      <c r="K34" s="38"/>
      <c r="L34" s="38"/>
      <c r="M34" s="38"/>
      <c r="N34" s="38"/>
      <c r="O34" s="38"/>
      <c r="P34" s="38"/>
      <c r="Q34" s="38"/>
      <c r="R34" s="208"/>
      <c r="S34" s="223"/>
      <c r="T34" s="210"/>
      <c r="U34" s="211"/>
      <c r="V34" s="211"/>
      <c r="W34" s="211"/>
      <c r="X34" s="211"/>
      <c r="Y34" s="211"/>
      <c r="Z34" s="211"/>
      <c r="AA34" s="211"/>
      <c r="AB34" s="211"/>
      <c r="AC34" s="211"/>
      <c r="AD34" s="211"/>
      <c r="AE34" s="211"/>
      <c r="AF34" s="212"/>
      <c r="AG34" s="45"/>
    </row>
    <row r="35" spans="1:33" ht="36" customHeight="1">
      <c r="A35" s="38"/>
      <c r="B35" s="38"/>
      <c r="C35" s="38"/>
      <c r="D35" s="38"/>
      <c r="E35" s="38"/>
      <c r="F35" s="38"/>
      <c r="G35" s="38"/>
      <c r="H35" s="38"/>
      <c r="I35" s="38"/>
      <c r="J35" s="38"/>
      <c r="K35" s="38"/>
      <c r="L35" s="38"/>
      <c r="M35" s="38"/>
      <c r="N35" s="38"/>
      <c r="O35" s="38"/>
      <c r="P35" s="38"/>
      <c r="Q35" s="38"/>
      <c r="R35" s="208"/>
      <c r="S35" s="208"/>
      <c r="T35" s="213"/>
      <c r="U35" s="214"/>
      <c r="V35" s="214"/>
      <c r="W35" s="214"/>
      <c r="X35" s="214"/>
      <c r="Y35" s="214"/>
      <c r="Z35" s="214"/>
      <c r="AA35" s="214"/>
      <c r="AB35" s="214"/>
      <c r="AC35" s="214"/>
      <c r="AD35" s="214"/>
      <c r="AE35" s="214"/>
      <c r="AF35" s="215"/>
      <c r="AG35" s="45"/>
    </row>
    <row r="36" spans="1:33" ht="36" customHeight="1">
      <c r="A36" s="38"/>
      <c r="B36" s="38"/>
      <c r="C36" s="38"/>
      <c r="D36" s="38"/>
      <c r="E36" s="38"/>
      <c r="F36" s="38"/>
      <c r="G36" s="38"/>
      <c r="H36" s="38"/>
      <c r="I36" s="38"/>
      <c r="J36" s="38"/>
      <c r="K36" s="38"/>
      <c r="L36" s="38"/>
      <c r="M36" s="38"/>
      <c r="N36" s="38"/>
      <c r="O36" s="38"/>
      <c r="P36" s="38"/>
      <c r="Q36" s="38"/>
      <c r="R36" s="208"/>
      <c r="S36" s="208"/>
      <c r="T36" s="213"/>
      <c r="U36" s="214"/>
      <c r="V36" s="214"/>
      <c r="W36" s="214"/>
      <c r="X36" s="214"/>
      <c r="Y36" s="214"/>
      <c r="Z36" s="214"/>
      <c r="AA36" s="214"/>
      <c r="AB36" s="214"/>
      <c r="AC36" s="214"/>
      <c r="AD36" s="214"/>
      <c r="AE36" s="214"/>
      <c r="AF36" s="215"/>
      <c r="AG36" s="45"/>
    </row>
    <row r="37" spans="1:33" ht="36" customHeight="1">
      <c r="A37" s="38"/>
      <c r="B37" s="38"/>
      <c r="C37" s="38"/>
      <c r="D37" s="38"/>
      <c r="E37" s="38"/>
      <c r="F37" s="38"/>
      <c r="G37" s="38"/>
      <c r="H37" s="38"/>
      <c r="I37" s="38"/>
      <c r="J37" s="38"/>
      <c r="K37" s="38"/>
      <c r="L37" s="38"/>
      <c r="M37" s="38"/>
      <c r="N37" s="38"/>
      <c r="O37" s="38"/>
      <c r="P37" s="38"/>
      <c r="Q37" s="38"/>
      <c r="R37" s="209"/>
      <c r="S37" s="209"/>
      <c r="T37" s="216"/>
      <c r="U37" s="217"/>
      <c r="V37" s="217"/>
      <c r="W37" s="217"/>
      <c r="X37" s="217"/>
      <c r="Y37" s="217"/>
      <c r="Z37" s="217"/>
      <c r="AA37" s="217"/>
      <c r="AB37" s="217"/>
      <c r="AC37" s="217"/>
      <c r="AD37" s="217"/>
      <c r="AE37" s="217"/>
      <c r="AF37" s="218"/>
      <c r="AG37" s="45"/>
    </row>
    <row r="38" spans="1:33" ht="36"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36"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36"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row>
    <row r="41" spans="1:33" ht="36"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36"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36"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row>
    <row r="44" spans="1:33" ht="36"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row>
    <row r="45" spans="1:33" ht="36"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row>
    <row r="46" spans="1:33" ht="36"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row>
    <row r="47" spans="1:33" ht="36"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row>
    <row r="48" spans="1:33" ht="36"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row>
    <row r="49" spans="1:33" ht="36"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36"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36"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spans="1:33" ht="36"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36"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36"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36"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36"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row>
    <row r="57" spans="1:33" ht="36"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row>
    <row r="58" spans="1:33" ht="36"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spans="1:33" ht="36"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36"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row>
    <row r="61" spans="1:33" ht="36"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36"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36"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36"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36"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row>
    <row r="66" spans="1:33" ht="36"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row>
    <row r="67" spans="1:33" ht="36"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row>
    <row r="68" spans="1:33" ht="36"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row>
    <row r="69" spans="1:33" ht="36"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row>
    <row r="70" spans="1:33" ht="36"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36"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36"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36"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36"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3" ht="36"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3" ht="36"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3" ht="36"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3" ht="36"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36"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3" ht="36"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3" ht="36"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1:33" ht="36"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3" ht="36"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3" ht="36"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36"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36"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36"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3" ht="36"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3" ht="36"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3" ht="36"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36"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3" ht="36"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3" ht="36"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3" ht="36"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36"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36"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1:33" ht="36"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1:33" ht="36"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1:33" ht="36"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3" ht="36"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1:33" ht="36"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3" ht="36"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3" ht="36"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3" ht="36"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3" ht="36"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3" ht="36"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3" ht="36"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3" ht="36"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3" ht="36"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3" ht="36"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3" ht="36"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3" ht="36"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row>
    <row r="113" spans="1:33" ht="36"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1:33" ht="36"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1:33" ht="36"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1:33" ht="36"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1:33" ht="36"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 ht="36"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1:33" ht="36"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1:33" ht="36"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1:33" ht="36"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1:33" ht="36"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1:33" ht="36"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1:33" ht="36"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1:33" ht="36"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1:33" ht="36"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1:33" ht="36"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1:33" ht="36"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1:33" ht="36"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1:33" ht="36"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1:33" ht="36"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1:33" ht="36"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1:33" ht="36"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1:33" ht="36"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1:33" ht="36"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1:33" ht="36"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1:33" ht="36"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1:33" ht="36"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1:33" ht="36"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1:33" ht="36"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1:33" ht="36"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1:33" ht="36"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1:33" ht="36"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1:33" ht="36"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1:33" ht="36"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1:33" ht="36"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1:33" ht="36"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1:33" ht="36"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1:33" ht="36"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1:33" ht="36"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1:33" ht="36"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1:33" ht="36"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1:33" ht="36"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1:33" ht="36"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1:33" ht="36"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1:33" ht="36"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1:33" ht="36"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1:33" ht="36"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1:33" ht="36"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1:33" ht="36"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1:33" ht="36"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1:33" ht="36"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1:33" ht="36"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1:33" ht="36"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1:33" ht="36"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1:33" ht="36"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1:33" ht="36"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1:33" ht="36"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1:33" ht="36"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1:33" ht="36"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1:33" ht="36"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1:33" ht="36"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1:33" ht="36"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1:33" ht="36"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1:33" ht="36"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1:33" ht="36"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1:33" ht="36"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1:33" ht="36"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1:33" ht="36"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1:33" ht="36"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1:33" ht="36"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1:33" ht="36"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1:33" ht="36"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1:33" ht="36"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1:33" ht="36"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1:33" ht="36"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1:33" ht="36"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1:33" ht="36"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1:33" ht="36"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1:33" ht="36"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1:33" ht="36"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1:33" ht="36"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1:33" ht="36"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1:33" ht="36"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1:33" ht="36"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1:33" ht="36"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1:33" ht="36"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1:33" ht="36"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1:33" ht="36"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1:33" ht="36"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1:33" ht="36"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1:33" ht="36"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1:33" ht="36"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1:33" ht="36"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1:33" ht="36"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1:33" ht="36"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1:33" ht="36"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1:33" ht="36"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1:33" ht="36"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1:33" ht="36"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1:33" ht="36"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1:33" ht="36"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1:33" ht="36"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1:33" ht="36"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1:33" ht="36"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1:33" ht="36"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1:33" ht="36"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1:33" ht="36"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1:33" ht="36"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1:33" ht="36"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1:33" ht="36"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1:33" ht="36"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1:33" ht="36"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1:33" ht="36"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1:33" ht="36"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1:33" ht="36"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1:33" ht="36"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1:33" ht="36"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1:33" ht="36"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1:33" ht="36"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1:33" ht="36"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1:33" ht="36"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1:33" ht="36"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1:33" ht="36"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235" spans="1:33" ht="36"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row>
    <row r="236" spans="1:33" ht="36"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row>
    <row r="237" spans="1:33" ht="36"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row>
    <row r="238" spans="1:33" ht="36"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row>
    <row r="239" spans="1:33" ht="36"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row>
    <row r="240" spans="1:33" ht="36"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row>
    <row r="241" spans="1:33" ht="36"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row>
    <row r="242" spans="1:33" ht="36"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row>
    <row r="243" spans="1:33" ht="36"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row>
    <row r="244" spans="1:33" ht="36"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spans="1:33" ht="36"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row>
    <row r="246" spans="1:33" ht="36"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row>
    <row r="247" spans="1:33" ht="36"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row>
    <row r="248" spans="1:33" ht="36"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row>
    <row r="249" spans="1:33" ht="36"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row>
    <row r="250" spans="1:33" ht="36"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row>
    <row r="251" spans="1:33" ht="36"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row>
    <row r="252" spans="1:33" ht="36"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row>
    <row r="253" spans="1:33" ht="36"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row>
    <row r="254" spans="1:33" ht="36"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row>
    <row r="255" spans="1:33" ht="36"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row>
    <row r="256" spans="1:33" ht="36"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row>
    <row r="257" spans="1:33" ht="36"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row>
    <row r="258" spans="1:33" ht="36"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row>
    <row r="259" spans="1:33" ht="36"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row>
    <row r="260" spans="1:33" ht="36"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row>
    <row r="261" spans="1:33" ht="36"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row>
    <row r="262" spans="1:33" ht="36"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row>
    <row r="263" spans="1:33" ht="36"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row>
    <row r="264" spans="1:33" ht="36"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spans="1:33" ht="36"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row>
    <row r="266" spans="1:33" ht="36"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row>
    <row r="267" spans="1:33" ht="36"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spans="1:33" ht="36"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row>
    <row r="269" spans="1:33" ht="36"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row>
    <row r="270" spans="1:33" ht="36"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row>
    <row r="271" spans="1:33" ht="36"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row>
    <row r="272" spans="1:33" ht="36"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row>
    <row r="273" spans="1:33" ht="36"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row>
    <row r="274" spans="1:33" ht="36"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row>
    <row r="275" spans="1:33" ht="36"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row>
    <row r="276" spans="1:33" ht="36"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spans="1:33" ht="36"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row>
    <row r="278" spans="1:33" ht="36"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row>
    <row r="279" spans="1:33" ht="36"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row>
    <row r="280" spans="1:33" ht="36"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row>
    <row r="281" spans="1:33" ht="36"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row>
    <row r="282" spans="1:33" ht="36"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row>
    <row r="283" spans="1:33" ht="36"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row>
    <row r="284" spans="1:33" ht="36"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spans="1:33" ht="36"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row>
    <row r="286" spans="1:33" ht="36"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row>
    <row r="287" spans="1:33" ht="36"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row>
    <row r="288" spans="1:33" ht="36"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row>
    <row r="289" spans="1:33" ht="36"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row>
    <row r="290" spans="1:33" ht="36"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row>
    <row r="291" spans="1:33" ht="36"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row>
    <row r="292" spans="1:33" ht="36"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row>
    <row r="293" spans="1:33" ht="36"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row>
    <row r="294" spans="1:33" ht="36"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row>
    <row r="295" spans="1:33" ht="36"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row>
    <row r="296" spans="1:33" ht="36"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row>
    <row r="297" spans="1:33" ht="36"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spans="1:33" ht="36"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row>
    <row r="299" spans="1:33" ht="36"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row>
    <row r="300" spans="1:33" ht="36"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row>
    <row r="301" spans="1:33" ht="36"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row>
    <row r="302" spans="1:33" ht="36"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row>
    <row r="303" spans="1:33" ht="36"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row>
    <row r="304" spans="1:33" ht="36"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row>
    <row r="305" spans="1:33" ht="36"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row>
    <row r="306" spans="1:33" ht="36"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row>
    <row r="307" spans="1:33" ht="36"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row>
    <row r="308" spans="1:33" ht="36"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row>
    <row r="309" spans="1:33" ht="36"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spans="1:33" ht="36"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row>
    <row r="311" spans="1:33" ht="36"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row>
    <row r="312" spans="1:33" ht="36"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row>
    <row r="313" spans="1:33" ht="36"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row>
    <row r="314" spans="1:33" ht="36"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row>
    <row r="315" spans="1:33" ht="36"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row>
    <row r="316" spans="1:33" ht="36"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row>
    <row r="317" spans="1:33" ht="36"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row>
    <row r="318" spans="1:33" ht="36"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row>
    <row r="319" spans="1:33" ht="36"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row>
    <row r="320" spans="1:33" ht="36"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row>
    <row r="321" spans="1:33" ht="36"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row>
    <row r="322" spans="1:33" ht="36"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row>
    <row r="323" spans="1:33" ht="36"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row>
    <row r="324" spans="1:33" ht="36"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row>
    <row r="325" spans="1:33" ht="36"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row>
    <row r="326" spans="1:33" ht="36"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row>
    <row r="327" spans="1:33" ht="36"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row>
    <row r="328" spans="1:33" ht="36"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row>
    <row r="329" spans="1:33" ht="36"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row>
    <row r="330" spans="1:33" ht="36"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row>
    <row r="331" spans="1:33" ht="36"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row>
    <row r="332" spans="1:33" ht="36"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row>
    <row r="333" spans="1:33" ht="36"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row>
    <row r="334" spans="1:33" ht="36"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row>
    <row r="335" spans="1:33" ht="36"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row>
    <row r="336" spans="1:33" ht="36"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row>
    <row r="337" spans="1:33" ht="36"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row>
    <row r="338" spans="1:33" ht="36"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row>
    <row r="339" spans="1:33" ht="36"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row>
    <row r="340" spans="1:33" ht="36"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row>
    <row r="341" spans="1:33" ht="36"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row>
    <row r="342" spans="1:33" ht="36"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row>
    <row r="343" spans="1:33" ht="36"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row>
    <row r="344" spans="1:33" ht="36"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row>
    <row r="345" spans="1:33" ht="36"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spans="1:33" ht="36"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row>
    <row r="347" spans="1:33" ht="36"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row>
    <row r="348" spans="1:33" ht="36"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row>
    <row r="349" spans="1:33" ht="36"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row>
    <row r="350" spans="1:33" ht="36"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row>
    <row r="351" spans="1:33" ht="36"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row>
    <row r="352" spans="1:33" ht="36"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row>
    <row r="353" spans="1:33" ht="36"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row>
    <row r="354" spans="1:33" ht="36"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row>
    <row r="355" spans="1:33" ht="36"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row>
    <row r="356" spans="1:33" ht="36"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row>
    <row r="357" spans="1:33" ht="36"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row>
    <row r="358" spans="1:33" ht="36"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row>
    <row r="359" spans="1:33" ht="36"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row>
    <row r="360" spans="1:33" ht="36"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row>
    <row r="361" spans="1:33" ht="36"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row>
    <row r="362" spans="1:33" ht="36"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row>
    <row r="363" spans="1:33" ht="36"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row>
    <row r="364" spans="1:33" ht="36"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row>
    <row r="365" spans="1:33" ht="36"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row>
    <row r="366" spans="1:33" ht="36"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row>
    <row r="367" spans="1:33" ht="36"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row>
    <row r="368" spans="1:33" ht="36"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row>
    <row r="369" spans="1:33" ht="36"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row>
    <row r="370" spans="1:33" ht="36"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row>
    <row r="371" spans="1:33" ht="36"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row>
    <row r="372" spans="1:33" ht="36"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row>
    <row r="373" spans="1:33" ht="36"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row>
    <row r="374" spans="1:33" ht="36"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row>
    <row r="375" spans="1:33" ht="36"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row>
    <row r="376" spans="1:33" ht="36"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row>
    <row r="377" spans="1:33" ht="36"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row>
    <row r="378" spans="1:33" ht="36"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row>
    <row r="379" spans="1:33" ht="36"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row>
    <row r="380" spans="1:33" ht="36"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row>
    <row r="381" spans="1:33" ht="36"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row>
    <row r="382" spans="1:33" ht="36"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row>
    <row r="383" spans="1:33" ht="36"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row>
    <row r="384" spans="1:33" ht="36"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row>
    <row r="385" spans="1:33" ht="36"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row>
    <row r="386" spans="1:33" ht="36"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row>
    <row r="387" spans="1:33" ht="36"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row>
    <row r="388" spans="1:33" ht="36"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row>
    <row r="389" spans="1:33" ht="36"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row>
    <row r="390" spans="1:33" ht="36"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row>
    <row r="391" spans="1:33" ht="36"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row>
    <row r="392" spans="1:33" ht="36"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row>
    <row r="393" spans="1:33" ht="36"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row>
    <row r="394" spans="1:33" ht="36"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row>
    <row r="395" spans="1:33" ht="36"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row>
    <row r="396" spans="1:33" ht="36"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row>
    <row r="397" spans="1:33" ht="36"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row>
    <row r="398" spans="1:33" ht="36"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row>
    <row r="399" spans="1:33" ht="36"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row>
    <row r="400" spans="1:33" ht="36"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row>
    <row r="401" spans="1:33" ht="36"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row>
    <row r="402" spans="1:33" ht="36"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row>
    <row r="403" spans="1:33" ht="36"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row>
    <row r="404" spans="1:33" ht="36"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row>
    <row r="405" spans="1:33" ht="36"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row>
    <row r="406" spans="1:33" ht="36"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row>
    <row r="407" spans="1:33" ht="36"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row>
    <row r="408" spans="1:33" ht="36"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row>
    <row r="409" spans="1:33" ht="36"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row>
    <row r="410" spans="1:33" ht="36"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row>
    <row r="411" spans="1:33" ht="36"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row>
    <row r="412" spans="1:33" ht="36"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row>
    <row r="413" spans="1:33" ht="36"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row>
    <row r="414" spans="1:33" ht="36"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row>
    <row r="415" spans="1:33" ht="36"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row>
    <row r="416" spans="1:33" ht="36"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row>
    <row r="417" spans="1:33" ht="36"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row>
    <row r="418" spans="1:33" ht="36"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row>
    <row r="419" spans="1:33" ht="36"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row>
    <row r="420" spans="1:33" ht="36"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row>
    <row r="421" spans="1:33" ht="36"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row>
    <row r="422" spans="1:33" ht="36"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row>
    <row r="423" spans="1:33" ht="36"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row>
    <row r="424" spans="1:33" ht="36"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row>
    <row r="425" spans="1:33" ht="36"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row>
    <row r="426" spans="1:33" ht="36"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row>
    <row r="427" spans="1:33" ht="36"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row>
    <row r="428" spans="1:33" ht="36"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row>
    <row r="429" spans="1:33" ht="36"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row>
    <row r="430" spans="1:33" ht="36"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row>
    <row r="431" spans="1:33" ht="36"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row>
    <row r="432" spans="1:33" ht="36"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row>
    <row r="433" spans="1:33" ht="36"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row>
    <row r="434" spans="1:33" ht="36"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row>
    <row r="435" spans="1:33" ht="36"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row>
    <row r="436" spans="1:33" ht="36"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row>
    <row r="437" spans="1:33" ht="36"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row>
    <row r="438" spans="1:33" ht="36"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row>
    <row r="439" spans="1:33" ht="36"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row>
    <row r="440" spans="1:33" ht="36"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row>
    <row r="441" spans="1:33" ht="36"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row>
    <row r="442" spans="1:33" ht="36"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row>
    <row r="443" spans="1:33" ht="36"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row>
    <row r="444" spans="1:33" ht="36"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row>
    <row r="445" spans="1:33" ht="36"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row>
    <row r="446" spans="1:33" ht="36"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row>
    <row r="447" spans="1:33" ht="36"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row>
    <row r="448" spans="1:33" ht="36"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row>
    <row r="449" spans="1:33" ht="36"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row>
    <row r="450" spans="1:33" ht="36"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row>
    <row r="451" spans="1:33" ht="36"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row>
    <row r="452" spans="1:33" ht="36"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row>
    <row r="453" spans="1:33" ht="36"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row>
    <row r="454" spans="1:33" ht="36"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row>
    <row r="455" spans="1:33" ht="36"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row>
    <row r="456" spans="1:33" ht="36"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row>
    <row r="457" spans="1:33" ht="36"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row>
    <row r="458" spans="1:33" ht="36"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row>
    <row r="459" spans="1:33" ht="36"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row>
    <row r="460" spans="1:33" ht="36"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row>
    <row r="461" spans="1:33" ht="36"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row>
    <row r="462" spans="1:33" ht="36"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row>
    <row r="463" spans="1:33" ht="36"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row>
    <row r="464" spans="1:33" ht="36"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row>
    <row r="465" spans="1:33" ht="36"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row>
    <row r="466" spans="1:33" ht="36"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row>
    <row r="467" spans="1:33" ht="36"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row>
    <row r="468" spans="1:33" ht="36"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row>
    <row r="469" spans="1:33" ht="36"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row>
    <row r="470" spans="1:33" ht="36"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row>
    <row r="471" spans="1:33" ht="36"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row>
    <row r="472" spans="1:33" ht="36"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row>
    <row r="473" spans="1:33" ht="36"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row>
    <row r="474" spans="1:33" ht="36"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row>
    <row r="475" spans="1:33" ht="36"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row>
    <row r="476" spans="1:33" ht="36"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row>
    <row r="477" spans="1:33" ht="36"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row>
    <row r="478" spans="1:33" ht="36"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row>
    <row r="479" spans="1:33" ht="36"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row>
    <row r="480" spans="1:33" ht="36"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row>
    <row r="481" spans="1:33" ht="36"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row>
    <row r="482" spans="1:33" ht="36"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row>
    <row r="483" spans="1:33" ht="36"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row>
    <row r="484" spans="1:33" ht="36"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row>
    <row r="485" spans="1:33" ht="36"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row>
    <row r="486" spans="1:33" ht="36"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row>
    <row r="487" spans="1:33" ht="36"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row>
    <row r="488" spans="1:33" ht="36"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row>
    <row r="489" spans="1:33" ht="36"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row>
    <row r="490" spans="1:33" ht="36"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row>
    <row r="491" spans="1:33" ht="36"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row>
    <row r="492" spans="1:33" ht="36"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row>
    <row r="493" spans="1:33" ht="36"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row>
    <row r="494" spans="1:33" ht="36"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row>
    <row r="495" spans="1:33" ht="36"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row>
    <row r="496" spans="1:33" ht="36"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row>
    <row r="497" spans="1:33" ht="36"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row>
    <row r="498" spans="1:33" ht="36"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row>
    <row r="499" spans="1:33" ht="36"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row>
    <row r="500" spans="1:33" ht="36"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row>
    <row r="501" spans="1:33" ht="36"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row>
    <row r="502" spans="1:33" ht="36"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row>
    <row r="503" spans="1:33" ht="36"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row>
    <row r="504" spans="1:33" ht="36"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row>
    <row r="505" spans="1:33" ht="36"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row>
    <row r="506" spans="1:33" ht="36"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row>
    <row r="507" spans="1:33" ht="36"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row>
    <row r="508" spans="1:33" ht="36"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row>
    <row r="509" spans="1:33" ht="36"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row>
    <row r="510" spans="1:33" ht="36"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row>
    <row r="511" spans="1:33" ht="36"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row>
    <row r="512" spans="1:33" ht="36"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row>
    <row r="513" spans="1:33" ht="36"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row>
    <row r="514" spans="1:33" ht="36"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row>
    <row r="515" spans="1:33" ht="36"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row>
    <row r="516" spans="1:33" ht="36"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row>
    <row r="517" spans="1:33" ht="36"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row>
    <row r="518" spans="1:33" ht="36"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row>
    <row r="519" spans="1:33" ht="36"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row>
    <row r="520" spans="1:33" ht="36"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row>
    <row r="521" spans="1:33" ht="36"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row>
    <row r="522" spans="1:33" ht="36"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row>
    <row r="523" spans="1:33" ht="36"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row>
    <row r="524" spans="1:33" ht="36"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row>
    <row r="525" spans="1:33" ht="36"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row>
    <row r="526" spans="1:33" ht="36"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row>
    <row r="527" spans="1:33" ht="36"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row>
    <row r="528" spans="1:33" ht="36"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row>
    <row r="529" spans="1:33" ht="36"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row>
    <row r="530" spans="1:33" ht="36"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row>
    <row r="531" spans="1:33" ht="36"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row>
    <row r="532" spans="1:33" ht="36"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row>
    <row r="533" spans="1:33" ht="36"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row>
    <row r="534" spans="1:33" ht="36"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row>
    <row r="535" spans="1:33" ht="36"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row>
    <row r="536" spans="1:33" ht="36"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row>
    <row r="537" spans="1:33" ht="36"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row>
    <row r="538" spans="1:33" ht="36"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row>
    <row r="539" spans="1:33" ht="36"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row>
    <row r="540" spans="1:33" ht="36"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row>
    <row r="541" spans="1:33" ht="36"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row>
    <row r="542" spans="1:33" ht="36"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row>
    <row r="543" spans="1:33" ht="36"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row>
    <row r="544" spans="1:33" ht="36"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row>
    <row r="545" spans="1:33" ht="36"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row>
    <row r="546" spans="1:33" ht="36"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row>
    <row r="547" spans="1:33" ht="36"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row>
    <row r="548" spans="1:33" ht="36"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row>
    <row r="549" spans="1:33" ht="36"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row>
    <row r="550" spans="1:33" ht="36"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row>
    <row r="551" spans="1:33" ht="36"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row>
    <row r="552" spans="1:33" ht="36"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row>
    <row r="553" spans="1:33" ht="36"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row>
    <row r="554" spans="1:33" ht="36"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row>
    <row r="555" spans="1:33" ht="36"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row>
    <row r="556" spans="1:33" ht="36"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row>
    <row r="557" spans="1:33" ht="36"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row>
    <row r="558" spans="1:33" ht="36"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row>
    <row r="559" spans="1:33" ht="36"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row>
    <row r="560" spans="1:33" ht="36"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row>
    <row r="561" spans="1:33" ht="36"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row>
    <row r="562" spans="1:33" ht="36"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row>
    <row r="563" spans="1:33" ht="36"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row>
    <row r="564" spans="1:33" ht="36"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row>
    <row r="565" spans="1:33" ht="36"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row>
    <row r="566" spans="1:33" ht="36"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row>
    <row r="567" spans="1:33" ht="36"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row>
    <row r="568" spans="1:33" ht="36"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row>
    <row r="569" spans="1:33" ht="36"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row>
    <row r="570" spans="1:33" ht="36"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row>
    <row r="571" spans="1:33" ht="36"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row>
    <row r="572" spans="1:33" ht="36"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row>
    <row r="573" spans="1:33" ht="36"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row>
    <row r="574" spans="1:33" ht="36"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row>
    <row r="575" spans="1:33" ht="36"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row>
    <row r="576" spans="1:33" ht="36"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row>
    <row r="577" spans="1:33" ht="36"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row>
    <row r="578" spans="1:33" ht="36"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row>
    <row r="579" spans="1:33" ht="36"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row>
    <row r="580" spans="1:33" ht="36"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row>
    <row r="581" spans="1:33" ht="36"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row>
    <row r="582" spans="1:33" ht="36"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row>
    <row r="583" spans="1:33" ht="36"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row>
    <row r="584" spans="1:33" ht="36"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row>
    <row r="585" spans="1:33" ht="36"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row>
    <row r="586" spans="1:33" ht="36"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row>
    <row r="587" spans="1:33" ht="36"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row>
    <row r="588" spans="1:33" ht="36"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row>
    <row r="589" spans="1:33" ht="36"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row>
    <row r="590" spans="1:33" ht="36"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row>
    <row r="591" spans="1:33" ht="36"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row>
    <row r="592" spans="1:33" ht="36"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row>
    <row r="593" spans="1:33" ht="36"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row>
    <row r="594" spans="1:33" ht="36"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row>
    <row r="595" spans="1:33" ht="36"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row>
    <row r="596" spans="1:33" ht="36"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row>
    <row r="597" spans="1:33" ht="36"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row>
    <row r="598" spans="1:33" ht="36"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row>
    <row r="599" spans="1:33" ht="36"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row>
    <row r="600" spans="1:33" ht="36"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row>
    <row r="601" spans="1:33" ht="36"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row>
    <row r="602" spans="1:33" ht="36"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row>
    <row r="603" spans="1:33" ht="36"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row>
    <row r="604" spans="1:33" ht="36"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row>
    <row r="605" spans="1:33" ht="36"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row>
    <row r="606" spans="1:33" ht="36"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row>
    <row r="607" spans="1:33" ht="36"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row>
    <row r="608" spans="1:33" ht="36"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row>
    <row r="609" spans="1:33" ht="36"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row>
    <row r="610" spans="1:33" ht="36"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row>
    <row r="611" spans="1:33" ht="36"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row>
    <row r="612" spans="1:33" ht="36"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row>
    <row r="613" spans="1:33" ht="36"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row>
    <row r="614" spans="1:33" ht="36"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row>
    <row r="615" spans="1:33" ht="36"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row>
    <row r="616" spans="1:33" ht="36"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row>
    <row r="617" spans="1:33" ht="36"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row>
    <row r="618" spans="1:33" ht="36"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row>
    <row r="619" spans="1:33" ht="36"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row>
    <row r="620" spans="1:33" ht="36"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row>
    <row r="621" spans="1:33" ht="36"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row>
    <row r="622" spans="1:33" ht="36"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row>
    <row r="623" spans="1:33" ht="36"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row>
    <row r="624" spans="1:33" ht="36"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row>
    <row r="625" spans="1:33" ht="36"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row>
    <row r="626" spans="1:33" ht="36"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row>
    <row r="627" spans="1:33" ht="36"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row>
    <row r="628" spans="1:33" ht="36"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row>
    <row r="629" spans="1:33" ht="36"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row>
    <row r="630" spans="1:33" ht="36"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row>
    <row r="631" spans="1:33" ht="36"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row>
    <row r="632" spans="1:33" ht="36"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row>
    <row r="633" spans="1:33" ht="36"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row>
    <row r="634" spans="1:33" ht="36"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row>
    <row r="635" spans="1:33" ht="36"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row>
    <row r="636" spans="1:33" ht="36"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row>
    <row r="637" spans="1:33" ht="36"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row>
    <row r="638" spans="1:33" ht="36"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row>
    <row r="639" spans="1:33" ht="36"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row>
    <row r="640" spans="1:33" ht="36"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row>
    <row r="641" spans="1:33" ht="36"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row>
    <row r="642" spans="1:33" ht="36"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row>
    <row r="643" spans="1:33" ht="36"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row>
    <row r="644" spans="1:33" ht="36"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row>
    <row r="645" spans="1:33" ht="36"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row>
    <row r="646" spans="1:33" ht="36"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row>
    <row r="647" spans="1:33" ht="36"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row>
    <row r="648" spans="1:33" ht="36"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row>
    <row r="649" spans="1:33" ht="36"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row>
    <row r="650" spans="1:33" ht="36"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row>
    <row r="651" spans="1:33" ht="36"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row>
    <row r="652" spans="1:33" ht="36"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row>
    <row r="653" spans="1:33" ht="36"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row>
    <row r="654" spans="1:33" ht="36"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row>
    <row r="655" spans="1:33" ht="36"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row>
    <row r="656" spans="1:33" ht="36"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row>
    <row r="657" spans="1:33" ht="36"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row>
    <row r="658" spans="1:33" ht="36"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row>
    <row r="659" spans="1:33" ht="36"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row>
    <row r="660" spans="1:33" ht="36"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row>
    <row r="661" spans="1:33" ht="36"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row>
    <row r="662" spans="1:33" ht="36"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row>
    <row r="663" spans="1:33" ht="36"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row>
    <row r="664" spans="1:33" ht="36"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row>
    <row r="665" spans="1:33" ht="36"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row>
    <row r="666" spans="1:33" ht="36"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row>
    <row r="667" spans="1:33" ht="36"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row>
    <row r="668" spans="1:33" ht="36"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row>
    <row r="669" spans="1:33" ht="36"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row>
    <row r="670" spans="1:33" ht="36"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row>
    <row r="671" spans="1:33" ht="36"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row>
    <row r="672" spans="1:33" ht="36"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row>
    <row r="673" spans="1:33" ht="36"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row>
    <row r="674" spans="1:33" ht="36"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row>
    <row r="675" spans="1:33" ht="36"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row>
    <row r="676" spans="1:33" ht="36"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row>
    <row r="677" spans="1:33" ht="36"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row>
    <row r="678" spans="1:33" ht="36"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row>
    <row r="679" spans="1:33" ht="36"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row>
    <row r="680" spans="1:33" ht="36"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row>
    <row r="681" spans="1:33" ht="36"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row>
    <row r="682" spans="1:33" ht="36"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row>
    <row r="683" spans="1:33" ht="36"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row>
    <row r="684" spans="1:33" ht="36"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row>
    <row r="685" spans="1:33" ht="36"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row>
    <row r="686" spans="1:33" ht="36"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row>
    <row r="687" spans="1:33" ht="36"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row>
    <row r="688" spans="1:33" ht="36"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row>
    <row r="689" spans="1:33" ht="36"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row>
    <row r="690" spans="1:33" ht="36"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row>
    <row r="691" spans="1:33" ht="36"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row>
    <row r="692" spans="1:33" ht="36"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row>
    <row r="693" spans="1:33" ht="36"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row>
    <row r="694" spans="1:33" ht="36"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row>
    <row r="695" spans="1:33" ht="36"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row>
    <row r="696" spans="1:33" ht="36"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row>
    <row r="697" spans="1:33" ht="36"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row>
    <row r="698" spans="1:33" ht="36"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row>
    <row r="699" spans="1:33" ht="36"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row>
    <row r="700" spans="1:33" ht="36"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row>
    <row r="701" spans="1:33" ht="36"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row>
    <row r="702" spans="1:33" ht="36"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row>
    <row r="703" spans="1:33" ht="36"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row>
    <row r="704" spans="1:33" ht="36"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row>
    <row r="705" spans="1:33" ht="36"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row>
    <row r="706" spans="1:33" ht="36"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row>
    <row r="707" spans="1:33" ht="36"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row>
    <row r="708" spans="1:33" ht="36"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row>
    <row r="709" spans="1:33" ht="36"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row>
    <row r="710" spans="1:33" ht="36"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row>
    <row r="711" spans="1:33" ht="36"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row>
    <row r="712" spans="1:33" ht="36"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row>
    <row r="713" spans="1:33" ht="36"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row>
    <row r="714" spans="1:33" ht="36"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row>
    <row r="715" spans="1:33" ht="36"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row>
    <row r="716" spans="1:33" ht="36"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row>
    <row r="717" spans="1:33" ht="36"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row>
    <row r="718" spans="1:33" ht="36"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row>
    <row r="719" spans="1:33" ht="36"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row>
    <row r="720" spans="1:33" ht="36"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row>
    <row r="721" spans="1:33" ht="36"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row>
    <row r="722" spans="1:33" ht="36"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row>
    <row r="723" spans="1:33" ht="36"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row>
    <row r="724" spans="1:33" ht="36"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row>
    <row r="725" spans="1:33" ht="36"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row>
    <row r="726" spans="1:33" ht="36"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row>
    <row r="727" spans="1:33" ht="36"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row>
    <row r="728" spans="1:33" ht="36"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row>
    <row r="729" spans="1:33" ht="36"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row>
    <row r="730" spans="1:33" ht="36"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row>
    <row r="731" spans="1:33" ht="36"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row>
    <row r="732" spans="1:33" ht="36"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row>
    <row r="733" spans="1:33" ht="36"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row>
    <row r="734" spans="1:33" ht="36"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row>
    <row r="735" spans="1:33" ht="36"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row>
    <row r="736" spans="1:33" ht="36"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row>
    <row r="737" spans="1:33" ht="36"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row>
    <row r="738" spans="1:33" ht="36"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row>
    <row r="739" spans="1:33" ht="36"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row>
    <row r="740" spans="1:33" ht="36"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row>
    <row r="741" spans="1:33" ht="36"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row>
    <row r="742" spans="1:33" ht="36"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row>
    <row r="743" spans="1:33" ht="36"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row>
    <row r="744" spans="1:33" ht="36"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row>
    <row r="745" spans="1:33" ht="36"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row>
    <row r="746" spans="1:33" ht="36"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row>
    <row r="747" spans="1:33" ht="36"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row>
    <row r="748" spans="1:33" ht="36"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row>
    <row r="749" spans="1:33" ht="36"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row>
    <row r="750" spans="1:33" ht="36"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row>
    <row r="751" spans="1:33" ht="36"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row>
    <row r="752" spans="1:33" ht="36"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row>
    <row r="753" spans="1:33" ht="36"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row>
    <row r="754" spans="1:33" ht="36"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row>
    <row r="755" spans="1:33" ht="36"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row>
    <row r="756" spans="1:33" ht="36"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row>
    <row r="757" spans="1:33" ht="36"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row>
    <row r="758" spans="1:33" ht="36"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row>
    <row r="759" spans="1:33" ht="36"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row>
    <row r="760" spans="1:33" ht="36"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row>
    <row r="761" spans="1:33" ht="36"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row>
    <row r="762" spans="1:33" ht="36"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row>
    <row r="763" spans="1:33" ht="36"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row>
    <row r="764" spans="1:33" ht="36"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row>
    <row r="765" spans="1:33" ht="36"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row>
    <row r="766" spans="1:33" ht="36"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row>
    <row r="767" spans="1:33" ht="36"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row>
    <row r="768" spans="1:33" ht="36"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row>
    <row r="769" spans="1:33" ht="36"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row>
    <row r="770" spans="1:33" ht="36"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row>
    <row r="771" spans="1:33" ht="36"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row>
    <row r="772" spans="1:33" ht="36"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row>
    <row r="773" spans="1:33" ht="36"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row>
    <row r="774" spans="1:33" ht="36"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row>
    <row r="775" spans="1:33" ht="36"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row>
    <row r="776" spans="1:33" ht="36"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row>
    <row r="777" spans="1:33" ht="36"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row>
    <row r="778" spans="1:33" ht="36"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row>
    <row r="779" spans="1:33" ht="36"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row>
    <row r="780" spans="1:33" ht="36"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row>
    <row r="781" spans="1:33" ht="36"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row>
    <row r="782" spans="1:33" ht="36"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row>
    <row r="783" spans="1:33" ht="36"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row>
    <row r="784" spans="1:33" ht="36"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row>
    <row r="785" spans="1:33" ht="36"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row>
    <row r="786" spans="1:33" ht="36"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row>
    <row r="787" spans="1:33" ht="36"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row>
    <row r="788" spans="1:33" ht="36"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row>
    <row r="789" spans="1:33" ht="36"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row>
    <row r="790" spans="1:33" ht="36"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row>
    <row r="791" spans="1:33" ht="36"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row>
    <row r="792" spans="1:33" ht="36"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row>
    <row r="793" spans="1:33" ht="36"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row>
    <row r="794" spans="1:33" ht="36"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row>
    <row r="795" spans="1:33" ht="36"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row>
    <row r="796" spans="1:33" ht="36"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row>
    <row r="797" spans="1:33" ht="36"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row>
    <row r="798" spans="1:33" ht="36"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row>
    <row r="799" spans="1:33" ht="36"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row>
    <row r="800" spans="1:33" ht="36"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row>
    <row r="801" spans="1:33" ht="36"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row>
    <row r="802" spans="1:33" ht="36"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row>
    <row r="803" spans="1:33" ht="36"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row>
    <row r="804" spans="1:33" ht="36"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row>
    <row r="805" spans="1:33" ht="36"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row>
    <row r="806" spans="1:33" ht="36"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row>
    <row r="807" spans="1:33" ht="36"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row>
    <row r="808" spans="1:33" ht="36"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row>
    <row r="809" spans="1:33" ht="36"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row>
    <row r="810" spans="1:33" ht="36"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row>
    <row r="811" spans="1:33" ht="36"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row>
    <row r="812" spans="1:33" ht="36"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row>
    <row r="813" spans="1:33" ht="36"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row>
    <row r="814" spans="1:33" ht="36"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row>
    <row r="815" spans="1:33" ht="36"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row>
    <row r="816" spans="1:33" ht="36"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row>
    <row r="817" spans="1:33" ht="36"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row>
    <row r="818" spans="1:33" ht="36"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row>
    <row r="819" spans="1:33" ht="36"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row>
    <row r="820" spans="1:33" ht="36"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row>
    <row r="821" spans="1:33" ht="36"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row>
    <row r="822" spans="1:33" ht="36"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row>
    <row r="823" spans="1:33" ht="36"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row>
    <row r="824" spans="1:33" ht="36"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row>
    <row r="825" spans="1:33" ht="36"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row>
    <row r="826" spans="1:33" ht="36"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row>
    <row r="827" spans="1:33" ht="36"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row>
    <row r="828" spans="1:33" ht="36"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row>
    <row r="829" spans="1:33" ht="36"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row>
    <row r="830" spans="1:33" ht="36"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row>
    <row r="831" spans="1:33" ht="36"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row>
    <row r="832" spans="1:33" ht="36"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row>
    <row r="833" spans="1:33" ht="36"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row>
    <row r="834" spans="1:33" ht="36"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row>
    <row r="835" spans="1:33" ht="36"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row>
    <row r="836" spans="1:33" ht="36"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row>
    <row r="837" spans="1:33" ht="36"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row>
    <row r="838" spans="1:33" ht="36"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row>
    <row r="839" spans="1:33" ht="36"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row>
    <row r="840" spans="1:33" ht="36"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row>
    <row r="841" spans="1:33" ht="36"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row>
    <row r="842" spans="1:33" ht="36"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row>
    <row r="843" spans="1:33" ht="36"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row>
    <row r="844" spans="1:33" ht="36"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row>
    <row r="845" spans="1:33" ht="36"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row>
    <row r="846" spans="1:33" ht="36"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row>
    <row r="847" spans="1:33" ht="36"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row>
    <row r="848" spans="1:33" ht="36"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row>
    <row r="849" spans="1:33" ht="36"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row>
    <row r="850" spans="1:33" ht="36"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row>
    <row r="851" spans="1:33" ht="36"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row>
    <row r="852" spans="1:33" ht="36"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row>
    <row r="853" spans="1:33" ht="36"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row>
    <row r="854" spans="1:33" ht="36"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row>
    <row r="855" spans="1:33" ht="36"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row>
    <row r="856" spans="1:33" ht="36"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row>
    <row r="857" spans="1:33" ht="36"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row>
    <row r="858" spans="1:33" ht="36"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row>
    <row r="859" spans="1:33" ht="36"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row>
    <row r="860" spans="1:33" ht="36"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row>
    <row r="861" spans="1:33" ht="36"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row>
    <row r="862" spans="1:33" ht="36"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row>
    <row r="863" spans="1:33" ht="36"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row>
    <row r="864" spans="1:33" ht="36"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row>
    <row r="865" spans="1:33" ht="36"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row>
    <row r="866" spans="1:33" ht="36"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row>
    <row r="867" spans="1:33" ht="36"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row>
    <row r="868" spans="1:33" ht="36"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row>
    <row r="869" spans="1:33" ht="36"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row>
    <row r="870" spans="1:33" ht="36"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row>
    <row r="871" spans="1:33" ht="36"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row>
    <row r="872" spans="1:33" ht="36"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row>
    <row r="873" spans="1:33" ht="36"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row>
    <row r="874" spans="1:33" ht="36"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row>
    <row r="875" spans="1:33" ht="36"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row>
    <row r="876" spans="1:33" ht="36"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row>
    <row r="877" spans="1:33" ht="36"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row>
    <row r="878" spans="1:33" ht="36"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row>
    <row r="879" spans="1:33" ht="36"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row>
    <row r="880" spans="1:33" ht="36"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row>
    <row r="881" spans="1:33" ht="36"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row>
    <row r="882" spans="1:33" ht="36"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row>
    <row r="883" spans="1:33" ht="36"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row>
    <row r="884" spans="1:33" ht="36"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row>
    <row r="885" spans="1:33" ht="36"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row>
    <row r="886" spans="1:33" ht="36"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row>
    <row r="887" spans="1:33" ht="36"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row>
    <row r="888" spans="1:33" ht="36"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row>
    <row r="889" spans="1:33" ht="36"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row>
    <row r="890" spans="1:33" ht="36"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row>
    <row r="891" spans="1:33" ht="36"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row>
    <row r="892" spans="1:33" ht="36"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row>
    <row r="893" spans="1:33" ht="36"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row>
    <row r="894" spans="1:33" ht="36"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row>
    <row r="895" spans="1:33" ht="36"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row>
    <row r="896" spans="1:33" ht="36"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row>
    <row r="897" spans="1:33" ht="36"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row>
    <row r="898" spans="1:33" ht="36"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row>
    <row r="899" spans="1:33" ht="36"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row>
    <row r="900" spans="1:33" ht="36"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row>
    <row r="901" spans="1:33" ht="36"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row>
    <row r="902" spans="1:33" ht="36"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row>
    <row r="903" spans="1:33" ht="36"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row>
    <row r="904" spans="1:33" ht="36"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row>
    <row r="905" spans="1:33" ht="36"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row>
    <row r="906" spans="1:33" ht="36"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row>
    <row r="907" spans="1:33" ht="36"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row>
    <row r="908" spans="1:33" ht="36"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row>
    <row r="909" spans="1:33" ht="36"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row>
    <row r="910" spans="1:33" ht="36"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row>
    <row r="911" spans="1:33" ht="36"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row>
    <row r="912" spans="1:33" ht="36"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row>
    <row r="913" spans="1:33" ht="36"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row>
    <row r="914" spans="1:33" ht="36"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row>
    <row r="915" spans="1:33" ht="36"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row>
    <row r="916" spans="1:33" ht="36"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row>
    <row r="917" spans="1:33" ht="36"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row>
    <row r="918" spans="1:33" ht="36"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row>
    <row r="919" spans="1:33" ht="36"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row>
    <row r="920" spans="1:33" ht="36"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row>
    <row r="921" spans="1:33" ht="36"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row>
    <row r="922" spans="1:33" ht="36"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row>
    <row r="923" spans="1:33" ht="36"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row>
    <row r="924" spans="1:33" ht="36"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row>
    <row r="925" spans="1:33" ht="36"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row>
    <row r="926" spans="1:33" ht="36"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row>
    <row r="927" spans="1:33" ht="36"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row>
    <row r="928" spans="1:33" ht="36"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row>
    <row r="929" spans="1:33" ht="36"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row>
    <row r="930" spans="1:33" ht="36"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row>
    <row r="931" spans="1:33" ht="36"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row>
    <row r="932" spans="1:33" ht="36"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row>
    <row r="933" spans="1:33" ht="36"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row>
    <row r="934" spans="1:33" ht="36"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row>
    <row r="935" spans="1:33" ht="36"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row>
    <row r="936" spans="1:33" ht="36"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row>
    <row r="937" spans="1:33" ht="36"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row>
    <row r="938" spans="1:33" ht="36"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row>
    <row r="939" spans="1:33" ht="36"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row>
    <row r="940" spans="1:33" ht="36"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row>
    <row r="941" spans="1:33" ht="36"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row>
    <row r="942" spans="1:33" ht="36"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row>
    <row r="943" spans="1:33" ht="36"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row>
    <row r="944" spans="1:33" ht="36"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row>
    <row r="945" spans="1:33" ht="36"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row>
    <row r="946" spans="1:33" ht="36"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row>
    <row r="947" spans="1:33" ht="36"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row>
    <row r="948" spans="1:33" ht="36"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row>
    <row r="949" spans="1:33" ht="36"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row>
    <row r="950" spans="1:33" ht="36"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row>
    <row r="951" spans="1:33" ht="36"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row>
    <row r="952" spans="1:33" ht="36"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row>
    <row r="953" spans="1:33" ht="36"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row>
    <row r="954" spans="1:33" ht="36"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row>
    <row r="955" spans="1:33" ht="36"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row>
    <row r="956" spans="1:33" ht="36"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row>
    <row r="957" spans="1:33" ht="36"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row>
    <row r="958" spans="1:33" ht="36"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row>
    <row r="959" spans="1:33" ht="36"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row>
    <row r="960" spans="1:33" ht="36"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row>
    <row r="961" spans="1:33" ht="36"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row>
    <row r="962" spans="1:33" ht="36"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row>
    <row r="963" spans="1:33" ht="36"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row>
    <row r="964" spans="1:33" ht="36"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row>
    <row r="965" spans="1:33" ht="36"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row>
    <row r="966" spans="1:33" ht="36"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row>
    <row r="967" spans="1:33" ht="36"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row>
    <row r="968" spans="1:33" ht="36"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row>
    <row r="969" spans="1:33" ht="36"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row>
    <row r="970" spans="1:33" ht="36"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row>
    <row r="971" spans="1:33" ht="36"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row>
    <row r="972" spans="1:33" ht="36"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row>
    <row r="973" spans="1:33" ht="36"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row>
    <row r="974" spans="1:33" ht="36"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row>
    <row r="975" spans="1:33" ht="36"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row>
    <row r="976" spans="1:33" ht="36"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row>
    <row r="977" spans="1:33" ht="36"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row>
    <row r="978" spans="1:33" ht="36"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row>
    <row r="979" spans="1:33" ht="36"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row>
    <row r="980" spans="1:33" ht="36"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row>
    <row r="981" spans="1:33" ht="36"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row>
    <row r="982" spans="1:33" ht="36"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row>
    <row r="983" spans="1:33" ht="36"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row>
    <row r="984" spans="1:33" ht="36"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row>
    <row r="985" spans="1:33" ht="36"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row>
    <row r="986" spans="1:33" ht="36"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row>
    <row r="987" spans="1:33" ht="36"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row>
    <row r="988" spans="1:33" ht="36"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row>
    <row r="989" spans="1:33" ht="36"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row>
    <row r="990" spans="1:33" ht="36"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row>
    <row r="991" spans="1:33" ht="36"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row>
    <row r="992" spans="1:33" ht="36"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row>
    <row r="993" spans="1:33" ht="36"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row>
    <row r="994" spans="1:33" ht="36"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row>
    <row r="995" spans="1:33" ht="36"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row>
    <row r="996" spans="1:33" ht="36"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row>
    <row r="997" spans="1:33" ht="36"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row>
    <row r="998" spans="1:33" ht="36"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row>
    <row r="999" spans="1:33" ht="36"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row>
    <row r="1000" spans="1:33" ht="36"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row>
  </sheetData>
  <mergeCells count="50">
    <mergeCell ref="A10:A11"/>
    <mergeCell ref="B10:M10"/>
    <mergeCell ref="N10:P10"/>
    <mergeCell ref="T21:AF24"/>
    <mergeCell ref="T25:AF25"/>
    <mergeCell ref="A19:A22"/>
    <mergeCell ref="B19:M19"/>
    <mergeCell ref="N19:P19"/>
    <mergeCell ref="R20:R25"/>
    <mergeCell ref="B21:M21"/>
    <mergeCell ref="N21:P21"/>
    <mergeCell ref="S21:S24"/>
    <mergeCell ref="B6:M6"/>
    <mergeCell ref="N6:P6"/>
    <mergeCell ref="A1:M1"/>
    <mergeCell ref="N1:P1"/>
    <mergeCell ref="T1:AF1"/>
    <mergeCell ref="B2:M2"/>
    <mergeCell ref="N2:P2"/>
    <mergeCell ref="R2:R7"/>
    <mergeCell ref="T2:AF2"/>
    <mergeCell ref="T7:AF7"/>
    <mergeCell ref="B7:M7"/>
    <mergeCell ref="N7:P7"/>
    <mergeCell ref="B3:M3"/>
    <mergeCell ref="N3:P3"/>
    <mergeCell ref="B4:M4"/>
    <mergeCell ref="N4:P4"/>
    <mergeCell ref="B5:M5"/>
    <mergeCell ref="N5:P5"/>
    <mergeCell ref="R26:R31"/>
    <mergeCell ref="T26:AF26"/>
    <mergeCell ref="S27:S31"/>
    <mergeCell ref="T27:AF31"/>
    <mergeCell ref="R32:R37"/>
    <mergeCell ref="T32:AF32"/>
    <mergeCell ref="T33:AF33"/>
    <mergeCell ref="S34:S37"/>
    <mergeCell ref="T34:AF37"/>
    <mergeCell ref="T15:AF19"/>
    <mergeCell ref="T20:AF20"/>
    <mergeCell ref="S3:S6"/>
    <mergeCell ref="T3:AF6"/>
    <mergeCell ref="T8:AF8"/>
    <mergeCell ref="T9:AF13"/>
    <mergeCell ref="R14:R19"/>
    <mergeCell ref="T14:AF14"/>
    <mergeCell ref="S15:S19"/>
    <mergeCell ref="R8:R13"/>
    <mergeCell ref="S9:S13"/>
  </mergeCells>
  <pageMargins left="0.7" right="0.7" top="0.75" bottom="0.75" header="0" footer="0"/>
  <pageSetup paperSize="9" scale="4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00"/>
  <sheetViews>
    <sheetView workbookViewId="0"/>
  </sheetViews>
  <sheetFormatPr defaultColWidth="14.3984375" defaultRowHeight="15.05" customHeight="1"/>
  <cols>
    <col min="1" max="1" width="8.69921875" customWidth="1"/>
    <col min="2" max="2" width="10" customWidth="1"/>
    <col min="3" max="26" width="8.69921875" customWidth="1"/>
  </cols>
  <sheetData>
    <row r="1" spans="2:17" ht="14.25" customHeight="1"/>
    <row r="2" spans="2:17" ht="14.25" customHeight="1">
      <c r="B2" s="53"/>
      <c r="C2" s="53"/>
      <c r="D2" s="53"/>
      <c r="E2" s="53"/>
      <c r="F2" s="53"/>
      <c r="G2" s="53"/>
      <c r="H2" s="53"/>
      <c r="I2" s="53"/>
      <c r="J2" s="53"/>
      <c r="K2" s="53"/>
      <c r="L2" s="53"/>
      <c r="M2" s="53"/>
      <c r="N2" s="53"/>
      <c r="O2" s="53"/>
      <c r="P2" s="53"/>
      <c r="Q2" s="53"/>
    </row>
    <row r="3" spans="2:17" ht="14.25" customHeight="1">
      <c r="B3" s="244" t="s">
        <v>100</v>
      </c>
      <c r="C3" s="214"/>
      <c r="D3" s="214"/>
      <c r="E3" s="214"/>
      <c r="F3" s="214"/>
      <c r="G3" s="214"/>
      <c r="H3" s="214"/>
      <c r="I3" s="214"/>
      <c r="J3" s="214"/>
      <c r="K3" s="214"/>
      <c r="L3" s="214"/>
      <c r="M3" s="214"/>
      <c r="N3" s="214"/>
    </row>
    <row r="4" spans="2:17" ht="14.25" customHeight="1"/>
    <row r="5" spans="2:17" ht="14.25" customHeight="1">
      <c r="B5" s="245" t="s">
        <v>77</v>
      </c>
      <c r="C5" s="246" t="s">
        <v>96</v>
      </c>
      <c r="D5" s="190"/>
      <c r="E5" s="190"/>
      <c r="F5" s="190"/>
      <c r="G5" s="190"/>
      <c r="H5" s="190"/>
      <c r="I5" s="190"/>
      <c r="J5" s="190"/>
      <c r="K5" s="190"/>
      <c r="L5" s="190"/>
      <c r="M5" s="190"/>
      <c r="N5" s="191"/>
      <c r="O5" s="247" t="s">
        <v>97</v>
      </c>
      <c r="P5" s="190"/>
      <c r="Q5" s="191"/>
    </row>
    <row r="6" spans="2:17" ht="14.25" customHeight="1">
      <c r="B6" s="208"/>
      <c r="C6" s="54">
        <v>1</v>
      </c>
      <c r="D6" s="54">
        <v>2</v>
      </c>
      <c r="E6" s="54">
        <v>3</v>
      </c>
      <c r="F6" s="54">
        <v>4</v>
      </c>
      <c r="G6" s="54">
        <v>5</v>
      </c>
      <c r="H6" s="54">
        <v>6</v>
      </c>
      <c r="I6" s="54">
        <v>7</v>
      </c>
      <c r="J6" s="54">
        <v>8</v>
      </c>
      <c r="K6" s="54">
        <v>9</v>
      </c>
      <c r="L6" s="54">
        <v>10</v>
      </c>
      <c r="M6" s="54">
        <v>11</v>
      </c>
      <c r="N6" s="54">
        <v>12</v>
      </c>
      <c r="O6" s="55">
        <v>1</v>
      </c>
      <c r="P6" s="55">
        <v>2</v>
      </c>
      <c r="Q6" s="55">
        <v>3</v>
      </c>
    </row>
    <row r="7" spans="2:17" ht="14.25" customHeight="1">
      <c r="B7" s="208"/>
      <c r="C7" s="248" t="s">
        <v>99</v>
      </c>
      <c r="D7" s="190"/>
      <c r="E7" s="190"/>
      <c r="F7" s="190"/>
      <c r="G7" s="190"/>
      <c r="H7" s="190"/>
      <c r="I7" s="190"/>
      <c r="J7" s="190"/>
      <c r="K7" s="190"/>
      <c r="L7" s="190"/>
      <c r="M7" s="190"/>
      <c r="N7" s="191"/>
      <c r="O7" s="249" t="s">
        <v>99</v>
      </c>
      <c r="P7" s="190"/>
      <c r="Q7" s="191"/>
    </row>
    <row r="8" spans="2:17" ht="14.25" customHeight="1">
      <c r="B8" s="209"/>
      <c r="C8" s="54">
        <f>COs!B22</f>
        <v>3</v>
      </c>
      <c r="D8" s="54">
        <f>COs!C22</f>
        <v>10</v>
      </c>
      <c r="E8" s="54">
        <f>COs!D22</f>
        <v>10</v>
      </c>
      <c r="F8" s="54">
        <f>COs!E22</f>
        <v>11</v>
      </c>
      <c r="G8" s="54">
        <f>COs!F22</f>
        <v>1</v>
      </c>
      <c r="H8" s="54">
        <f>COs!G22</f>
        <v>5</v>
      </c>
      <c r="I8" s="54">
        <f>COs!H22</f>
        <v>3</v>
      </c>
      <c r="J8" s="54">
        <f>COs!I22</f>
        <v>3</v>
      </c>
      <c r="K8" s="54">
        <f>COs!J22</f>
        <v>12</v>
      </c>
      <c r="L8" s="54">
        <f>COs!K22</f>
        <v>5</v>
      </c>
      <c r="M8" s="54">
        <f>COs!L22</f>
        <v>12</v>
      </c>
      <c r="N8" s="54">
        <f>COs!M22</f>
        <v>8</v>
      </c>
      <c r="O8" s="54">
        <f>COs!N22</f>
        <v>2</v>
      </c>
      <c r="P8" s="54">
        <f>COs!O22</f>
        <v>2</v>
      </c>
      <c r="Q8" s="54">
        <f>COs!P22</f>
        <v>2</v>
      </c>
    </row>
    <row r="9" spans="2:17" ht="14.25" customHeight="1">
      <c r="B9" s="56" t="s">
        <v>81</v>
      </c>
      <c r="C9" s="57">
        <f>IF(COs!B23&gt;=1,ROUNDUP(COs!B23/COs!B22*100,1),0)</f>
        <v>33.4</v>
      </c>
      <c r="D9" s="57">
        <f>IF(COs!C23&gt;=1,ROUNDUP(COs!C23/COs!C22*100,1),0)</f>
        <v>0</v>
      </c>
      <c r="E9" s="57">
        <f>IF(COs!D23&gt;=1,ROUNDUP(COs!D23/COs!D22*100,1),0)</f>
        <v>0</v>
      </c>
      <c r="F9" s="57">
        <f>IF(COs!E23&gt;=1,ROUNDUP(COs!E23/COs!E22*100,1),0)</f>
        <v>0</v>
      </c>
      <c r="G9" s="57">
        <f>IF(COs!F23&gt;=1,ROUNDUP(COs!F23/COs!F22*100,1),0)</f>
        <v>0</v>
      </c>
      <c r="H9" s="57">
        <f>IF(COs!G23&gt;=1,ROUNDUP(COs!G23/COs!G22*100,1),0)</f>
        <v>0</v>
      </c>
      <c r="I9" s="57">
        <f>IF(COs!H23&gt;=1,ROUNDUP(COs!H23/COs!H22*100,1),0)</f>
        <v>0</v>
      </c>
      <c r="J9" s="57">
        <f>IF(COs!I23&gt;=1,ROUNDUP(COs!I23/COs!I22*100,1),0)</f>
        <v>0</v>
      </c>
      <c r="K9" s="57">
        <f>IF(COs!J23&gt;=1,ROUNDUP(COs!J23/COs!J22*100,1),0)</f>
        <v>0</v>
      </c>
      <c r="L9" s="57">
        <f>IF(COs!K23&gt;=1,ROUNDUP(COs!K23/COs!K22*100,1),0)</f>
        <v>0</v>
      </c>
      <c r="M9" s="57">
        <f>IF(COs!L23&gt;=1,ROUNDUP(COs!L23/COs!L22*100,1),0)</f>
        <v>0</v>
      </c>
      <c r="N9" s="57">
        <f>IF(COs!M23&gt;=1,ROUNDUP(COs!M23/COs!M22*100,1),0)</f>
        <v>0</v>
      </c>
      <c r="O9" s="57">
        <f>IF(COs!N23&gt;=1,ROUNDUP(COs!N23/COs!N22*100,1),0)</f>
        <v>0</v>
      </c>
      <c r="P9" s="57">
        <f>IF(COs!O23&gt;=1,ROUNDUP(COs!O23/COs!O22*100,1),0)</f>
        <v>50</v>
      </c>
      <c r="Q9" s="57">
        <f>IF(COs!P23&gt;=1,ROUNDUP(COs!P23/COs!P22*100,1),0)</f>
        <v>0</v>
      </c>
    </row>
    <row r="10" spans="2:17" ht="14.25" customHeight="1">
      <c r="B10" s="56" t="s">
        <v>85</v>
      </c>
      <c r="C10" s="57">
        <f>IF(COs!B24&gt;=1,ROUNDUP(COs!B24/COs!B22*100,1),0)</f>
        <v>0</v>
      </c>
      <c r="D10" s="57">
        <f>IF(COs!C24&gt;=1,ROUNDUP(COs!C24/COs!C22*100,1),0)</f>
        <v>30</v>
      </c>
      <c r="E10" s="57">
        <f>IF(COs!D24&gt;=1,ROUNDUP(COs!D24/COs!D22*100,1),0)</f>
        <v>0</v>
      </c>
      <c r="F10" s="57">
        <f>IF(COs!E24&gt;=1,ROUNDUP(COs!E24/COs!E22*100,1),0)</f>
        <v>0</v>
      </c>
      <c r="G10" s="57">
        <f>IF(COs!F24&gt;=1,ROUNDUP(COs!F24/COs!F22*100,1),0)</f>
        <v>0</v>
      </c>
      <c r="H10" s="57">
        <f>IF(COs!G24&gt;=1,ROUNDUP(COs!G24/COs!G22*100,1),0)</f>
        <v>0</v>
      </c>
      <c r="I10" s="57">
        <f>IF(COs!H24&gt;=1,ROUNDUP(COs!H24/COs!H22*100,1),0)</f>
        <v>0</v>
      </c>
      <c r="J10" s="57">
        <f>IF(COs!I24&gt;=1,ROUNDUP(COs!I24/COs!I22*100,1),0)</f>
        <v>0</v>
      </c>
      <c r="K10" s="57">
        <f>IF(COs!J24&gt;=1,ROUNDUP(COs!J24/COs!J22*100,1),0)</f>
        <v>0</v>
      </c>
      <c r="L10" s="57">
        <f>IF(COs!K24&gt;=1,ROUNDUP(COs!K24/COs!K22*100,1),0)</f>
        <v>0</v>
      </c>
      <c r="M10" s="57">
        <f>IF(COs!L24&gt;=1,ROUNDUP(COs!L24/COs!L22*100,1),0)</f>
        <v>0</v>
      </c>
      <c r="N10" s="57">
        <f>IF(COs!M24&gt;=1,ROUNDUP(COs!M24/COs!M22*100,1),0)</f>
        <v>0</v>
      </c>
      <c r="O10" s="57">
        <f>IF(COs!N24&gt;=1,ROUNDUP(COs!N24/COs!N22*100,1),0)</f>
        <v>0</v>
      </c>
      <c r="P10" s="57">
        <f>IF(COs!O24&gt;=1,ROUNDUP(COs!O24/COs!O22*100,1),0)</f>
        <v>50</v>
      </c>
      <c r="Q10" s="57">
        <f>IF(COs!P24&gt;=1,ROUNDUP(COs!P24/COs!P22*100,1),0)</f>
        <v>0</v>
      </c>
    </row>
    <row r="11" spans="2:17" ht="14.25" customHeight="1">
      <c r="B11" s="56" t="s">
        <v>88</v>
      </c>
      <c r="C11" s="57">
        <f>IF(COs!B25&gt;=1,ROUNDUP(COs!B25/COs!B22*100,1),0)</f>
        <v>0</v>
      </c>
      <c r="D11" s="57">
        <f>IF(COs!C25&gt;=1,ROUNDUP(COs!C25/COs!C22*100,1),0)</f>
        <v>30</v>
      </c>
      <c r="E11" s="57">
        <f>IF(COs!D25&gt;=1,ROUNDUP(COs!D25/COs!D22*100,1),0)</f>
        <v>0</v>
      </c>
      <c r="F11" s="57">
        <f>IF(COs!E25&gt;=1,ROUNDUP(COs!E25/COs!E22*100,1),0)</f>
        <v>0</v>
      </c>
      <c r="G11" s="57">
        <f>IF(COs!F25&gt;=1,ROUNDUP(COs!F25/COs!F22*100,1),0)</f>
        <v>0</v>
      </c>
      <c r="H11" s="57">
        <f>IF(COs!G25&gt;=1,ROUNDUP(COs!G25/COs!G22*100,1),0)</f>
        <v>0</v>
      </c>
      <c r="I11" s="57">
        <f>IF(COs!H25&gt;=1,ROUNDUP(COs!H25/COs!H22*100,1),0)</f>
        <v>0</v>
      </c>
      <c r="J11" s="57">
        <f>IF(COs!I25&gt;=1,ROUNDUP(COs!I25/COs!I22*100,1),0)</f>
        <v>0</v>
      </c>
      <c r="K11" s="57">
        <f>IF(COs!J25&gt;=1,ROUNDUP(COs!J25/COs!J22*100,1),0)</f>
        <v>0</v>
      </c>
      <c r="L11" s="57">
        <f>IF(COs!K25&gt;=1,ROUNDUP(COs!K25/COs!K22*100,1),0)</f>
        <v>0</v>
      </c>
      <c r="M11" s="57">
        <f>IF(COs!L25&gt;=1,ROUNDUP(COs!L25/COs!L22*100,1),0)</f>
        <v>0</v>
      </c>
      <c r="N11" s="57">
        <f>IF(COs!M25&gt;=1,ROUNDUP(COs!M25/COs!M22*100,1),0)</f>
        <v>0</v>
      </c>
      <c r="O11" s="57">
        <f>IF(COs!N25&gt;=1,ROUNDUP(COs!N25/COs!N22*100,1),0)</f>
        <v>0</v>
      </c>
      <c r="P11" s="57">
        <f>IF(COs!O25&gt;=1,ROUNDUP(COs!O25/COs!O22*100,1),0)</f>
        <v>50</v>
      </c>
      <c r="Q11" s="57">
        <f>IF(COs!P25&gt;=1,ROUNDUP(COs!P25/COs!P22*100,1),0)</f>
        <v>0</v>
      </c>
    </row>
    <row r="12" spans="2:17" ht="14.25" customHeight="1">
      <c r="B12" s="56" t="s">
        <v>90</v>
      </c>
      <c r="C12" s="57">
        <f>IF(COs!B26&gt;=1,ROUNDUP(COs!B26/COs!B22*100,1),0)</f>
        <v>0</v>
      </c>
      <c r="D12" s="57">
        <f>IF(COs!C26&gt;=1,ROUNDUP(COs!C26/COs!C22*100,1),0)</f>
        <v>0</v>
      </c>
      <c r="E12" s="57">
        <f>IF(COs!D26&gt;=1,ROUNDUP(COs!D26/COs!D22*100,1),0)</f>
        <v>40</v>
      </c>
      <c r="F12" s="57">
        <f>IF(COs!E26&gt;=1,ROUNDUP(COs!E26/COs!E22*100,1),0)</f>
        <v>0</v>
      </c>
      <c r="G12" s="57">
        <f>IF(COs!F26&gt;=1,ROUNDUP(COs!F26/COs!F22*100,1),0)</f>
        <v>0</v>
      </c>
      <c r="H12" s="57">
        <f>IF(COs!G26&gt;=1,ROUNDUP(COs!G26/COs!G22*100,1),0)</f>
        <v>0</v>
      </c>
      <c r="I12" s="57">
        <f>IF(COs!H26&gt;=1,ROUNDUP(COs!H26/COs!H22*100,1),0)</f>
        <v>0</v>
      </c>
      <c r="J12" s="57">
        <f>IF(COs!I26&gt;=1,ROUNDUP(COs!I26/COs!I22*100,1),0)</f>
        <v>0</v>
      </c>
      <c r="K12" s="57">
        <f>IF(COs!J26&gt;=1,ROUNDUP(COs!J26/COs!J22*100,1),0)</f>
        <v>0</v>
      </c>
      <c r="L12" s="57">
        <f>IF(COs!K26&gt;=1,ROUNDUP(COs!K26/COs!K22*100,1),0)</f>
        <v>0</v>
      </c>
      <c r="M12" s="57">
        <f>IF(COs!L26&gt;=1,ROUNDUP(COs!L26/COs!L22*100,1),0)</f>
        <v>0</v>
      </c>
      <c r="N12" s="57">
        <f>IF(COs!M26&gt;=1,ROUNDUP(COs!M26/COs!M22*100,1),0)</f>
        <v>0</v>
      </c>
      <c r="O12" s="57">
        <f>IF(COs!N26&gt;=1,ROUNDUP(COs!N26/COs!N22*100,1),0)</f>
        <v>0</v>
      </c>
      <c r="P12" s="57">
        <f>IF(COs!O26&gt;=1,ROUNDUP(COs!O26/COs!O22*100,1),0)</f>
        <v>50</v>
      </c>
      <c r="Q12" s="57">
        <f>IF(COs!P26&gt;=1,ROUNDUP(COs!P26/COs!P22*100,1),0)</f>
        <v>0</v>
      </c>
    </row>
    <row r="13" spans="2:17" ht="14.25" customHeight="1">
      <c r="B13" s="56" t="s">
        <v>92</v>
      </c>
      <c r="C13" s="57">
        <f>IF(COs!B27&gt;=1,ROUNDUP(COs!B27/COs!B22*100,1),0)</f>
        <v>0</v>
      </c>
      <c r="D13" s="57">
        <f>IF(COs!C27&gt;=1,ROUNDUP(COs!C27/COs!C22*100,1),0)</f>
        <v>0</v>
      </c>
      <c r="E13" s="57">
        <f>IF(COs!D27&gt;=1,ROUNDUP(COs!D27/COs!D22*100,1),0)</f>
        <v>40</v>
      </c>
      <c r="F13" s="57">
        <f>IF(COs!E27&gt;=1,ROUNDUP(COs!E27/COs!E22*100,1),0)</f>
        <v>0</v>
      </c>
      <c r="G13" s="57">
        <f>IF(COs!F27&gt;=1,ROUNDUP(COs!F27/COs!F22*100,1),0)</f>
        <v>0</v>
      </c>
      <c r="H13" s="57">
        <f>IF(COs!G27&gt;=1,ROUNDUP(COs!G27/COs!G22*100,1),0)</f>
        <v>0</v>
      </c>
      <c r="I13" s="57">
        <f>IF(COs!H27&gt;=1,ROUNDUP(COs!H27/COs!H22*100,1),0)</f>
        <v>0</v>
      </c>
      <c r="J13" s="57">
        <f>IF(COs!I27&gt;=1,ROUNDUP(COs!I27/COs!I22*100,1),0)</f>
        <v>0</v>
      </c>
      <c r="K13" s="57">
        <f>IF(COs!J27&gt;=1,ROUNDUP(COs!J27/COs!J22*100,1),0)</f>
        <v>0</v>
      </c>
      <c r="L13" s="57">
        <f>IF(COs!K27&gt;=1,ROUNDUP(COs!K27/COs!K22*100,1),0)</f>
        <v>0</v>
      </c>
      <c r="M13" s="57">
        <f>IF(COs!L27&gt;=1,ROUNDUP(COs!L27/COs!L22*100,1),0)</f>
        <v>0</v>
      </c>
      <c r="N13" s="57">
        <f>IF(COs!M27&gt;=1,ROUNDUP(COs!M27/COs!M22*100,1),0)</f>
        <v>0</v>
      </c>
      <c r="O13" s="57">
        <f>IF(COs!N27&gt;=1,ROUNDUP(COs!N27/COs!N22*100,1),0)</f>
        <v>0</v>
      </c>
      <c r="P13" s="57">
        <f>IF(COs!O27&gt;=1,ROUNDUP(COs!O27/COs!O22*100,1),0)</f>
        <v>50</v>
      </c>
      <c r="Q13" s="57">
        <f>IF(COs!P27&gt;=1,ROUNDUP(COs!P27/COs!P22*100,1),0)</f>
        <v>0</v>
      </c>
    </row>
    <row r="14" spans="2:17" ht="14.25" customHeight="1">
      <c r="B14" s="56" t="s">
        <v>94</v>
      </c>
      <c r="C14" s="57">
        <f>IF(COs!B28&gt;=1,ROUNDUP(COs!B28/COs!B22*100,1),0)</f>
        <v>0</v>
      </c>
      <c r="D14" s="57">
        <f>IF(COs!C28&gt;=1,ROUNDUP(COs!C28/COs!C22*100,1),0)</f>
        <v>0</v>
      </c>
      <c r="E14" s="57">
        <f>IF(COs!D28&gt;=1,ROUNDUP(COs!D28/COs!D22*100,1),0)</f>
        <v>40</v>
      </c>
      <c r="F14" s="57">
        <f>IF(COs!E28&gt;=1,ROUNDUP(COs!E28/COs!E22*100,1),0)</f>
        <v>18.200000000000003</v>
      </c>
      <c r="G14" s="57">
        <f>IF(COs!F28&gt;=1,ROUNDUP(COs!F28/COs!F22*100,1),0)</f>
        <v>0</v>
      </c>
      <c r="H14" s="57">
        <f>IF(COs!G28&gt;=1,ROUNDUP(COs!G28/COs!G22*100,1),0)</f>
        <v>0</v>
      </c>
      <c r="I14" s="57">
        <f>IF(COs!H28&gt;=1,ROUNDUP(COs!H28/COs!H22*100,1),0)</f>
        <v>0</v>
      </c>
      <c r="J14" s="57">
        <f>IF(COs!I28&gt;=1,ROUNDUP(COs!I28/COs!I22*100,1),0)</f>
        <v>0</v>
      </c>
      <c r="K14" s="57">
        <f>IF(COs!J28&gt;=1,ROUNDUP(COs!J28/COs!J22*100,1),0)</f>
        <v>0</v>
      </c>
      <c r="L14" s="57">
        <f>IF(COs!K28&gt;=1,ROUNDUP(COs!K28/COs!K22*100,1),0)</f>
        <v>0</v>
      </c>
      <c r="M14" s="57">
        <f>IF(COs!L28&gt;=1,ROUNDUP(COs!L28/COs!L22*100,1),0)</f>
        <v>0</v>
      </c>
      <c r="N14" s="57">
        <f>IF(COs!M28&gt;=1,ROUNDUP(COs!M28/COs!M22*100,1),0)</f>
        <v>0</v>
      </c>
      <c r="O14" s="57">
        <f>IF(COs!N28&gt;=1,ROUNDUP(COs!N28/COs!N22*100,1),0)</f>
        <v>0</v>
      </c>
      <c r="P14" s="57">
        <f>IF(COs!O28&gt;=1,ROUNDUP(COs!O28/COs!O22*100,1),0)</f>
        <v>50</v>
      </c>
      <c r="Q14" s="57">
        <f>IF(COs!P28&gt;=1,ROUNDUP(COs!P28/COs!P22*100,1),0)</f>
        <v>0</v>
      </c>
    </row>
    <row r="15" spans="2:17" ht="14.25" customHeight="1"/>
    <row r="16" spans="2:17" ht="14.25" customHeight="1"/>
    <row r="17" spans="2:18" ht="14.25" customHeight="1"/>
    <row r="18" spans="2:18" ht="14.25" customHeight="1">
      <c r="B18" s="250" t="s">
        <v>101</v>
      </c>
      <c r="C18" s="214"/>
      <c r="D18" s="214"/>
      <c r="E18" s="214"/>
      <c r="F18" s="214"/>
      <c r="G18" s="214"/>
      <c r="H18" s="214"/>
      <c r="I18" s="214"/>
      <c r="J18" s="214"/>
      <c r="K18" s="214"/>
    </row>
    <row r="19" spans="2:18" ht="15.05" customHeight="1">
      <c r="B19" s="251" t="s">
        <v>102</v>
      </c>
      <c r="C19" s="214"/>
      <c r="D19" s="214"/>
      <c r="E19" s="214"/>
      <c r="F19" s="214"/>
      <c r="G19" s="214"/>
      <c r="H19" s="214"/>
      <c r="I19" s="214"/>
      <c r="J19" s="214"/>
      <c r="K19" s="214"/>
      <c r="L19" s="214"/>
      <c r="M19" s="214"/>
      <c r="N19" s="214"/>
      <c r="O19" s="214"/>
      <c r="P19" s="214"/>
      <c r="Q19" s="214"/>
    </row>
    <row r="20" spans="2:18" ht="15.05" customHeight="1">
      <c r="B20" s="214"/>
      <c r="C20" s="214"/>
      <c r="D20" s="214"/>
      <c r="E20" s="214"/>
      <c r="F20" s="214"/>
      <c r="G20" s="214"/>
      <c r="H20" s="214"/>
      <c r="I20" s="214"/>
      <c r="J20" s="214"/>
      <c r="K20" s="214"/>
      <c r="L20" s="214"/>
      <c r="M20" s="214"/>
      <c r="N20" s="214"/>
      <c r="O20" s="214"/>
      <c r="P20" s="214"/>
      <c r="Q20" s="214"/>
    </row>
    <row r="21" spans="2:18" ht="14.25" customHeight="1">
      <c r="B21" s="252" t="s">
        <v>103</v>
      </c>
      <c r="C21" s="190"/>
      <c r="D21" s="190"/>
      <c r="E21" s="190"/>
      <c r="F21" s="191"/>
      <c r="G21" s="53"/>
      <c r="H21" s="53"/>
      <c r="I21" s="53"/>
      <c r="J21" s="53"/>
      <c r="K21" s="53"/>
      <c r="M21" s="58"/>
    </row>
    <row r="22" spans="2:18" ht="14.25" customHeight="1">
      <c r="B22" s="253" t="s">
        <v>104</v>
      </c>
      <c r="C22" s="190"/>
      <c r="D22" s="190"/>
      <c r="E22" s="190"/>
      <c r="F22" s="191"/>
      <c r="G22" s="53"/>
      <c r="H22" s="53"/>
      <c r="I22" s="53"/>
      <c r="J22" s="53"/>
      <c r="K22" s="53"/>
      <c r="M22" s="58"/>
    </row>
    <row r="23" spans="2:18" ht="14.25" customHeight="1">
      <c r="B23" s="253" t="s">
        <v>105</v>
      </c>
      <c r="C23" s="190"/>
      <c r="D23" s="190"/>
      <c r="E23" s="190"/>
      <c r="F23" s="191"/>
    </row>
    <row r="24" spans="2:18" ht="14.25" customHeight="1">
      <c r="B24" s="253" t="s">
        <v>106</v>
      </c>
      <c r="C24" s="190"/>
      <c r="D24" s="190"/>
      <c r="E24" s="190"/>
      <c r="F24" s="191"/>
    </row>
    <row r="25" spans="2:18" ht="14.25" customHeight="1"/>
    <row r="26" spans="2:18" ht="14.25" customHeight="1"/>
    <row r="27" spans="2:18" ht="29.3" customHeight="1">
      <c r="B27" s="245" t="s">
        <v>77</v>
      </c>
      <c r="C27" s="246" t="s">
        <v>96</v>
      </c>
      <c r="D27" s="190"/>
      <c r="E27" s="190"/>
      <c r="F27" s="190"/>
      <c r="G27" s="190"/>
      <c r="H27" s="190"/>
      <c r="I27" s="190"/>
      <c r="J27" s="190"/>
      <c r="K27" s="190"/>
      <c r="L27" s="190"/>
      <c r="M27" s="190"/>
      <c r="N27" s="191"/>
      <c r="O27" s="247" t="s">
        <v>97</v>
      </c>
      <c r="P27" s="190"/>
      <c r="Q27" s="191"/>
      <c r="R27" s="245" t="s">
        <v>107</v>
      </c>
    </row>
    <row r="28" spans="2:18" ht="14.25" customHeight="1">
      <c r="B28" s="209"/>
      <c r="C28" s="54">
        <v>1</v>
      </c>
      <c r="D28" s="54">
        <v>2</v>
      </c>
      <c r="E28" s="54">
        <v>3</v>
      </c>
      <c r="F28" s="54">
        <v>4</v>
      </c>
      <c r="G28" s="54">
        <v>5</v>
      </c>
      <c r="H28" s="54">
        <v>6</v>
      </c>
      <c r="I28" s="54">
        <v>7</v>
      </c>
      <c r="J28" s="54">
        <v>8</v>
      </c>
      <c r="K28" s="54">
        <v>9</v>
      </c>
      <c r="L28" s="54">
        <v>10</v>
      </c>
      <c r="M28" s="54">
        <v>11</v>
      </c>
      <c r="N28" s="54">
        <v>12</v>
      </c>
      <c r="O28" s="55">
        <v>1</v>
      </c>
      <c r="P28" s="55">
        <v>2</v>
      </c>
      <c r="Q28" s="55">
        <v>3</v>
      </c>
      <c r="R28" s="209"/>
    </row>
    <row r="29" spans="2:18" ht="14.25" customHeight="1">
      <c r="B29" s="56" t="s">
        <v>81</v>
      </c>
      <c r="C29" s="59" t="str">
        <f t="shared" ref="C29:Q29" si="0">IF(AND(C9&gt;5,C9&lt;=40),"1",IF(AND(C9&gt;40,C9&lt;60),"2",IF(C9&gt;=60,"3"," ")))</f>
        <v>1</v>
      </c>
      <c r="D29" s="59" t="str">
        <f t="shared" si="0"/>
        <v xml:space="preserve"> </v>
      </c>
      <c r="E29" s="59" t="str">
        <f t="shared" si="0"/>
        <v xml:space="preserve"> </v>
      </c>
      <c r="F29" s="59" t="str">
        <f t="shared" si="0"/>
        <v xml:space="preserve"> </v>
      </c>
      <c r="G29" s="59" t="str">
        <f t="shared" si="0"/>
        <v xml:space="preserve"> </v>
      </c>
      <c r="H29" s="59" t="str">
        <f t="shared" si="0"/>
        <v xml:space="preserve"> </v>
      </c>
      <c r="I29" s="59" t="str">
        <f t="shared" si="0"/>
        <v xml:space="preserve"> </v>
      </c>
      <c r="J29" s="59" t="str">
        <f t="shared" si="0"/>
        <v xml:space="preserve"> </v>
      </c>
      <c r="K29" s="59" t="str">
        <f t="shared" si="0"/>
        <v xml:space="preserve"> </v>
      </c>
      <c r="L29" s="59" t="str">
        <f t="shared" si="0"/>
        <v xml:space="preserve"> </v>
      </c>
      <c r="M29" s="59" t="str">
        <f t="shared" si="0"/>
        <v xml:space="preserve"> </v>
      </c>
      <c r="N29" s="59" t="str">
        <f t="shared" si="0"/>
        <v xml:space="preserve"> </v>
      </c>
      <c r="O29" s="59" t="str">
        <f t="shared" si="0"/>
        <v xml:space="preserve"> </v>
      </c>
      <c r="P29" s="59" t="str">
        <f t="shared" si="0"/>
        <v>2</v>
      </c>
      <c r="Q29" s="59" t="str">
        <f t="shared" si="0"/>
        <v xml:space="preserve"> </v>
      </c>
      <c r="R29" s="60">
        <f>COA!L7/100</f>
        <v>0.84593161596778454</v>
      </c>
    </row>
    <row r="30" spans="2:18" ht="14.25" customHeight="1">
      <c r="B30" s="56" t="s">
        <v>85</v>
      </c>
      <c r="C30" s="59" t="str">
        <f t="shared" ref="C30:Q30" si="1">IF(AND(C10&gt;5,C10&lt;=40),"1",IF(AND(C10&gt;40,C10&lt;60),"2",IF(C10&gt;=60,"3"," ")))</f>
        <v xml:space="preserve"> </v>
      </c>
      <c r="D30" s="59" t="str">
        <f t="shared" si="1"/>
        <v>1</v>
      </c>
      <c r="E30" s="59" t="str">
        <f t="shared" si="1"/>
        <v xml:space="preserve"> </v>
      </c>
      <c r="F30" s="59" t="str">
        <f t="shared" si="1"/>
        <v xml:space="preserve"> </v>
      </c>
      <c r="G30" s="59" t="str">
        <f t="shared" si="1"/>
        <v xml:space="preserve"> </v>
      </c>
      <c r="H30" s="59" t="str">
        <f t="shared" si="1"/>
        <v xml:space="preserve"> </v>
      </c>
      <c r="I30" s="59" t="str">
        <f t="shared" si="1"/>
        <v xml:space="preserve"> </v>
      </c>
      <c r="J30" s="59" t="str">
        <f t="shared" si="1"/>
        <v xml:space="preserve"> </v>
      </c>
      <c r="K30" s="59" t="str">
        <f t="shared" si="1"/>
        <v xml:space="preserve"> </v>
      </c>
      <c r="L30" s="59" t="str">
        <f t="shared" si="1"/>
        <v xml:space="preserve"> </v>
      </c>
      <c r="M30" s="59" t="str">
        <f t="shared" si="1"/>
        <v xml:space="preserve"> </v>
      </c>
      <c r="N30" s="59" t="str">
        <f t="shared" si="1"/>
        <v xml:space="preserve"> </v>
      </c>
      <c r="O30" s="59" t="str">
        <f t="shared" si="1"/>
        <v xml:space="preserve"> </v>
      </c>
      <c r="P30" s="59" t="str">
        <f t="shared" si="1"/>
        <v>2</v>
      </c>
      <c r="Q30" s="59" t="str">
        <f t="shared" si="1"/>
        <v xml:space="preserve"> </v>
      </c>
      <c r="R30" s="60">
        <f>COA!L8/100</f>
        <v>0.57518451095776357</v>
      </c>
    </row>
    <row r="31" spans="2:18" ht="14.25" customHeight="1">
      <c r="B31" s="56" t="s">
        <v>88</v>
      </c>
      <c r="C31" s="59" t="str">
        <f t="shared" ref="C31:Q31" si="2">IF(AND(C11&gt;5,C11&lt;=40),"1",IF(AND(C11&gt;40,C11&lt;60),"2",IF(C11&gt;=60,"3"," ")))</f>
        <v xml:space="preserve"> </v>
      </c>
      <c r="D31" s="59" t="str">
        <f t="shared" si="2"/>
        <v>1</v>
      </c>
      <c r="E31" s="59" t="str">
        <f t="shared" si="2"/>
        <v xml:space="preserve"> </v>
      </c>
      <c r="F31" s="59" t="str">
        <f t="shared" si="2"/>
        <v xml:space="preserve"> </v>
      </c>
      <c r="G31" s="59" t="str">
        <f t="shared" si="2"/>
        <v xml:space="preserve"> </v>
      </c>
      <c r="H31" s="59" t="str">
        <f t="shared" si="2"/>
        <v xml:space="preserve"> </v>
      </c>
      <c r="I31" s="59" t="str">
        <f t="shared" si="2"/>
        <v xml:space="preserve"> </v>
      </c>
      <c r="J31" s="59" t="str">
        <f t="shared" si="2"/>
        <v xml:space="preserve"> </v>
      </c>
      <c r="K31" s="59" t="str">
        <f t="shared" si="2"/>
        <v xml:space="preserve"> </v>
      </c>
      <c r="L31" s="59" t="str">
        <f t="shared" si="2"/>
        <v xml:space="preserve"> </v>
      </c>
      <c r="M31" s="59" t="str">
        <f t="shared" si="2"/>
        <v xml:space="preserve"> </v>
      </c>
      <c r="N31" s="59" t="str">
        <f t="shared" si="2"/>
        <v xml:space="preserve"> </v>
      </c>
      <c r="O31" s="59" t="str">
        <f t="shared" si="2"/>
        <v xml:space="preserve"> </v>
      </c>
      <c r="P31" s="59" t="str">
        <f t="shared" si="2"/>
        <v>2</v>
      </c>
      <c r="Q31" s="59" t="str">
        <f t="shared" si="2"/>
        <v xml:space="preserve"> </v>
      </c>
      <c r="R31" s="60">
        <f>COA!L9/100</f>
        <v>0.48301553518944823</v>
      </c>
    </row>
    <row r="32" spans="2:18" ht="14.25" customHeight="1">
      <c r="B32" s="56" t="s">
        <v>90</v>
      </c>
      <c r="C32" s="59" t="str">
        <f t="shared" ref="C32:Q32" si="3">IF(AND(C12&gt;5,C12&lt;=40),"1",IF(AND(C12&gt;40,C12&lt;60),"2",IF(C12&gt;=60,"3"," ")))</f>
        <v xml:space="preserve"> </v>
      </c>
      <c r="D32" s="59" t="str">
        <f t="shared" si="3"/>
        <v xml:space="preserve"> </v>
      </c>
      <c r="E32" s="59" t="str">
        <f t="shared" si="3"/>
        <v>1</v>
      </c>
      <c r="F32" s="59" t="str">
        <f t="shared" si="3"/>
        <v xml:space="preserve"> </v>
      </c>
      <c r="G32" s="59" t="str">
        <f t="shared" si="3"/>
        <v xml:space="preserve"> </v>
      </c>
      <c r="H32" s="59" t="str">
        <f t="shared" si="3"/>
        <v xml:space="preserve"> </v>
      </c>
      <c r="I32" s="59" t="str">
        <f t="shared" si="3"/>
        <v xml:space="preserve"> </v>
      </c>
      <c r="J32" s="59" t="str">
        <f t="shared" si="3"/>
        <v xml:space="preserve"> </v>
      </c>
      <c r="K32" s="59" t="str">
        <f t="shared" si="3"/>
        <v xml:space="preserve"> </v>
      </c>
      <c r="L32" s="59" t="str">
        <f t="shared" si="3"/>
        <v xml:space="preserve"> </v>
      </c>
      <c r="M32" s="59" t="str">
        <f t="shared" si="3"/>
        <v xml:space="preserve"> </v>
      </c>
      <c r="N32" s="59" t="str">
        <f t="shared" si="3"/>
        <v xml:space="preserve"> </v>
      </c>
      <c r="O32" s="59" t="str">
        <f t="shared" si="3"/>
        <v xml:space="preserve"> </v>
      </c>
      <c r="P32" s="59" t="str">
        <f t="shared" si="3"/>
        <v>2</v>
      </c>
      <c r="Q32" s="59" t="str">
        <f t="shared" si="3"/>
        <v xml:space="preserve"> </v>
      </c>
      <c r="R32" s="60">
        <f>COA!L10/100</f>
        <v>0.52313405797101453</v>
      </c>
    </row>
    <row r="33" spans="2:18" ht="14.25" customHeight="1">
      <c r="B33" s="56" t="s">
        <v>92</v>
      </c>
      <c r="C33" s="59" t="str">
        <f t="shared" ref="C33:Q33" si="4">IF(AND(C13&gt;5,C13&lt;=40),"1",IF(AND(C13&gt;40,C13&lt;60),"2",IF(C13&gt;=60,"3"," ")))</f>
        <v xml:space="preserve"> </v>
      </c>
      <c r="D33" s="59" t="str">
        <f t="shared" si="4"/>
        <v xml:space="preserve"> </v>
      </c>
      <c r="E33" s="59" t="str">
        <f t="shared" si="4"/>
        <v>1</v>
      </c>
      <c r="F33" s="59" t="str">
        <f t="shared" si="4"/>
        <v xml:space="preserve"> </v>
      </c>
      <c r="G33" s="59" t="str">
        <f t="shared" si="4"/>
        <v xml:space="preserve"> </v>
      </c>
      <c r="H33" s="59" t="str">
        <f t="shared" si="4"/>
        <v xml:space="preserve"> </v>
      </c>
      <c r="I33" s="59" t="str">
        <f t="shared" si="4"/>
        <v xml:space="preserve"> </v>
      </c>
      <c r="J33" s="59" t="str">
        <f t="shared" si="4"/>
        <v xml:space="preserve"> </v>
      </c>
      <c r="K33" s="59" t="str">
        <f t="shared" si="4"/>
        <v xml:space="preserve"> </v>
      </c>
      <c r="L33" s="59" t="str">
        <f t="shared" si="4"/>
        <v xml:space="preserve"> </v>
      </c>
      <c r="M33" s="59" t="str">
        <f t="shared" si="4"/>
        <v xml:space="preserve"> </v>
      </c>
      <c r="N33" s="59" t="str">
        <f t="shared" si="4"/>
        <v xml:space="preserve"> </v>
      </c>
      <c r="O33" s="59" t="str">
        <f t="shared" si="4"/>
        <v xml:space="preserve"> </v>
      </c>
      <c r="P33" s="59" t="str">
        <f t="shared" si="4"/>
        <v>2</v>
      </c>
      <c r="Q33" s="59" t="str">
        <f t="shared" si="4"/>
        <v xml:space="preserve"> </v>
      </c>
      <c r="R33" s="60">
        <f>COA!L11/100</f>
        <v>0.55343389529724929</v>
      </c>
    </row>
    <row r="34" spans="2:18" ht="14.25" customHeight="1">
      <c r="B34" s="56" t="s">
        <v>94</v>
      </c>
      <c r="C34" s="59" t="str">
        <f t="shared" ref="C34:Q34" si="5">IF(AND(C14&gt;5,C14&lt;=40),"1",IF(AND(C14&gt;40,C14&lt;60),"2",IF(C14&gt;=60,"3"," ")))</f>
        <v xml:space="preserve"> </v>
      </c>
      <c r="D34" s="59" t="str">
        <f t="shared" si="5"/>
        <v xml:space="preserve"> </v>
      </c>
      <c r="E34" s="59" t="str">
        <f t="shared" si="5"/>
        <v>1</v>
      </c>
      <c r="F34" s="59" t="str">
        <f t="shared" si="5"/>
        <v>1</v>
      </c>
      <c r="G34" s="59" t="str">
        <f t="shared" si="5"/>
        <v xml:space="preserve"> </v>
      </c>
      <c r="H34" s="59" t="str">
        <f t="shared" si="5"/>
        <v xml:space="preserve"> </v>
      </c>
      <c r="I34" s="59" t="str">
        <f t="shared" si="5"/>
        <v xml:space="preserve"> </v>
      </c>
      <c r="J34" s="59" t="str">
        <f t="shared" si="5"/>
        <v xml:space="preserve"> </v>
      </c>
      <c r="K34" s="59" t="str">
        <f t="shared" si="5"/>
        <v xml:space="preserve"> </v>
      </c>
      <c r="L34" s="59" t="str">
        <f t="shared" si="5"/>
        <v xml:space="preserve"> </v>
      </c>
      <c r="M34" s="59" t="str">
        <f t="shared" si="5"/>
        <v xml:space="preserve"> </v>
      </c>
      <c r="N34" s="59" t="str">
        <f t="shared" si="5"/>
        <v xml:space="preserve"> </v>
      </c>
      <c r="O34" s="59" t="str">
        <f t="shared" si="5"/>
        <v xml:space="preserve"> </v>
      </c>
      <c r="P34" s="59" t="str">
        <f t="shared" si="5"/>
        <v>2</v>
      </c>
      <c r="Q34" s="59" t="str">
        <f t="shared" si="5"/>
        <v xml:space="preserve"> </v>
      </c>
      <c r="R34" s="60">
        <f>COA!L12/100</f>
        <v>0.54347287418237789</v>
      </c>
    </row>
    <row r="35" spans="2:18" ht="14.25" customHeight="1">
      <c r="B35" s="56" t="s">
        <v>108</v>
      </c>
      <c r="C35" s="59">
        <f t="shared" ref="C35:Q35" si="6">C45</f>
        <v>1</v>
      </c>
      <c r="D35" s="59">
        <f t="shared" si="6"/>
        <v>2</v>
      </c>
      <c r="E35" s="59">
        <f t="shared" si="6"/>
        <v>3</v>
      </c>
      <c r="F35" s="59">
        <f t="shared" si="6"/>
        <v>1</v>
      </c>
      <c r="G35" s="59">
        <f t="shared" si="6"/>
        <v>0</v>
      </c>
      <c r="H35" s="59">
        <f t="shared" si="6"/>
        <v>0</v>
      </c>
      <c r="I35" s="59">
        <f t="shared" si="6"/>
        <v>0</v>
      </c>
      <c r="J35" s="59">
        <f t="shared" si="6"/>
        <v>0</v>
      </c>
      <c r="K35" s="59">
        <f t="shared" si="6"/>
        <v>0</v>
      </c>
      <c r="L35" s="59">
        <f t="shared" si="6"/>
        <v>0</v>
      </c>
      <c r="M35" s="59">
        <f t="shared" si="6"/>
        <v>0</v>
      </c>
      <c r="N35" s="59">
        <f t="shared" si="6"/>
        <v>0</v>
      </c>
      <c r="O35" s="59">
        <f t="shared" si="6"/>
        <v>0</v>
      </c>
      <c r="P35" s="59">
        <f t="shared" si="6"/>
        <v>12</v>
      </c>
      <c r="Q35" s="59">
        <f t="shared" si="6"/>
        <v>0</v>
      </c>
    </row>
    <row r="36" spans="2:18" ht="14.25" customHeight="1">
      <c r="B36" s="56" t="s">
        <v>109</v>
      </c>
      <c r="C36" s="59">
        <f t="shared" ref="C36:Q36" si="7">AVERAGEIF(C39:C44,"&lt;4")</f>
        <v>1</v>
      </c>
      <c r="D36" s="59">
        <f t="shared" si="7"/>
        <v>1</v>
      </c>
      <c r="E36" s="59">
        <f t="shared" si="7"/>
        <v>1</v>
      </c>
      <c r="F36" s="59">
        <f t="shared" si="7"/>
        <v>1</v>
      </c>
      <c r="G36" s="59" t="e">
        <f t="shared" si="7"/>
        <v>#DIV/0!</v>
      </c>
      <c r="H36" s="59" t="e">
        <f t="shared" si="7"/>
        <v>#DIV/0!</v>
      </c>
      <c r="I36" s="59" t="e">
        <f t="shared" si="7"/>
        <v>#DIV/0!</v>
      </c>
      <c r="J36" s="59" t="e">
        <f t="shared" si="7"/>
        <v>#DIV/0!</v>
      </c>
      <c r="K36" s="59" t="e">
        <f t="shared" si="7"/>
        <v>#DIV/0!</v>
      </c>
      <c r="L36" s="59" t="e">
        <f t="shared" si="7"/>
        <v>#DIV/0!</v>
      </c>
      <c r="M36" s="59" t="e">
        <f t="shared" si="7"/>
        <v>#DIV/0!</v>
      </c>
      <c r="N36" s="59" t="e">
        <f t="shared" si="7"/>
        <v>#DIV/0!</v>
      </c>
      <c r="O36" s="59" t="e">
        <f t="shared" si="7"/>
        <v>#DIV/0!</v>
      </c>
      <c r="P36" s="59">
        <f t="shared" si="7"/>
        <v>2</v>
      </c>
      <c r="Q36" s="59" t="e">
        <f t="shared" si="7"/>
        <v>#DIV/0!</v>
      </c>
    </row>
    <row r="37" spans="2:18" ht="14.25" customHeight="1"/>
    <row r="38" spans="2:18" ht="62.2" customHeight="1">
      <c r="B38" s="61" t="s">
        <v>110</v>
      </c>
      <c r="C38" s="57">
        <f t="shared" ref="C38:Q38" si="8">(AVERAGEIF(C$29:C$34,"*",$R$29:$R$34)*C$36/3)*100</f>
        <v>19.578736053142435</v>
      </c>
      <c r="D38" s="57">
        <f t="shared" si="8"/>
        <v>19.578736053142435</v>
      </c>
      <c r="E38" s="57">
        <f t="shared" si="8"/>
        <v>19.578736053142435</v>
      </c>
      <c r="F38" s="57">
        <f t="shared" si="8"/>
        <v>19.578736053142435</v>
      </c>
      <c r="G38" s="57" t="e">
        <f t="shared" si="8"/>
        <v>#DIV/0!</v>
      </c>
      <c r="H38" s="57" t="e">
        <f t="shared" si="8"/>
        <v>#DIV/0!</v>
      </c>
      <c r="I38" s="57" t="e">
        <f t="shared" si="8"/>
        <v>#DIV/0!</v>
      </c>
      <c r="J38" s="57" t="e">
        <f t="shared" si="8"/>
        <v>#DIV/0!</v>
      </c>
      <c r="K38" s="57" t="e">
        <f t="shared" si="8"/>
        <v>#DIV/0!</v>
      </c>
      <c r="L38" s="57" t="e">
        <f t="shared" si="8"/>
        <v>#DIV/0!</v>
      </c>
      <c r="M38" s="57" t="e">
        <f t="shared" si="8"/>
        <v>#DIV/0!</v>
      </c>
      <c r="N38" s="57" t="e">
        <f t="shared" si="8"/>
        <v>#DIV/0!</v>
      </c>
      <c r="O38" s="57" t="e">
        <f t="shared" si="8"/>
        <v>#DIV/0!</v>
      </c>
      <c r="P38" s="57">
        <f t="shared" si="8"/>
        <v>39.157472106284871</v>
      </c>
      <c r="Q38" s="57" t="e">
        <f t="shared" si="8"/>
        <v>#DIV/0!</v>
      </c>
    </row>
    <row r="39" spans="2:18" ht="25.55" customHeight="1">
      <c r="B39" s="56" t="s">
        <v>81</v>
      </c>
      <c r="C39" s="57">
        <f t="shared" ref="C39:Q39" si="9">IFERROR(VALUE(C29)," ")</f>
        <v>1</v>
      </c>
      <c r="D39" s="57" t="str">
        <f t="shared" si="9"/>
        <v xml:space="preserve"> </v>
      </c>
      <c r="E39" s="57" t="str">
        <f t="shared" si="9"/>
        <v xml:space="preserve"> </v>
      </c>
      <c r="F39" s="57" t="str">
        <f t="shared" si="9"/>
        <v xml:space="preserve"> </v>
      </c>
      <c r="G39" s="57" t="str">
        <f t="shared" si="9"/>
        <v xml:space="preserve"> </v>
      </c>
      <c r="H39" s="57" t="str">
        <f t="shared" si="9"/>
        <v xml:space="preserve"> </v>
      </c>
      <c r="I39" s="57" t="str">
        <f t="shared" si="9"/>
        <v xml:space="preserve"> </v>
      </c>
      <c r="J39" s="57" t="str">
        <f t="shared" si="9"/>
        <v xml:space="preserve"> </v>
      </c>
      <c r="K39" s="57" t="str">
        <f t="shared" si="9"/>
        <v xml:space="preserve"> </v>
      </c>
      <c r="L39" s="57" t="str">
        <f t="shared" si="9"/>
        <v xml:space="preserve"> </v>
      </c>
      <c r="M39" s="57" t="str">
        <f t="shared" si="9"/>
        <v xml:space="preserve"> </v>
      </c>
      <c r="N39" s="57" t="str">
        <f t="shared" si="9"/>
        <v xml:space="preserve"> </v>
      </c>
      <c r="O39" s="57" t="str">
        <f t="shared" si="9"/>
        <v xml:space="preserve"> </v>
      </c>
      <c r="P39" s="57">
        <f t="shared" si="9"/>
        <v>2</v>
      </c>
      <c r="Q39" s="57" t="str">
        <f t="shared" si="9"/>
        <v xml:space="preserve"> </v>
      </c>
    </row>
    <row r="40" spans="2:18" ht="25.55" customHeight="1">
      <c r="B40" s="56" t="s">
        <v>85</v>
      </c>
      <c r="C40" s="57" t="str">
        <f t="shared" ref="C40:Q40" si="10">IFERROR(VALUE(C30)," ")</f>
        <v xml:space="preserve"> </v>
      </c>
      <c r="D40" s="57">
        <f t="shared" si="10"/>
        <v>1</v>
      </c>
      <c r="E40" s="57" t="str">
        <f t="shared" si="10"/>
        <v xml:space="preserve"> </v>
      </c>
      <c r="F40" s="57" t="str">
        <f t="shared" si="10"/>
        <v xml:space="preserve"> </v>
      </c>
      <c r="G40" s="57" t="str">
        <f t="shared" si="10"/>
        <v xml:space="preserve"> </v>
      </c>
      <c r="H40" s="57" t="str">
        <f t="shared" si="10"/>
        <v xml:space="preserve"> </v>
      </c>
      <c r="I40" s="57" t="str">
        <f t="shared" si="10"/>
        <v xml:space="preserve"> </v>
      </c>
      <c r="J40" s="57" t="str">
        <f t="shared" si="10"/>
        <v xml:space="preserve"> </v>
      </c>
      <c r="K40" s="57" t="str">
        <f t="shared" si="10"/>
        <v xml:space="preserve"> </v>
      </c>
      <c r="L40" s="57" t="str">
        <f t="shared" si="10"/>
        <v xml:space="preserve"> </v>
      </c>
      <c r="M40" s="57" t="str">
        <f t="shared" si="10"/>
        <v xml:space="preserve"> </v>
      </c>
      <c r="N40" s="57" t="str">
        <f t="shared" si="10"/>
        <v xml:space="preserve"> </v>
      </c>
      <c r="O40" s="57" t="str">
        <f t="shared" si="10"/>
        <v xml:space="preserve"> </v>
      </c>
      <c r="P40" s="57">
        <f t="shared" si="10"/>
        <v>2</v>
      </c>
      <c r="Q40" s="57" t="str">
        <f t="shared" si="10"/>
        <v xml:space="preserve"> </v>
      </c>
    </row>
    <row r="41" spans="2:18" ht="25.55" customHeight="1">
      <c r="B41" s="56" t="s">
        <v>88</v>
      </c>
      <c r="C41" s="57" t="str">
        <f t="shared" ref="C41:Q41" si="11">IFERROR(VALUE(C31)," ")</f>
        <v xml:space="preserve"> </v>
      </c>
      <c r="D41" s="57">
        <f t="shared" si="11"/>
        <v>1</v>
      </c>
      <c r="E41" s="57" t="str">
        <f t="shared" si="11"/>
        <v xml:space="preserve"> </v>
      </c>
      <c r="F41" s="57" t="str">
        <f t="shared" si="11"/>
        <v xml:space="preserve"> </v>
      </c>
      <c r="G41" s="57" t="str">
        <f t="shared" si="11"/>
        <v xml:space="preserve"> </v>
      </c>
      <c r="H41" s="57" t="str">
        <f t="shared" si="11"/>
        <v xml:space="preserve"> </v>
      </c>
      <c r="I41" s="57" t="str">
        <f t="shared" si="11"/>
        <v xml:space="preserve"> </v>
      </c>
      <c r="J41" s="57" t="str">
        <f t="shared" si="11"/>
        <v xml:space="preserve"> </v>
      </c>
      <c r="K41" s="57" t="str">
        <f t="shared" si="11"/>
        <v xml:space="preserve"> </v>
      </c>
      <c r="L41" s="57" t="str">
        <f t="shared" si="11"/>
        <v xml:space="preserve"> </v>
      </c>
      <c r="M41" s="57" t="str">
        <f t="shared" si="11"/>
        <v xml:space="preserve"> </v>
      </c>
      <c r="N41" s="57" t="str">
        <f t="shared" si="11"/>
        <v xml:space="preserve"> </v>
      </c>
      <c r="O41" s="57" t="str">
        <f t="shared" si="11"/>
        <v xml:space="preserve"> </v>
      </c>
      <c r="P41" s="57">
        <f t="shared" si="11"/>
        <v>2</v>
      </c>
      <c r="Q41" s="57" t="str">
        <f t="shared" si="11"/>
        <v xml:space="preserve"> </v>
      </c>
    </row>
    <row r="42" spans="2:18" ht="25.55" customHeight="1">
      <c r="B42" s="56" t="s">
        <v>90</v>
      </c>
      <c r="C42" s="57" t="str">
        <f t="shared" ref="C42:Q42" si="12">IFERROR(VALUE(C32)," ")</f>
        <v xml:space="preserve"> </v>
      </c>
      <c r="D42" s="57" t="str">
        <f t="shared" si="12"/>
        <v xml:space="preserve"> </v>
      </c>
      <c r="E42" s="57">
        <f t="shared" si="12"/>
        <v>1</v>
      </c>
      <c r="F42" s="57" t="str">
        <f t="shared" si="12"/>
        <v xml:space="preserve"> </v>
      </c>
      <c r="G42" s="57" t="str">
        <f t="shared" si="12"/>
        <v xml:space="preserve"> </v>
      </c>
      <c r="H42" s="57" t="str">
        <f t="shared" si="12"/>
        <v xml:space="preserve"> </v>
      </c>
      <c r="I42" s="57" t="str">
        <f t="shared" si="12"/>
        <v xml:space="preserve"> </v>
      </c>
      <c r="J42" s="57" t="str">
        <f t="shared" si="12"/>
        <v xml:space="preserve"> </v>
      </c>
      <c r="K42" s="57" t="str">
        <f t="shared" si="12"/>
        <v xml:space="preserve"> </v>
      </c>
      <c r="L42" s="57" t="str">
        <f t="shared" si="12"/>
        <v xml:space="preserve"> </v>
      </c>
      <c r="M42" s="57" t="str">
        <f t="shared" si="12"/>
        <v xml:space="preserve"> </v>
      </c>
      <c r="N42" s="57" t="str">
        <f t="shared" si="12"/>
        <v xml:space="preserve"> </v>
      </c>
      <c r="O42" s="57" t="str">
        <f t="shared" si="12"/>
        <v xml:space="preserve"> </v>
      </c>
      <c r="P42" s="57">
        <f t="shared" si="12"/>
        <v>2</v>
      </c>
      <c r="Q42" s="57" t="str">
        <f t="shared" si="12"/>
        <v xml:space="preserve"> </v>
      </c>
    </row>
    <row r="43" spans="2:18" ht="25.55" customHeight="1">
      <c r="B43" s="56" t="s">
        <v>92</v>
      </c>
      <c r="C43" s="57" t="str">
        <f t="shared" ref="C43:Q43" si="13">IFERROR(VALUE(C33)," ")</f>
        <v xml:space="preserve"> </v>
      </c>
      <c r="D43" s="57" t="str">
        <f t="shared" si="13"/>
        <v xml:space="preserve"> </v>
      </c>
      <c r="E43" s="57">
        <f t="shared" si="13"/>
        <v>1</v>
      </c>
      <c r="F43" s="57" t="str">
        <f t="shared" si="13"/>
        <v xml:space="preserve"> </v>
      </c>
      <c r="G43" s="57" t="str">
        <f t="shared" si="13"/>
        <v xml:space="preserve"> </v>
      </c>
      <c r="H43" s="57" t="str">
        <f t="shared" si="13"/>
        <v xml:space="preserve"> </v>
      </c>
      <c r="I43" s="57" t="str">
        <f t="shared" si="13"/>
        <v xml:space="preserve"> </v>
      </c>
      <c r="J43" s="57" t="str">
        <f t="shared" si="13"/>
        <v xml:space="preserve"> </v>
      </c>
      <c r="K43" s="57" t="str">
        <f t="shared" si="13"/>
        <v xml:space="preserve"> </v>
      </c>
      <c r="L43" s="57" t="str">
        <f t="shared" si="13"/>
        <v xml:space="preserve"> </v>
      </c>
      <c r="M43" s="57" t="str">
        <f t="shared" si="13"/>
        <v xml:space="preserve"> </v>
      </c>
      <c r="N43" s="57" t="str">
        <f t="shared" si="13"/>
        <v xml:space="preserve"> </v>
      </c>
      <c r="O43" s="57" t="str">
        <f t="shared" si="13"/>
        <v xml:space="preserve"> </v>
      </c>
      <c r="P43" s="57">
        <f t="shared" si="13"/>
        <v>2</v>
      </c>
      <c r="Q43" s="57" t="str">
        <f t="shared" si="13"/>
        <v xml:space="preserve"> </v>
      </c>
    </row>
    <row r="44" spans="2:18" ht="25.55" customHeight="1">
      <c r="B44" s="56" t="s">
        <v>94</v>
      </c>
      <c r="C44" s="57" t="str">
        <f t="shared" ref="C44:Q44" si="14">IFERROR(VALUE(C34)," ")</f>
        <v xml:space="preserve"> </v>
      </c>
      <c r="D44" s="57" t="str">
        <f t="shared" si="14"/>
        <v xml:space="preserve"> </v>
      </c>
      <c r="E44" s="57">
        <f t="shared" si="14"/>
        <v>1</v>
      </c>
      <c r="F44" s="57">
        <f t="shared" si="14"/>
        <v>1</v>
      </c>
      <c r="G44" s="57" t="str">
        <f t="shared" si="14"/>
        <v xml:space="preserve"> </v>
      </c>
      <c r="H44" s="57" t="str">
        <f t="shared" si="14"/>
        <v xml:space="preserve"> </v>
      </c>
      <c r="I44" s="57" t="str">
        <f t="shared" si="14"/>
        <v xml:space="preserve"> </v>
      </c>
      <c r="J44" s="57" t="str">
        <f t="shared" si="14"/>
        <v xml:space="preserve"> </v>
      </c>
      <c r="K44" s="57" t="str">
        <f t="shared" si="14"/>
        <v xml:space="preserve"> </v>
      </c>
      <c r="L44" s="57" t="str">
        <f t="shared" si="14"/>
        <v xml:space="preserve"> </v>
      </c>
      <c r="M44" s="57" t="str">
        <f t="shared" si="14"/>
        <v xml:space="preserve"> </v>
      </c>
      <c r="N44" s="57" t="str">
        <f t="shared" si="14"/>
        <v xml:space="preserve"> </v>
      </c>
      <c r="O44" s="57" t="str">
        <f t="shared" si="14"/>
        <v xml:space="preserve"> </v>
      </c>
      <c r="P44" s="57">
        <f t="shared" si="14"/>
        <v>2</v>
      </c>
      <c r="Q44" s="57" t="str">
        <f t="shared" si="14"/>
        <v xml:space="preserve"> </v>
      </c>
    </row>
    <row r="45" spans="2:18" ht="25.55" customHeight="1">
      <c r="B45" s="56" t="s">
        <v>108</v>
      </c>
      <c r="C45" s="57">
        <f t="shared" ref="C45:Q45" si="15">SUM(C39:C44)</f>
        <v>1</v>
      </c>
      <c r="D45" s="57">
        <f t="shared" si="15"/>
        <v>2</v>
      </c>
      <c r="E45" s="57">
        <f t="shared" si="15"/>
        <v>3</v>
      </c>
      <c r="F45" s="57">
        <f t="shared" si="15"/>
        <v>1</v>
      </c>
      <c r="G45" s="57">
        <f t="shared" si="15"/>
        <v>0</v>
      </c>
      <c r="H45" s="57">
        <f t="shared" si="15"/>
        <v>0</v>
      </c>
      <c r="I45" s="57">
        <f t="shared" si="15"/>
        <v>0</v>
      </c>
      <c r="J45" s="57">
        <f t="shared" si="15"/>
        <v>0</v>
      </c>
      <c r="K45" s="57">
        <f t="shared" si="15"/>
        <v>0</v>
      </c>
      <c r="L45" s="57">
        <f t="shared" si="15"/>
        <v>0</v>
      </c>
      <c r="M45" s="57">
        <f t="shared" si="15"/>
        <v>0</v>
      </c>
      <c r="N45" s="57">
        <f t="shared" si="15"/>
        <v>0</v>
      </c>
      <c r="O45" s="57">
        <f t="shared" si="15"/>
        <v>0</v>
      </c>
      <c r="P45" s="57">
        <f t="shared" si="15"/>
        <v>12</v>
      </c>
      <c r="Q45" s="57">
        <f t="shared" si="15"/>
        <v>0</v>
      </c>
    </row>
    <row r="46" spans="2:18" ht="25.55" customHeight="1">
      <c r="B46" s="56" t="s">
        <v>109</v>
      </c>
      <c r="C46" s="57"/>
      <c r="D46" s="57"/>
      <c r="E46" s="57"/>
      <c r="F46" s="57"/>
      <c r="G46" s="57"/>
      <c r="H46" s="57"/>
      <c r="I46" s="57"/>
      <c r="J46" s="57"/>
      <c r="K46" s="57"/>
      <c r="L46" s="57"/>
      <c r="M46" s="57"/>
      <c r="N46" s="57"/>
      <c r="O46" s="57"/>
      <c r="P46" s="57"/>
      <c r="Q46" s="57"/>
    </row>
    <row r="47" spans="2:18" ht="14.25" customHeight="1"/>
    <row r="48" spans="2: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B18:K18"/>
    <mergeCell ref="O27:Q27"/>
    <mergeCell ref="R27:R28"/>
    <mergeCell ref="B19:Q20"/>
    <mergeCell ref="B21:F21"/>
    <mergeCell ref="B22:F22"/>
    <mergeCell ref="B23:F23"/>
    <mergeCell ref="B24:F24"/>
    <mergeCell ref="B27:B28"/>
    <mergeCell ref="C27:N27"/>
    <mergeCell ref="B3:N3"/>
    <mergeCell ref="B5:B8"/>
    <mergeCell ref="C5:N5"/>
    <mergeCell ref="O5:Q5"/>
    <mergeCell ref="C7:N7"/>
    <mergeCell ref="O7:Q7"/>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4.3984375" defaultRowHeight="15.05" customHeight="1"/>
  <cols>
    <col min="1" max="1" width="10.296875" customWidth="1"/>
    <col min="2" max="2" width="14.296875" customWidth="1"/>
    <col min="3" max="3" width="15.59765625" customWidth="1"/>
    <col min="4" max="4" width="10.09765625" customWidth="1"/>
    <col min="5" max="5" width="10.296875" customWidth="1"/>
    <col min="6" max="7" width="10.09765625" customWidth="1"/>
    <col min="8" max="9" width="12.296875" customWidth="1"/>
    <col min="10" max="11" width="10.69921875" customWidth="1"/>
    <col min="12" max="12" width="14" customWidth="1"/>
    <col min="13" max="13" width="13.8984375" customWidth="1"/>
    <col min="14" max="21" width="10.296875" customWidth="1"/>
    <col min="22" max="26" width="8.69921875" customWidth="1"/>
  </cols>
  <sheetData>
    <row r="1" spans="1:21" ht="36" customHeight="1">
      <c r="A1" s="254" t="s">
        <v>111</v>
      </c>
      <c r="B1" s="255"/>
      <c r="C1" s="255"/>
      <c r="D1" s="255"/>
      <c r="E1" s="255"/>
      <c r="F1" s="255"/>
      <c r="G1" s="255"/>
      <c r="H1" s="255"/>
      <c r="I1" s="255"/>
      <c r="J1" s="255"/>
      <c r="K1" s="255"/>
      <c r="L1" s="255"/>
      <c r="M1" s="255"/>
      <c r="N1" s="255"/>
      <c r="O1" s="255"/>
      <c r="P1" s="255"/>
      <c r="Q1" s="255"/>
      <c r="R1" s="255"/>
      <c r="S1" s="255"/>
      <c r="T1" s="255"/>
      <c r="U1" s="256"/>
    </row>
    <row r="2" spans="1:21" ht="36" customHeight="1">
      <c r="A2" s="257" t="s">
        <v>112</v>
      </c>
      <c r="B2" s="258" t="s">
        <v>113</v>
      </c>
      <c r="C2" s="190"/>
      <c r="D2" s="190"/>
      <c r="E2" s="190"/>
      <c r="F2" s="190"/>
      <c r="G2" s="190"/>
      <c r="H2" s="190"/>
      <c r="I2" s="190"/>
      <c r="J2" s="190"/>
      <c r="K2" s="191"/>
      <c r="L2" s="258" t="s">
        <v>114</v>
      </c>
      <c r="M2" s="190"/>
      <c r="N2" s="190"/>
      <c r="O2" s="190"/>
      <c r="P2" s="190"/>
      <c r="Q2" s="190"/>
      <c r="R2" s="190"/>
      <c r="S2" s="190"/>
      <c r="T2" s="190"/>
      <c r="U2" s="191"/>
    </row>
    <row r="3" spans="1:21" ht="51.75" customHeight="1">
      <c r="A3" s="209"/>
      <c r="B3" s="62" t="s">
        <v>115</v>
      </c>
      <c r="C3" s="62" t="s">
        <v>116</v>
      </c>
      <c r="D3" s="204" t="s">
        <v>117</v>
      </c>
      <c r="E3" s="191"/>
      <c r="F3" s="204" t="s">
        <v>118</v>
      </c>
      <c r="G3" s="191"/>
      <c r="H3" s="204" t="s">
        <v>119</v>
      </c>
      <c r="I3" s="191"/>
      <c r="J3" s="204" t="s">
        <v>120</v>
      </c>
      <c r="K3" s="191"/>
      <c r="L3" s="11" t="s">
        <v>115</v>
      </c>
      <c r="M3" s="11" t="s">
        <v>116</v>
      </c>
      <c r="N3" s="204" t="s">
        <v>117</v>
      </c>
      <c r="O3" s="191"/>
      <c r="P3" s="204" t="s">
        <v>118</v>
      </c>
      <c r="Q3" s="191"/>
      <c r="R3" s="204" t="s">
        <v>119</v>
      </c>
      <c r="S3" s="191"/>
      <c r="T3" s="204" t="s">
        <v>120</v>
      </c>
      <c r="U3" s="191"/>
    </row>
    <row r="4" spans="1:21" ht="59.25" customHeight="1">
      <c r="A4" s="63" t="s">
        <v>81</v>
      </c>
      <c r="B4" s="64" t="s">
        <v>22</v>
      </c>
      <c r="C4" s="65">
        <v>0.5</v>
      </c>
      <c r="D4" s="66" t="s">
        <v>121</v>
      </c>
      <c r="E4" s="67">
        <v>45</v>
      </c>
      <c r="F4" s="67" t="s">
        <v>122</v>
      </c>
      <c r="G4" s="67">
        <v>45</v>
      </c>
      <c r="H4" s="67" t="s">
        <v>122</v>
      </c>
      <c r="I4" s="67">
        <v>55</v>
      </c>
      <c r="J4" s="67" t="s">
        <v>122</v>
      </c>
      <c r="K4" s="67">
        <v>65</v>
      </c>
      <c r="L4" s="68" t="s">
        <v>25</v>
      </c>
      <c r="M4" s="65">
        <v>0.36</v>
      </c>
      <c r="N4" s="67" t="s">
        <v>121</v>
      </c>
      <c r="O4" s="67">
        <v>35</v>
      </c>
      <c r="P4" s="67" t="s">
        <v>122</v>
      </c>
      <c r="Q4" s="67">
        <v>35</v>
      </c>
      <c r="R4" s="67" t="s">
        <v>122</v>
      </c>
      <c r="S4" s="67">
        <v>45</v>
      </c>
      <c r="T4" s="67" t="s">
        <v>122</v>
      </c>
      <c r="U4" s="67">
        <v>55</v>
      </c>
    </row>
    <row r="5" spans="1:21" ht="59.25" customHeight="1">
      <c r="A5" s="69" t="s">
        <v>85</v>
      </c>
      <c r="B5" s="64" t="s">
        <v>22</v>
      </c>
      <c r="C5" s="65">
        <v>0.5</v>
      </c>
      <c r="D5" s="66" t="s">
        <v>121</v>
      </c>
      <c r="E5" s="67">
        <v>45</v>
      </c>
      <c r="F5" s="67" t="s">
        <v>122</v>
      </c>
      <c r="G5" s="67">
        <v>45</v>
      </c>
      <c r="H5" s="67" t="s">
        <v>122</v>
      </c>
      <c r="I5" s="67">
        <v>55</v>
      </c>
      <c r="J5" s="67" t="s">
        <v>122</v>
      </c>
      <c r="K5" s="67">
        <v>65</v>
      </c>
      <c r="L5" s="68" t="s">
        <v>25</v>
      </c>
      <c r="M5" s="65">
        <v>0.36</v>
      </c>
      <c r="N5" s="67" t="s">
        <v>121</v>
      </c>
      <c r="O5" s="67">
        <v>35</v>
      </c>
      <c r="P5" s="67" t="s">
        <v>122</v>
      </c>
      <c r="Q5" s="67">
        <v>35</v>
      </c>
      <c r="R5" s="67" t="s">
        <v>122</v>
      </c>
      <c r="S5" s="67">
        <v>45</v>
      </c>
      <c r="T5" s="67" t="s">
        <v>122</v>
      </c>
      <c r="U5" s="67">
        <v>55</v>
      </c>
    </row>
    <row r="6" spans="1:21" ht="59.25" customHeight="1">
      <c r="A6" s="69" t="s">
        <v>88</v>
      </c>
      <c r="B6" s="64" t="s">
        <v>22</v>
      </c>
      <c r="C6" s="65">
        <v>0.5</v>
      </c>
      <c r="D6" s="66" t="s">
        <v>121</v>
      </c>
      <c r="E6" s="67">
        <v>45</v>
      </c>
      <c r="F6" s="67" t="s">
        <v>122</v>
      </c>
      <c r="G6" s="67">
        <v>45</v>
      </c>
      <c r="H6" s="67" t="s">
        <v>122</v>
      </c>
      <c r="I6" s="67">
        <v>55</v>
      </c>
      <c r="J6" s="67" t="s">
        <v>122</v>
      </c>
      <c r="K6" s="67">
        <v>65</v>
      </c>
      <c r="L6" s="68" t="s">
        <v>25</v>
      </c>
      <c r="M6" s="65">
        <v>0.36</v>
      </c>
      <c r="N6" s="67" t="s">
        <v>121</v>
      </c>
      <c r="O6" s="67">
        <v>35</v>
      </c>
      <c r="P6" s="67" t="s">
        <v>122</v>
      </c>
      <c r="Q6" s="67">
        <v>35</v>
      </c>
      <c r="R6" s="67" t="s">
        <v>122</v>
      </c>
      <c r="S6" s="67">
        <v>45</v>
      </c>
      <c r="T6" s="67" t="s">
        <v>122</v>
      </c>
      <c r="U6" s="67">
        <v>55</v>
      </c>
    </row>
    <row r="7" spans="1:21" ht="59.25" customHeight="1">
      <c r="A7" s="69" t="s">
        <v>90</v>
      </c>
      <c r="B7" s="64" t="s">
        <v>22</v>
      </c>
      <c r="C7" s="65">
        <v>0.5</v>
      </c>
      <c r="D7" s="66" t="s">
        <v>121</v>
      </c>
      <c r="E7" s="67">
        <v>45</v>
      </c>
      <c r="F7" s="67" t="s">
        <v>122</v>
      </c>
      <c r="G7" s="67">
        <v>45</v>
      </c>
      <c r="H7" s="67" t="s">
        <v>122</v>
      </c>
      <c r="I7" s="67">
        <v>55</v>
      </c>
      <c r="J7" s="67" t="s">
        <v>122</v>
      </c>
      <c r="K7" s="67">
        <v>65</v>
      </c>
      <c r="L7" s="68" t="s">
        <v>25</v>
      </c>
      <c r="M7" s="65">
        <v>0.36</v>
      </c>
      <c r="N7" s="67" t="s">
        <v>121</v>
      </c>
      <c r="O7" s="67">
        <v>35</v>
      </c>
      <c r="P7" s="67" t="s">
        <v>122</v>
      </c>
      <c r="Q7" s="67">
        <v>35</v>
      </c>
      <c r="R7" s="67" t="s">
        <v>122</v>
      </c>
      <c r="S7" s="67">
        <v>45</v>
      </c>
      <c r="T7" s="67" t="s">
        <v>122</v>
      </c>
      <c r="U7" s="67">
        <v>55</v>
      </c>
    </row>
    <row r="8" spans="1:21" ht="59.25" customHeight="1">
      <c r="A8" s="69" t="s">
        <v>92</v>
      </c>
      <c r="B8" s="64" t="s">
        <v>22</v>
      </c>
      <c r="C8" s="65">
        <v>0.5</v>
      </c>
      <c r="D8" s="66" t="s">
        <v>121</v>
      </c>
      <c r="E8" s="67">
        <v>45</v>
      </c>
      <c r="F8" s="67" t="s">
        <v>122</v>
      </c>
      <c r="G8" s="67">
        <v>45</v>
      </c>
      <c r="H8" s="67" t="s">
        <v>122</v>
      </c>
      <c r="I8" s="67">
        <v>55</v>
      </c>
      <c r="J8" s="67" t="s">
        <v>122</v>
      </c>
      <c r="K8" s="67">
        <v>65</v>
      </c>
      <c r="L8" s="68" t="s">
        <v>25</v>
      </c>
      <c r="M8" s="65">
        <v>0.36</v>
      </c>
      <c r="N8" s="67" t="s">
        <v>121</v>
      </c>
      <c r="O8" s="67">
        <v>35</v>
      </c>
      <c r="P8" s="67" t="s">
        <v>122</v>
      </c>
      <c r="Q8" s="67">
        <v>35</v>
      </c>
      <c r="R8" s="67" t="s">
        <v>122</v>
      </c>
      <c r="S8" s="67">
        <v>45</v>
      </c>
      <c r="T8" s="67" t="s">
        <v>122</v>
      </c>
      <c r="U8" s="67">
        <v>55</v>
      </c>
    </row>
    <row r="9" spans="1:21" ht="59.25" customHeight="1">
      <c r="A9" s="69" t="s">
        <v>94</v>
      </c>
      <c r="B9" s="64" t="s">
        <v>22</v>
      </c>
      <c r="C9" s="65">
        <v>0.5</v>
      </c>
      <c r="D9" s="66" t="s">
        <v>121</v>
      </c>
      <c r="E9" s="67">
        <v>45</v>
      </c>
      <c r="F9" s="67" t="s">
        <v>122</v>
      </c>
      <c r="G9" s="67">
        <v>45</v>
      </c>
      <c r="H9" s="67" t="s">
        <v>122</v>
      </c>
      <c r="I9" s="67">
        <v>55</v>
      </c>
      <c r="J9" s="67" t="s">
        <v>122</v>
      </c>
      <c r="K9" s="67">
        <v>65</v>
      </c>
      <c r="L9" s="68" t="s">
        <v>25</v>
      </c>
      <c r="M9" s="65">
        <v>0.36</v>
      </c>
      <c r="N9" s="67" t="s">
        <v>121</v>
      </c>
      <c r="O9" s="67">
        <v>35</v>
      </c>
      <c r="P9" s="67" t="s">
        <v>122</v>
      </c>
      <c r="Q9" s="67">
        <v>35</v>
      </c>
      <c r="R9" s="67" t="s">
        <v>122</v>
      </c>
      <c r="S9" s="67">
        <v>45</v>
      </c>
      <c r="T9" s="67" t="s">
        <v>122</v>
      </c>
      <c r="U9" s="67">
        <v>55</v>
      </c>
    </row>
    <row r="10" spans="1:21" ht="36" customHeight="1"/>
    <row r="11" spans="1:21" ht="36" customHeight="1"/>
    <row r="12" spans="1:21" ht="36" customHeight="1"/>
    <row r="13" spans="1:21" ht="36" customHeight="1"/>
    <row r="14" spans="1:21" ht="36" customHeight="1"/>
    <row r="15" spans="1:21" ht="36" customHeight="1"/>
    <row r="16" spans="1:21" ht="36" customHeight="1"/>
    <row r="17" ht="36" customHeight="1"/>
    <row r="18" ht="36" customHeight="1"/>
    <row r="19" ht="36" customHeight="1"/>
    <row r="20" ht="36" customHeight="1"/>
    <row r="21" ht="36" customHeight="1"/>
    <row r="22" ht="36" customHeight="1"/>
    <row r="23" ht="36" customHeight="1"/>
    <row r="24" ht="36" customHeight="1"/>
    <row r="25" ht="36" customHeight="1"/>
    <row r="26" ht="36" customHeight="1"/>
    <row r="27" ht="36" customHeight="1"/>
    <row r="28" ht="36" customHeight="1"/>
    <row r="29" ht="36" customHeight="1"/>
    <row r="30" ht="36" customHeight="1"/>
    <row r="31" ht="36" customHeight="1"/>
    <row r="32" ht="36" customHeight="1"/>
    <row r="33" ht="36" customHeight="1"/>
    <row r="34" ht="36" customHeight="1"/>
    <row r="35" ht="36" customHeight="1"/>
    <row r="36" ht="36" customHeight="1"/>
    <row r="37" ht="36" customHeight="1"/>
    <row r="38" ht="36" customHeight="1"/>
    <row r="39" ht="36" customHeight="1"/>
    <row r="40" ht="36" customHeight="1"/>
    <row r="41" ht="36" customHeight="1"/>
    <row r="42" ht="36" customHeight="1"/>
    <row r="43" ht="36" customHeight="1"/>
    <row r="44" ht="36" customHeight="1"/>
    <row r="45" ht="36" customHeight="1"/>
    <row r="46" ht="36" customHeight="1"/>
    <row r="47" ht="36" customHeight="1"/>
    <row r="48"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row r="134" ht="36" customHeight="1"/>
    <row r="135" ht="36" customHeight="1"/>
    <row r="136" ht="36" customHeight="1"/>
    <row r="137" ht="36" customHeight="1"/>
    <row r="138" ht="36" customHeight="1"/>
    <row r="139" ht="36" customHeight="1"/>
    <row r="140" ht="36" customHeight="1"/>
    <row r="141" ht="36" customHeight="1"/>
    <row r="142" ht="36" customHeight="1"/>
    <row r="143" ht="36" customHeight="1"/>
    <row r="144" ht="36" customHeight="1"/>
    <row r="145" ht="36" customHeight="1"/>
    <row r="146" ht="36" customHeight="1"/>
    <row r="147" ht="36" customHeight="1"/>
    <row r="148" ht="36" customHeight="1"/>
    <row r="149" ht="36" customHeight="1"/>
    <row r="150" ht="36" customHeight="1"/>
    <row r="151" ht="36" customHeight="1"/>
    <row r="152" ht="36" customHeight="1"/>
    <row r="153" ht="36" customHeight="1"/>
    <row r="154" ht="36" customHeight="1"/>
    <row r="155" ht="36" customHeight="1"/>
    <row r="156" ht="36" customHeight="1"/>
    <row r="157" ht="36" customHeight="1"/>
    <row r="158" ht="36" customHeight="1"/>
    <row r="159" ht="36" customHeight="1"/>
    <row r="160" ht="36" customHeight="1"/>
    <row r="161" ht="36" customHeight="1"/>
    <row r="162" ht="36" customHeight="1"/>
    <row r="163" ht="36" customHeight="1"/>
    <row r="164" ht="36" customHeight="1"/>
    <row r="165" ht="36" customHeight="1"/>
    <row r="166" ht="36" customHeight="1"/>
    <row r="167" ht="36" customHeight="1"/>
    <row r="168" ht="36" customHeight="1"/>
    <row r="169" ht="36" customHeight="1"/>
    <row r="170" ht="36" customHeight="1"/>
    <row r="171" ht="36" customHeight="1"/>
    <row r="172" ht="36" customHeight="1"/>
    <row r="173" ht="36" customHeight="1"/>
    <row r="174" ht="36" customHeight="1"/>
    <row r="175" ht="36" customHeight="1"/>
    <row r="176" ht="36" customHeight="1"/>
    <row r="177" ht="36" customHeight="1"/>
    <row r="178" ht="36" customHeight="1"/>
    <row r="179" ht="36" customHeight="1"/>
    <row r="180" ht="36" customHeight="1"/>
    <row r="181" ht="36" customHeight="1"/>
    <row r="182" ht="36" customHeight="1"/>
    <row r="183" ht="36" customHeight="1"/>
    <row r="184" ht="36" customHeight="1"/>
    <row r="185" ht="36" customHeight="1"/>
    <row r="186" ht="36" customHeight="1"/>
    <row r="187" ht="36" customHeight="1"/>
    <row r="188" ht="36" customHeight="1"/>
    <row r="189" ht="36" customHeight="1"/>
    <row r="190" ht="36" customHeight="1"/>
    <row r="191" ht="36" customHeight="1"/>
    <row r="192" ht="36" customHeight="1"/>
    <row r="193" ht="36" customHeight="1"/>
    <row r="194" ht="36" customHeight="1"/>
    <row r="195" ht="36" customHeight="1"/>
    <row r="196" ht="36" customHeight="1"/>
    <row r="197" ht="36" customHeight="1"/>
    <row r="198" ht="36" customHeight="1"/>
    <row r="199" ht="36" customHeight="1"/>
    <row r="200" ht="36" customHeight="1"/>
    <row r="201" ht="36" customHeight="1"/>
    <row r="202" ht="36" customHeight="1"/>
    <row r="203" ht="36" customHeight="1"/>
    <row r="204" ht="36" customHeight="1"/>
    <row r="205" ht="36" customHeight="1"/>
    <row r="206" ht="36" customHeight="1"/>
    <row r="207" ht="36" customHeight="1"/>
    <row r="208" ht="36" customHeight="1"/>
    <row r="209" ht="36" customHeight="1"/>
    <row r="210" ht="36" customHeight="1"/>
    <row r="211" ht="36" customHeight="1"/>
    <row r="212" ht="36" customHeight="1"/>
    <row r="213" ht="36" customHeight="1"/>
    <row r="214" ht="36" customHeight="1"/>
    <row r="215" ht="36" customHeight="1"/>
    <row r="216" ht="36" customHeight="1"/>
    <row r="217" ht="36" customHeight="1"/>
    <row r="218" ht="36" customHeight="1"/>
    <row r="219" ht="36" customHeight="1"/>
    <row r="220" ht="36" customHeight="1"/>
    <row r="221" ht="36" customHeight="1"/>
    <row r="222" ht="36" customHeight="1"/>
    <row r="223" ht="36" customHeight="1"/>
    <row r="224" ht="36" customHeight="1"/>
    <row r="225" ht="36" customHeight="1"/>
    <row r="226" ht="36" customHeight="1"/>
    <row r="227" ht="36" customHeight="1"/>
    <row r="228" ht="36" customHeight="1"/>
    <row r="229" ht="36" customHeight="1"/>
    <row r="230" ht="36" customHeight="1"/>
    <row r="231" ht="36" customHeight="1"/>
    <row r="232" ht="36" customHeight="1"/>
    <row r="233" ht="36" customHeight="1"/>
    <row r="234" ht="36" customHeight="1"/>
    <row r="235" ht="36" customHeight="1"/>
    <row r="236" ht="36" customHeight="1"/>
    <row r="237" ht="36" customHeight="1"/>
    <row r="238" ht="36" customHeight="1"/>
    <row r="239" ht="36" customHeight="1"/>
    <row r="240" ht="36" customHeight="1"/>
    <row r="241" ht="36" customHeight="1"/>
    <row r="242" ht="36" customHeight="1"/>
    <row r="243" ht="36" customHeight="1"/>
    <row r="244" ht="36" customHeight="1"/>
    <row r="245" ht="36" customHeight="1"/>
    <row r="246" ht="36" customHeight="1"/>
    <row r="247" ht="36" customHeight="1"/>
    <row r="248" ht="36" customHeight="1"/>
    <row r="249" ht="36" customHeight="1"/>
    <row r="250" ht="36" customHeight="1"/>
    <row r="251" ht="36" customHeight="1"/>
    <row r="252" ht="36" customHeight="1"/>
    <row r="253" ht="36" customHeight="1"/>
    <row r="254" ht="36" customHeight="1"/>
    <row r="255" ht="36" customHeight="1"/>
    <row r="256" ht="36" customHeight="1"/>
    <row r="257" ht="36" customHeight="1"/>
    <row r="258" ht="36" customHeight="1"/>
    <row r="259" ht="36" customHeight="1"/>
    <row r="260" ht="36" customHeight="1"/>
    <row r="261" ht="36" customHeight="1"/>
    <row r="262" ht="36" customHeight="1"/>
    <row r="263" ht="36" customHeight="1"/>
    <row r="264" ht="36" customHeight="1"/>
    <row r="265" ht="36" customHeight="1"/>
    <row r="266" ht="36" customHeight="1"/>
    <row r="267" ht="36" customHeight="1"/>
    <row r="268" ht="36" customHeight="1"/>
    <row r="269" ht="36" customHeight="1"/>
    <row r="270" ht="36" customHeight="1"/>
    <row r="271" ht="36" customHeight="1"/>
    <row r="272" ht="36" customHeight="1"/>
    <row r="273" ht="36" customHeight="1"/>
    <row r="274" ht="36" customHeight="1"/>
    <row r="275" ht="36" customHeight="1"/>
    <row r="276" ht="36" customHeight="1"/>
    <row r="277" ht="36" customHeight="1"/>
    <row r="278" ht="36" customHeight="1"/>
    <row r="279" ht="36" customHeight="1"/>
    <row r="280" ht="36" customHeight="1"/>
    <row r="281" ht="36" customHeight="1"/>
    <row r="282" ht="36" customHeight="1"/>
    <row r="283" ht="36" customHeight="1"/>
    <row r="284" ht="36" customHeight="1"/>
    <row r="285" ht="36" customHeight="1"/>
    <row r="286" ht="36" customHeight="1"/>
    <row r="287" ht="36" customHeight="1"/>
    <row r="288" ht="36" customHeight="1"/>
    <row r="289" ht="36" customHeight="1"/>
    <row r="290" ht="36" customHeight="1"/>
    <row r="291" ht="36" customHeight="1"/>
    <row r="292" ht="36" customHeight="1"/>
    <row r="293" ht="36" customHeight="1"/>
    <row r="294" ht="36" customHeight="1"/>
    <row r="295" ht="36" customHeight="1"/>
    <row r="296" ht="36" customHeight="1"/>
    <row r="297" ht="36" customHeight="1"/>
    <row r="298" ht="36" customHeight="1"/>
    <row r="299" ht="36" customHeight="1"/>
    <row r="300" ht="36" customHeight="1"/>
    <row r="301" ht="36" customHeight="1"/>
    <row r="302" ht="36" customHeight="1"/>
    <row r="303" ht="36" customHeight="1"/>
    <row r="304" ht="36" customHeight="1"/>
    <row r="305" ht="36" customHeight="1"/>
    <row r="306" ht="36" customHeight="1"/>
    <row r="307" ht="36" customHeight="1"/>
    <row r="308" ht="36" customHeight="1"/>
    <row r="309" ht="36" customHeight="1"/>
    <row r="310" ht="36" customHeight="1"/>
    <row r="311" ht="36" customHeight="1"/>
    <row r="312" ht="36" customHeight="1"/>
    <row r="313" ht="36" customHeight="1"/>
    <row r="314" ht="36" customHeight="1"/>
    <row r="315" ht="36" customHeight="1"/>
    <row r="316" ht="36" customHeight="1"/>
    <row r="317" ht="36" customHeight="1"/>
    <row r="318" ht="36" customHeight="1"/>
    <row r="319" ht="36" customHeight="1"/>
    <row r="320" ht="36" customHeight="1"/>
    <row r="321" ht="36" customHeight="1"/>
    <row r="322" ht="36" customHeight="1"/>
    <row r="323" ht="36" customHeight="1"/>
    <row r="324" ht="36" customHeight="1"/>
    <row r="325" ht="36" customHeight="1"/>
    <row r="326" ht="36" customHeight="1"/>
    <row r="327" ht="36" customHeight="1"/>
    <row r="328" ht="36" customHeight="1"/>
    <row r="329" ht="36" customHeight="1"/>
    <row r="330" ht="36" customHeight="1"/>
    <row r="331" ht="36" customHeight="1"/>
    <row r="332" ht="36" customHeight="1"/>
    <row r="333" ht="36" customHeight="1"/>
    <row r="334" ht="36" customHeight="1"/>
    <row r="335" ht="36" customHeight="1"/>
    <row r="336" ht="36" customHeight="1"/>
    <row r="337" ht="36" customHeight="1"/>
    <row r="338" ht="36" customHeight="1"/>
    <row r="339" ht="36" customHeight="1"/>
    <row r="340" ht="36" customHeight="1"/>
    <row r="341" ht="36" customHeight="1"/>
    <row r="342" ht="36" customHeight="1"/>
    <row r="343" ht="36" customHeight="1"/>
    <row r="344" ht="36" customHeight="1"/>
    <row r="345" ht="36" customHeight="1"/>
    <row r="346" ht="36" customHeight="1"/>
    <row r="347" ht="36" customHeight="1"/>
    <row r="348" ht="36" customHeight="1"/>
    <row r="349" ht="36" customHeight="1"/>
    <row r="350" ht="36" customHeight="1"/>
    <row r="351" ht="36" customHeight="1"/>
    <row r="352" ht="36" customHeight="1"/>
    <row r="353" ht="36" customHeight="1"/>
    <row r="354" ht="36" customHeight="1"/>
    <row r="355" ht="36" customHeight="1"/>
    <row r="356" ht="36" customHeight="1"/>
    <row r="357" ht="36" customHeight="1"/>
    <row r="358" ht="36" customHeight="1"/>
    <row r="359" ht="36" customHeight="1"/>
    <row r="360" ht="36" customHeight="1"/>
    <row r="361" ht="36" customHeight="1"/>
    <row r="362" ht="36" customHeight="1"/>
    <row r="363" ht="36" customHeight="1"/>
    <row r="364" ht="36" customHeight="1"/>
    <row r="365" ht="36" customHeight="1"/>
    <row r="366" ht="36" customHeight="1"/>
    <row r="367" ht="36" customHeight="1"/>
    <row r="368" ht="36" customHeight="1"/>
    <row r="369" ht="36" customHeight="1"/>
    <row r="370" ht="36" customHeight="1"/>
    <row r="371" ht="36" customHeight="1"/>
    <row r="372" ht="36" customHeight="1"/>
    <row r="373" ht="36" customHeight="1"/>
    <row r="374" ht="36" customHeight="1"/>
    <row r="375" ht="36" customHeight="1"/>
    <row r="376" ht="36" customHeight="1"/>
    <row r="377" ht="36" customHeight="1"/>
    <row r="378" ht="36" customHeight="1"/>
    <row r="379" ht="36" customHeight="1"/>
    <row r="380" ht="36" customHeight="1"/>
    <row r="381" ht="36" customHeight="1"/>
    <row r="382" ht="36" customHeight="1"/>
    <row r="383" ht="36" customHeight="1"/>
    <row r="384" ht="36" customHeight="1"/>
    <row r="385" ht="36" customHeight="1"/>
    <row r="386" ht="36" customHeight="1"/>
    <row r="387" ht="36" customHeight="1"/>
    <row r="388" ht="36" customHeight="1"/>
    <row r="389" ht="36" customHeight="1"/>
    <row r="390" ht="36" customHeight="1"/>
    <row r="391" ht="36" customHeight="1"/>
    <row r="392" ht="36" customHeight="1"/>
    <row r="393" ht="36" customHeight="1"/>
    <row r="394" ht="36" customHeight="1"/>
    <row r="395" ht="36" customHeight="1"/>
    <row r="396" ht="36" customHeight="1"/>
    <row r="397" ht="36" customHeight="1"/>
    <row r="398" ht="36" customHeight="1"/>
    <row r="399" ht="36" customHeight="1"/>
    <row r="400" ht="36" customHeight="1"/>
    <row r="401" ht="36" customHeight="1"/>
    <row r="402" ht="36" customHeight="1"/>
    <row r="403" ht="36" customHeight="1"/>
    <row r="404" ht="36" customHeight="1"/>
    <row r="405" ht="36" customHeight="1"/>
    <row r="406" ht="36" customHeight="1"/>
    <row r="407" ht="36" customHeight="1"/>
    <row r="408" ht="36" customHeight="1"/>
    <row r="409" ht="36" customHeight="1"/>
    <row r="410" ht="36" customHeight="1"/>
    <row r="411" ht="36" customHeight="1"/>
    <row r="412" ht="36" customHeight="1"/>
    <row r="413" ht="36" customHeight="1"/>
    <row r="414" ht="36" customHeight="1"/>
    <row r="415" ht="36" customHeight="1"/>
    <row r="416" ht="36" customHeight="1"/>
    <row r="417" ht="36" customHeight="1"/>
    <row r="418" ht="36" customHeight="1"/>
    <row r="419" ht="36" customHeight="1"/>
    <row r="420" ht="36" customHeight="1"/>
    <row r="421" ht="36" customHeight="1"/>
    <row r="422" ht="36" customHeight="1"/>
    <row r="423" ht="36" customHeight="1"/>
    <row r="424" ht="36" customHeight="1"/>
    <row r="425" ht="36" customHeight="1"/>
    <row r="426" ht="36" customHeight="1"/>
    <row r="427" ht="36" customHeight="1"/>
    <row r="428" ht="36" customHeight="1"/>
    <row r="429" ht="36" customHeight="1"/>
    <row r="430" ht="36" customHeight="1"/>
    <row r="431" ht="36" customHeight="1"/>
    <row r="432" ht="36" customHeight="1"/>
    <row r="433" ht="36" customHeight="1"/>
    <row r="434" ht="36" customHeight="1"/>
    <row r="435" ht="36" customHeight="1"/>
    <row r="436" ht="36" customHeight="1"/>
    <row r="437" ht="36" customHeight="1"/>
    <row r="438" ht="36" customHeight="1"/>
    <row r="439" ht="36" customHeight="1"/>
    <row r="440" ht="36" customHeight="1"/>
    <row r="441" ht="36" customHeight="1"/>
    <row r="442" ht="36" customHeight="1"/>
    <row r="443" ht="36" customHeight="1"/>
    <row r="444" ht="36" customHeight="1"/>
    <row r="445" ht="36" customHeight="1"/>
    <row r="446" ht="36" customHeight="1"/>
    <row r="447" ht="36" customHeight="1"/>
    <row r="448" ht="36" customHeight="1"/>
    <row r="449" ht="36" customHeight="1"/>
    <row r="450" ht="36" customHeight="1"/>
    <row r="451" ht="36" customHeight="1"/>
    <row r="452" ht="36" customHeight="1"/>
    <row r="453" ht="36" customHeight="1"/>
    <row r="454" ht="36" customHeight="1"/>
    <row r="455" ht="36" customHeight="1"/>
    <row r="456" ht="36" customHeight="1"/>
    <row r="457" ht="36" customHeight="1"/>
    <row r="458" ht="36" customHeight="1"/>
    <row r="459" ht="36" customHeight="1"/>
    <row r="460" ht="36" customHeight="1"/>
    <row r="461" ht="36" customHeight="1"/>
    <row r="462" ht="36" customHeight="1"/>
    <row r="463" ht="36" customHeight="1"/>
    <row r="464" ht="36" customHeight="1"/>
    <row r="465" ht="36" customHeight="1"/>
    <row r="466" ht="36" customHeight="1"/>
    <row r="467" ht="36" customHeight="1"/>
    <row r="468" ht="36" customHeight="1"/>
    <row r="469" ht="36" customHeight="1"/>
    <row r="470" ht="36" customHeight="1"/>
    <row r="471" ht="36" customHeight="1"/>
    <row r="472" ht="36" customHeight="1"/>
    <row r="473" ht="36" customHeight="1"/>
    <row r="474" ht="36" customHeight="1"/>
    <row r="475" ht="36" customHeight="1"/>
    <row r="476" ht="36" customHeight="1"/>
    <row r="477" ht="36" customHeight="1"/>
    <row r="478" ht="36" customHeight="1"/>
    <row r="479" ht="36" customHeight="1"/>
    <row r="480" ht="36" customHeight="1"/>
    <row r="481" ht="36" customHeight="1"/>
    <row r="482" ht="36" customHeight="1"/>
    <row r="483" ht="36" customHeight="1"/>
    <row r="484" ht="36" customHeight="1"/>
    <row r="485" ht="36" customHeight="1"/>
    <row r="486" ht="36" customHeight="1"/>
    <row r="487" ht="36" customHeight="1"/>
    <row r="488" ht="36" customHeight="1"/>
    <row r="489" ht="36" customHeight="1"/>
    <row r="490" ht="36" customHeight="1"/>
    <row r="491" ht="36" customHeight="1"/>
    <row r="492" ht="36" customHeight="1"/>
    <row r="493" ht="36" customHeight="1"/>
    <row r="494" ht="36" customHeight="1"/>
    <row r="495" ht="36" customHeight="1"/>
    <row r="496" ht="36" customHeight="1"/>
    <row r="497" ht="36" customHeight="1"/>
    <row r="498" ht="36" customHeight="1"/>
    <row r="499" ht="36" customHeight="1"/>
    <row r="500" ht="36" customHeight="1"/>
    <row r="501" ht="36" customHeight="1"/>
    <row r="502" ht="36" customHeight="1"/>
    <row r="503" ht="36" customHeight="1"/>
    <row r="504" ht="36" customHeight="1"/>
    <row r="505" ht="36" customHeight="1"/>
    <row r="506" ht="36" customHeight="1"/>
    <row r="507" ht="36" customHeight="1"/>
    <row r="508" ht="36" customHeight="1"/>
    <row r="509" ht="36" customHeight="1"/>
    <row r="510" ht="36" customHeight="1"/>
    <row r="511" ht="36" customHeight="1"/>
    <row r="512" ht="36" customHeight="1"/>
    <row r="513" ht="36" customHeight="1"/>
    <row r="514" ht="36" customHeight="1"/>
    <row r="515" ht="36" customHeight="1"/>
    <row r="516" ht="36" customHeight="1"/>
    <row r="517" ht="36" customHeight="1"/>
    <row r="518" ht="36" customHeight="1"/>
    <row r="519" ht="36" customHeight="1"/>
    <row r="520" ht="36" customHeight="1"/>
    <row r="521" ht="36" customHeight="1"/>
    <row r="522" ht="36" customHeight="1"/>
    <row r="523" ht="36" customHeight="1"/>
    <row r="524" ht="36" customHeight="1"/>
    <row r="525" ht="36" customHeight="1"/>
    <row r="526" ht="36" customHeight="1"/>
    <row r="527" ht="36" customHeight="1"/>
    <row r="528" ht="36" customHeight="1"/>
    <row r="529" ht="36" customHeight="1"/>
    <row r="530" ht="36" customHeight="1"/>
    <row r="531" ht="36" customHeight="1"/>
    <row r="532" ht="36" customHeight="1"/>
    <row r="533" ht="36" customHeight="1"/>
    <row r="534" ht="36" customHeight="1"/>
    <row r="535" ht="36" customHeight="1"/>
    <row r="536" ht="36" customHeight="1"/>
    <row r="537" ht="36" customHeight="1"/>
    <row r="538" ht="36" customHeight="1"/>
    <row r="539" ht="36" customHeight="1"/>
    <row r="540" ht="36" customHeight="1"/>
    <row r="541" ht="36" customHeight="1"/>
    <row r="542" ht="36" customHeight="1"/>
    <row r="543" ht="36" customHeight="1"/>
    <row r="544" ht="36" customHeight="1"/>
    <row r="545" ht="36" customHeight="1"/>
    <row r="546" ht="36" customHeight="1"/>
    <row r="547" ht="36" customHeight="1"/>
    <row r="548" ht="36" customHeight="1"/>
    <row r="549" ht="36" customHeight="1"/>
    <row r="550" ht="36" customHeight="1"/>
    <row r="551" ht="36" customHeight="1"/>
    <row r="552" ht="36" customHeight="1"/>
    <row r="553" ht="36" customHeight="1"/>
    <row r="554" ht="36" customHeight="1"/>
    <row r="555" ht="36" customHeight="1"/>
    <row r="556" ht="36" customHeight="1"/>
    <row r="557" ht="36" customHeight="1"/>
    <row r="558" ht="36" customHeight="1"/>
    <row r="559" ht="36" customHeight="1"/>
    <row r="560" ht="36" customHeight="1"/>
    <row r="561" ht="36" customHeight="1"/>
    <row r="562" ht="36" customHeight="1"/>
    <row r="563" ht="36" customHeight="1"/>
    <row r="564" ht="36" customHeight="1"/>
    <row r="565" ht="36" customHeight="1"/>
    <row r="566" ht="36" customHeight="1"/>
    <row r="567" ht="36" customHeight="1"/>
    <row r="568" ht="36" customHeight="1"/>
    <row r="569" ht="36" customHeight="1"/>
    <row r="570" ht="36" customHeight="1"/>
    <row r="571" ht="36" customHeight="1"/>
    <row r="572" ht="36" customHeight="1"/>
    <row r="573" ht="36" customHeight="1"/>
    <row r="574" ht="36" customHeight="1"/>
    <row r="575" ht="36" customHeight="1"/>
    <row r="576" ht="36" customHeight="1"/>
    <row r="577" ht="36" customHeight="1"/>
    <row r="578" ht="36" customHeight="1"/>
    <row r="579" ht="36" customHeight="1"/>
    <row r="580" ht="36" customHeight="1"/>
    <row r="581" ht="36" customHeight="1"/>
    <row r="582" ht="36" customHeight="1"/>
    <row r="583" ht="36" customHeight="1"/>
    <row r="584" ht="36" customHeight="1"/>
    <row r="585" ht="36" customHeight="1"/>
    <row r="586" ht="36" customHeight="1"/>
    <row r="587" ht="36" customHeight="1"/>
    <row r="588" ht="36" customHeight="1"/>
    <row r="589" ht="36" customHeight="1"/>
    <row r="590" ht="36" customHeight="1"/>
    <row r="591" ht="36" customHeight="1"/>
    <row r="592" ht="36" customHeight="1"/>
    <row r="593" ht="36" customHeight="1"/>
    <row r="594" ht="36" customHeight="1"/>
    <row r="595" ht="36" customHeight="1"/>
    <row r="596" ht="36" customHeight="1"/>
    <row r="597" ht="36" customHeight="1"/>
    <row r="598" ht="36" customHeight="1"/>
    <row r="599" ht="36" customHeight="1"/>
    <row r="600" ht="36" customHeight="1"/>
    <row r="601" ht="36" customHeight="1"/>
    <row r="602" ht="36" customHeight="1"/>
    <row r="603" ht="36" customHeight="1"/>
    <row r="604" ht="36" customHeight="1"/>
    <row r="605" ht="36" customHeight="1"/>
    <row r="606" ht="36" customHeight="1"/>
    <row r="607" ht="36" customHeight="1"/>
    <row r="608" ht="36" customHeight="1"/>
    <row r="609" ht="36" customHeight="1"/>
    <row r="610" ht="36" customHeight="1"/>
    <row r="611" ht="36" customHeight="1"/>
    <row r="612" ht="36" customHeight="1"/>
    <row r="613" ht="36" customHeight="1"/>
    <row r="614" ht="36" customHeight="1"/>
    <row r="615" ht="36" customHeight="1"/>
    <row r="616" ht="36" customHeight="1"/>
    <row r="617" ht="36" customHeight="1"/>
    <row r="618" ht="36" customHeight="1"/>
    <row r="619" ht="36" customHeight="1"/>
    <row r="620" ht="36" customHeight="1"/>
    <row r="621" ht="36" customHeight="1"/>
    <row r="622" ht="36" customHeight="1"/>
    <row r="623" ht="36" customHeight="1"/>
    <row r="624" ht="36" customHeight="1"/>
    <row r="625" ht="36" customHeight="1"/>
    <row r="626" ht="36" customHeight="1"/>
    <row r="627" ht="36" customHeight="1"/>
    <row r="628" ht="36" customHeight="1"/>
    <row r="629" ht="36" customHeight="1"/>
    <row r="630" ht="36" customHeight="1"/>
    <row r="631" ht="36" customHeight="1"/>
    <row r="632" ht="36" customHeight="1"/>
    <row r="633" ht="36" customHeight="1"/>
    <row r="634" ht="36" customHeight="1"/>
    <row r="635" ht="36" customHeight="1"/>
    <row r="636" ht="36" customHeight="1"/>
    <row r="637" ht="36" customHeight="1"/>
    <row r="638" ht="36" customHeight="1"/>
    <row r="639" ht="36" customHeight="1"/>
    <row r="640" ht="36" customHeight="1"/>
    <row r="641" ht="36" customHeight="1"/>
    <row r="642" ht="36" customHeight="1"/>
    <row r="643" ht="36" customHeight="1"/>
    <row r="644" ht="36" customHeight="1"/>
    <row r="645" ht="36" customHeight="1"/>
    <row r="646" ht="36" customHeight="1"/>
    <row r="647" ht="36" customHeight="1"/>
    <row r="648" ht="36" customHeight="1"/>
    <row r="649" ht="36" customHeight="1"/>
    <row r="650" ht="36" customHeight="1"/>
    <row r="651" ht="36" customHeight="1"/>
    <row r="652" ht="36" customHeight="1"/>
    <row r="653" ht="36" customHeight="1"/>
    <row r="654" ht="36" customHeight="1"/>
    <row r="655" ht="36" customHeight="1"/>
    <row r="656" ht="36" customHeight="1"/>
    <row r="657" ht="36" customHeight="1"/>
    <row r="658" ht="36" customHeight="1"/>
    <row r="659" ht="36" customHeight="1"/>
    <row r="660" ht="36" customHeight="1"/>
    <row r="661" ht="36" customHeight="1"/>
    <row r="662" ht="36" customHeight="1"/>
    <row r="663" ht="36" customHeight="1"/>
    <row r="664" ht="36" customHeight="1"/>
    <row r="665" ht="36" customHeight="1"/>
    <row r="666" ht="36" customHeight="1"/>
    <row r="667" ht="36" customHeight="1"/>
    <row r="668" ht="36" customHeight="1"/>
    <row r="669" ht="36" customHeight="1"/>
    <row r="670" ht="36" customHeight="1"/>
    <row r="671" ht="36" customHeight="1"/>
    <row r="672" ht="36" customHeight="1"/>
    <row r="673" ht="36" customHeight="1"/>
    <row r="674" ht="36" customHeight="1"/>
    <row r="675" ht="36" customHeight="1"/>
    <row r="676" ht="36" customHeight="1"/>
    <row r="677" ht="36" customHeight="1"/>
    <row r="678" ht="36" customHeight="1"/>
    <row r="679" ht="36" customHeight="1"/>
    <row r="680" ht="36" customHeight="1"/>
    <row r="681" ht="36" customHeight="1"/>
    <row r="682" ht="36" customHeight="1"/>
    <row r="683" ht="36" customHeight="1"/>
    <row r="684" ht="36" customHeight="1"/>
    <row r="685" ht="36" customHeight="1"/>
    <row r="686" ht="36" customHeight="1"/>
    <row r="687" ht="36" customHeight="1"/>
    <row r="688" ht="36" customHeight="1"/>
    <row r="689" ht="36" customHeight="1"/>
    <row r="690" ht="36" customHeight="1"/>
    <row r="691" ht="36" customHeight="1"/>
    <row r="692" ht="36" customHeight="1"/>
    <row r="693" ht="36" customHeight="1"/>
    <row r="694" ht="36" customHeight="1"/>
    <row r="695" ht="36" customHeight="1"/>
    <row r="696" ht="36" customHeight="1"/>
    <row r="697" ht="36" customHeight="1"/>
    <row r="698" ht="36" customHeight="1"/>
    <row r="699" ht="36" customHeight="1"/>
    <row r="700" ht="36" customHeight="1"/>
    <row r="701" ht="36" customHeight="1"/>
    <row r="702" ht="36" customHeight="1"/>
    <row r="703" ht="36" customHeight="1"/>
    <row r="704" ht="36" customHeight="1"/>
    <row r="705" ht="36" customHeight="1"/>
    <row r="706" ht="36" customHeight="1"/>
    <row r="707" ht="36" customHeight="1"/>
    <row r="708" ht="36" customHeight="1"/>
    <row r="709" ht="36" customHeight="1"/>
    <row r="710" ht="36" customHeight="1"/>
    <row r="711" ht="36" customHeight="1"/>
    <row r="712" ht="36" customHeight="1"/>
    <row r="713" ht="36" customHeight="1"/>
    <row r="714" ht="36" customHeight="1"/>
    <row r="715" ht="36" customHeight="1"/>
    <row r="716" ht="36" customHeight="1"/>
    <row r="717" ht="36" customHeight="1"/>
    <row r="718" ht="36" customHeight="1"/>
    <row r="719" ht="36" customHeight="1"/>
    <row r="720" ht="36" customHeight="1"/>
    <row r="721" ht="36" customHeight="1"/>
    <row r="722" ht="36" customHeight="1"/>
    <row r="723" ht="36" customHeight="1"/>
    <row r="724" ht="36" customHeight="1"/>
    <row r="725" ht="36" customHeight="1"/>
    <row r="726" ht="36" customHeight="1"/>
    <row r="727" ht="36" customHeight="1"/>
    <row r="728" ht="36" customHeight="1"/>
    <row r="729" ht="36" customHeight="1"/>
    <row r="730" ht="36" customHeight="1"/>
    <row r="731" ht="36" customHeight="1"/>
    <row r="732" ht="36" customHeight="1"/>
    <row r="733" ht="36" customHeight="1"/>
    <row r="734" ht="36" customHeight="1"/>
    <row r="735" ht="36" customHeight="1"/>
    <row r="736" ht="36" customHeight="1"/>
    <row r="737" ht="36" customHeight="1"/>
    <row r="738" ht="36" customHeight="1"/>
    <row r="739" ht="36" customHeight="1"/>
    <row r="740" ht="36" customHeight="1"/>
    <row r="741" ht="36" customHeight="1"/>
    <row r="742" ht="36" customHeight="1"/>
    <row r="743" ht="36" customHeight="1"/>
    <row r="744" ht="36" customHeight="1"/>
    <row r="745" ht="36" customHeight="1"/>
    <row r="746" ht="36" customHeight="1"/>
    <row r="747" ht="36" customHeight="1"/>
    <row r="748" ht="36" customHeight="1"/>
    <row r="749" ht="36" customHeight="1"/>
    <row r="750" ht="36" customHeight="1"/>
    <row r="751" ht="36" customHeight="1"/>
    <row r="752" ht="36" customHeight="1"/>
    <row r="753" ht="36" customHeight="1"/>
    <row r="754" ht="36" customHeight="1"/>
    <row r="755" ht="36" customHeight="1"/>
    <row r="756" ht="36" customHeight="1"/>
    <row r="757" ht="36" customHeight="1"/>
    <row r="758" ht="36" customHeight="1"/>
    <row r="759" ht="36" customHeight="1"/>
    <row r="760" ht="36" customHeight="1"/>
    <row r="761" ht="36" customHeight="1"/>
    <row r="762" ht="36" customHeight="1"/>
    <row r="763" ht="36" customHeight="1"/>
    <row r="764" ht="36" customHeight="1"/>
    <row r="765" ht="36" customHeight="1"/>
    <row r="766" ht="36" customHeight="1"/>
    <row r="767" ht="36" customHeight="1"/>
    <row r="768" ht="36" customHeight="1"/>
    <row r="769" ht="36" customHeight="1"/>
    <row r="770" ht="36" customHeight="1"/>
    <row r="771" ht="36" customHeight="1"/>
    <row r="772" ht="36" customHeight="1"/>
    <row r="773" ht="36" customHeight="1"/>
    <row r="774" ht="36" customHeight="1"/>
    <row r="775" ht="36" customHeight="1"/>
    <row r="776" ht="36" customHeight="1"/>
    <row r="777" ht="36" customHeight="1"/>
    <row r="778" ht="36" customHeight="1"/>
    <row r="779" ht="36" customHeight="1"/>
    <row r="780" ht="36" customHeight="1"/>
    <row r="781" ht="36" customHeight="1"/>
    <row r="782" ht="36" customHeight="1"/>
    <row r="783" ht="36" customHeight="1"/>
    <row r="784" ht="36" customHeight="1"/>
    <row r="785" ht="36" customHeight="1"/>
    <row r="786" ht="36" customHeight="1"/>
    <row r="787" ht="36" customHeight="1"/>
    <row r="788" ht="36" customHeight="1"/>
    <row r="789" ht="36" customHeight="1"/>
    <row r="790" ht="36" customHeight="1"/>
    <row r="791" ht="36" customHeight="1"/>
    <row r="792" ht="36" customHeight="1"/>
    <row r="793" ht="36" customHeight="1"/>
    <row r="794" ht="36" customHeight="1"/>
    <row r="795" ht="36" customHeight="1"/>
    <row r="796" ht="36" customHeight="1"/>
    <row r="797" ht="36" customHeight="1"/>
    <row r="798" ht="36" customHeight="1"/>
    <row r="799" ht="36" customHeight="1"/>
    <row r="800" ht="36" customHeight="1"/>
    <row r="801" ht="36" customHeight="1"/>
    <row r="802" ht="36" customHeight="1"/>
    <row r="803" ht="36" customHeight="1"/>
    <row r="804" ht="36" customHeight="1"/>
    <row r="805" ht="36" customHeight="1"/>
    <row r="806" ht="36" customHeight="1"/>
    <row r="807" ht="36" customHeight="1"/>
    <row r="808" ht="36" customHeight="1"/>
    <row r="809" ht="36" customHeight="1"/>
    <row r="810" ht="36" customHeight="1"/>
    <row r="811" ht="36" customHeight="1"/>
    <row r="812" ht="36" customHeight="1"/>
    <row r="813" ht="36" customHeight="1"/>
    <row r="814" ht="36" customHeight="1"/>
    <row r="815" ht="36" customHeight="1"/>
    <row r="816" ht="36" customHeight="1"/>
    <row r="817" ht="36" customHeight="1"/>
    <row r="818" ht="36" customHeight="1"/>
    <row r="819" ht="36" customHeight="1"/>
    <row r="820" ht="36" customHeight="1"/>
    <row r="821" ht="36" customHeight="1"/>
    <row r="822" ht="36" customHeight="1"/>
    <row r="823" ht="36" customHeight="1"/>
    <row r="824" ht="36" customHeight="1"/>
    <row r="825" ht="36" customHeight="1"/>
    <row r="826" ht="36" customHeight="1"/>
    <row r="827" ht="36" customHeight="1"/>
    <row r="828" ht="36" customHeight="1"/>
    <row r="829" ht="36" customHeight="1"/>
    <row r="830" ht="36" customHeight="1"/>
    <row r="831" ht="36" customHeight="1"/>
    <row r="832" ht="36" customHeight="1"/>
    <row r="833" ht="36" customHeight="1"/>
    <row r="834" ht="36" customHeight="1"/>
    <row r="835" ht="36" customHeight="1"/>
    <row r="836" ht="36" customHeight="1"/>
    <row r="837" ht="36" customHeight="1"/>
    <row r="838" ht="36" customHeight="1"/>
    <row r="839" ht="36" customHeight="1"/>
    <row r="840" ht="36" customHeight="1"/>
    <row r="841" ht="36" customHeight="1"/>
    <row r="842" ht="36" customHeight="1"/>
    <row r="843" ht="36" customHeight="1"/>
    <row r="844" ht="36" customHeight="1"/>
    <row r="845" ht="36" customHeight="1"/>
    <row r="846" ht="36" customHeight="1"/>
    <row r="847" ht="36" customHeight="1"/>
    <row r="848" ht="36" customHeight="1"/>
    <row r="849" ht="36" customHeight="1"/>
    <row r="850" ht="36" customHeight="1"/>
    <row r="851" ht="36" customHeight="1"/>
    <row r="852" ht="36" customHeight="1"/>
    <row r="853" ht="36" customHeight="1"/>
    <row r="854" ht="36" customHeight="1"/>
    <row r="855" ht="36" customHeight="1"/>
    <row r="856" ht="36" customHeight="1"/>
    <row r="857" ht="36" customHeight="1"/>
    <row r="858" ht="36" customHeight="1"/>
    <row r="859" ht="36" customHeight="1"/>
    <row r="860" ht="36" customHeight="1"/>
    <row r="861" ht="36" customHeight="1"/>
    <row r="862" ht="36" customHeight="1"/>
    <row r="863" ht="36" customHeight="1"/>
    <row r="864" ht="36" customHeight="1"/>
    <row r="865" ht="36" customHeight="1"/>
    <row r="866" ht="36" customHeight="1"/>
    <row r="867" ht="36" customHeight="1"/>
    <row r="868" ht="36" customHeight="1"/>
    <row r="869" ht="36" customHeight="1"/>
    <row r="870" ht="36" customHeight="1"/>
    <row r="871" ht="36" customHeight="1"/>
    <row r="872" ht="36" customHeight="1"/>
    <row r="873" ht="36" customHeight="1"/>
    <row r="874" ht="36" customHeight="1"/>
    <row r="875" ht="36" customHeight="1"/>
    <row r="876" ht="36" customHeight="1"/>
    <row r="877" ht="36" customHeight="1"/>
    <row r="878" ht="36" customHeight="1"/>
    <row r="879" ht="36" customHeight="1"/>
    <row r="880" ht="36" customHeight="1"/>
    <row r="881" ht="36" customHeight="1"/>
    <row r="882" ht="36" customHeight="1"/>
    <row r="883" ht="36" customHeight="1"/>
    <row r="884" ht="36" customHeight="1"/>
    <row r="885" ht="36" customHeight="1"/>
    <row r="886" ht="36" customHeight="1"/>
    <row r="887" ht="36" customHeight="1"/>
    <row r="888" ht="36" customHeight="1"/>
    <row r="889" ht="36" customHeight="1"/>
    <row r="890" ht="36" customHeight="1"/>
    <row r="891" ht="36" customHeight="1"/>
    <row r="892" ht="36" customHeight="1"/>
    <row r="893" ht="36" customHeight="1"/>
    <row r="894" ht="36" customHeight="1"/>
    <row r="895" ht="36" customHeight="1"/>
    <row r="896" ht="36" customHeight="1"/>
    <row r="897" ht="36" customHeight="1"/>
    <row r="898" ht="36" customHeight="1"/>
    <row r="899" ht="36" customHeight="1"/>
    <row r="900" ht="36" customHeight="1"/>
    <row r="901" ht="36" customHeight="1"/>
    <row r="902" ht="36" customHeight="1"/>
    <row r="903" ht="36" customHeight="1"/>
    <row r="904" ht="36" customHeight="1"/>
    <row r="905" ht="36" customHeight="1"/>
    <row r="906" ht="36" customHeight="1"/>
    <row r="907" ht="36" customHeight="1"/>
    <row r="908" ht="36" customHeight="1"/>
    <row r="909" ht="36" customHeight="1"/>
    <row r="910" ht="36" customHeight="1"/>
    <row r="911" ht="36" customHeight="1"/>
    <row r="912" ht="36" customHeight="1"/>
    <row r="913" ht="36" customHeight="1"/>
    <row r="914" ht="36" customHeight="1"/>
    <row r="915" ht="36" customHeight="1"/>
    <row r="916" ht="36" customHeight="1"/>
    <row r="917" ht="36" customHeight="1"/>
    <row r="918" ht="36" customHeight="1"/>
    <row r="919" ht="36" customHeight="1"/>
    <row r="920" ht="36" customHeight="1"/>
    <row r="921" ht="36" customHeight="1"/>
    <row r="922" ht="36" customHeight="1"/>
    <row r="923" ht="36" customHeight="1"/>
    <row r="924" ht="36" customHeight="1"/>
    <row r="925" ht="36" customHeight="1"/>
    <row r="926" ht="36" customHeight="1"/>
    <row r="927" ht="36" customHeight="1"/>
    <row r="928" ht="36" customHeight="1"/>
    <row r="929" ht="36" customHeight="1"/>
    <row r="930" ht="36" customHeight="1"/>
    <row r="931" ht="36" customHeight="1"/>
    <row r="932" ht="36" customHeight="1"/>
    <row r="933" ht="36" customHeight="1"/>
    <row r="934" ht="36" customHeight="1"/>
    <row r="935" ht="36" customHeight="1"/>
    <row r="936" ht="36" customHeight="1"/>
    <row r="937" ht="36" customHeight="1"/>
    <row r="938" ht="36" customHeight="1"/>
    <row r="939" ht="36" customHeight="1"/>
    <row r="940" ht="36" customHeight="1"/>
    <row r="941" ht="36" customHeight="1"/>
    <row r="942" ht="36" customHeight="1"/>
    <row r="943" ht="36" customHeight="1"/>
    <row r="944" ht="36" customHeight="1"/>
    <row r="945" ht="36" customHeight="1"/>
    <row r="946" ht="36" customHeight="1"/>
    <row r="947" ht="36" customHeight="1"/>
    <row r="948" ht="36" customHeight="1"/>
    <row r="949" ht="36" customHeight="1"/>
    <row r="950" ht="36" customHeight="1"/>
    <row r="951" ht="36" customHeight="1"/>
    <row r="952" ht="36" customHeight="1"/>
    <row r="953" ht="36" customHeight="1"/>
    <row r="954" ht="36" customHeight="1"/>
    <row r="955" ht="36" customHeight="1"/>
    <row r="956" ht="36" customHeight="1"/>
    <row r="957" ht="36" customHeight="1"/>
    <row r="958" ht="36" customHeight="1"/>
    <row r="959" ht="36" customHeight="1"/>
    <row r="960" ht="36" customHeight="1"/>
    <row r="961" ht="36" customHeight="1"/>
    <row r="962" ht="36" customHeight="1"/>
    <row r="963" ht="36" customHeight="1"/>
    <row r="964" ht="36" customHeight="1"/>
    <row r="965" ht="36" customHeight="1"/>
    <row r="966" ht="36" customHeight="1"/>
    <row r="967" ht="36" customHeight="1"/>
    <row r="968" ht="36" customHeight="1"/>
    <row r="969" ht="36" customHeight="1"/>
    <row r="970" ht="36" customHeight="1"/>
    <row r="971" ht="36" customHeight="1"/>
    <row r="972" ht="36" customHeight="1"/>
    <row r="973" ht="36" customHeight="1"/>
    <row r="974" ht="36" customHeight="1"/>
    <row r="975" ht="36" customHeight="1"/>
    <row r="976" ht="36" customHeight="1"/>
    <row r="977" ht="36" customHeight="1"/>
    <row r="978" ht="36" customHeight="1"/>
    <row r="979" ht="36" customHeight="1"/>
    <row r="980" ht="36" customHeight="1"/>
    <row r="981" ht="36" customHeight="1"/>
    <row r="982" ht="36" customHeight="1"/>
    <row r="983" ht="36" customHeight="1"/>
    <row r="984" ht="36" customHeight="1"/>
    <row r="985" ht="36" customHeight="1"/>
    <row r="986" ht="36" customHeight="1"/>
    <row r="987" ht="36" customHeight="1"/>
    <row r="988" ht="36" customHeight="1"/>
    <row r="989" ht="36" customHeight="1"/>
    <row r="990" ht="36" customHeight="1"/>
    <row r="991" ht="36" customHeight="1"/>
    <row r="992" ht="36" customHeight="1"/>
    <row r="993" ht="36" customHeight="1"/>
    <row r="994" ht="36" customHeight="1"/>
    <row r="995" ht="36" customHeight="1"/>
    <row r="996" ht="36" customHeight="1"/>
    <row r="997" ht="36" customHeight="1"/>
    <row r="998" ht="36" customHeight="1"/>
    <row r="999" ht="36" customHeight="1"/>
    <row r="1000" ht="36" customHeight="1"/>
  </sheetData>
  <mergeCells count="12">
    <mergeCell ref="J3:K3"/>
    <mergeCell ref="N3:O3"/>
    <mergeCell ref="P3:Q3"/>
    <mergeCell ref="R3:S3"/>
    <mergeCell ref="A1:U1"/>
    <mergeCell ref="A2:A3"/>
    <mergeCell ref="B2:K2"/>
    <mergeCell ref="L2:U2"/>
    <mergeCell ref="D3:E3"/>
    <mergeCell ref="F3:G3"/>
    <mergeCell ref="H3:I3"/>
    <mergeCell ref="T3:U3"/>
  </mergeCells>
  <pageMargins left="0.7" right="0.7" top="0.75" bottom="0.75" header="0" footer="0"/>
  <pageSetup paperSize="9" scale="4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heetViews>
  <sheetFormatPr defaultColWidth="14.3984375" defaultRowHeight="15.05" customHeight="1"/>
  <cols>
    <col min="1" max="1" width="10.296875" customWidth="1"/>
    <col min="2" max="2" width="4.69921875" customWidth="1"/>
    <col min="3" max="14" width="14.09765625" customWidth="1"/>
    <col min="15" max="15" width="10.59765625" customWidth="1"/>
    <col min="16" max="26" width="8.69921875" customWidth="1"/>
  </cols>
  <sheetData>
    <row r="1" spans="1:26" ht="41.25" customHeight="1">
      <c r="A1" s="272" t="s">
        <v>123</v>
      </c>
      <c r="B1" s="234"/>
      <c r="C1" s="234"/>
      <c r="D1" s="234"/>
      <c r="E1" s="234"/>
      <c r="F1" s="234"/>
      <c r="G1" s="234"/>
      <c r="H1" s="234"/>
      <c r="I1" s="234"/>
      <c r="J1" s="234"/>
      <c r="K1" s="11" t="s">
        <v>124</v>
      </c>
      <c r="L1" s="70" t="s">
        <v>125</v>
      </c>
      <c r="M1" s="70" t="s">
        <v>112</v>
      </c>
      <c r="N1" s="71" t="s">
        <v>76</v>
      </c>
      <c r="O1" s="53"/>
      <c r="P1" s="38"/>
      <c r="Q1" s="38"/>
      <c r="R1" s="38"/>
      <c r="S1" s="38"/>
      <c r="T1" s="38"/>
      <c r="U1" s="38"/>
      <c r="V1" s="38"/>
      <c r="W1" s="38"/>
      <c r="X1" s="38"/>
      <c r="Y1" s="38"/>
      <c r="Z1" s="38"/>
    </row>
    <row r="2" spans="1:26" ht="41.25" customHeight="1">
      <c r="A2" s="271" t="s">
        <v>126</v>
      </c>
      <c r="B2" s="72" t="s">
        <v>127</v>
      </c>
      <c r="C2" s="253" t="s">
        <v>128</v>
      </c>
      <c r="D2" s="190"/>
      <c r="E2" s="190"/>
      <c r="F2" s="190"/>
      <c r="G2" s="190"/>
      <c r="H2" s="190"/>
      <c r="I2" s="190"/>
      <c r="J2" s="191"/>
      <c r="K2" s="73" t="s">
        <v>129</v>
      </c>
      <c r="L2" s="74">
        <v>2</v>
      </c>
      <c r="M2" s="75" t="s">
        <v>81</v>
      </c>
      <c r="N2" s="75" t="s">
        <v>83</v>
      </c>
      <c r="O2" s="53"/>
      <c r="P2" s="38"/>
      <c r="Q2" s="38"/>
      <c r="R2" s="38"/>
      <c r="S2" s="38"/>
      <c r="T2" s="38"/>
      <c r="U2" s="38"/>
      <c r="V2" s="38"/>
      <c r="W2" s="38"/>
      <c r="X2" s="38"/>
      <c r="Y2" s="38"/>
      <c r="Z2" s="38"/>
    </row>
    <row r="3" spans="1:26" ht="41.25" customHeight="1">
      <c r="A3" s="208"/>
      <c r="B3" s="72" t="s">
        <v>130</v>
      </c>
      <c r="C3" s="273" t="s">
        <v>131</v>
      </c>
      <c r="D3" s="217"/>
      <c r="E3" s="217"/>
      <c r="F3" s="217"/>
      <c r="G3" s="217"/>
      <c r="H3" s="217"/>
      <c r="I3" s="217"/>
      <c r="J3" s="218"/>
      <c r="K3" s="76" t="s">
        <v>132</v>
      </c>
      <c r="L3" s="74">
        <v>2</v>
      </c>
      <c r="M3" s="75" t="s">
        <v>81</v>
      </c>
      <c r="N3" s="77" t="s">
        <v>83</v>
      </c>
      <c r="O3" s="53"/>
      <c r="P3" s="38"/>
      <c r="Q3" s="38"/>
      <c r="R3" s="38"/>
      <c r="S3" s="38"/>
      <c r="T3" s="38"/>
      <c r="U3" s="38"/>
      <c r="V3" s="38"/>
      <c r="W3" s="38"/>
      <c r="X3" s="38"/>
      <c r="Y3" s="38"/>
      <c r="Z3" s="38"/>
    </row>
    <row r="4" spans="1:26" ht="41.25" customHeight="1">
      <c r="A4" s="209"/>
      <c r="B4" s="72" t="s">
        <v>133</v>
      </c>
      <c r="C4" s="273" t="s">
        <v>134</v>
      </c>
      <c r="D4" s="217"/>
      <c r="E4" s="217"/>
      <c r="F4" s="217"/>
      <c r="G4" s="217"/>
      <c r="H4" s="217"/>
      <c r="I4" s="217"/>
      <c r="J4" s="218"/>
      <c r="K4" s="73" t="s">
        <v>135</v>
      </c>
      <c r="L4" s="74">
        <v>2</v>
      </c>
      <c r="M4" s="75" t="s">
        <v>81</v>
      </c>
      <c r="N4" s="77" t="s">
        <v>83</v>
      </c>
      <c r="O4" s="53"/>
      <c r="P4" s="38"/>
      <c r="Q4" s="38"/>
      <c r="R4" s="38"/>
      <c r="S4" s="38"/>
      <c r="T4" s="38"/>
      <c r="U4" s="38"/>
      <c r="V4" s="38"/>
      <c r="W4" s="38"/>
      <c r="X4" s="38"/>
      <c r="Y4" s="38"/>
      <c r="Z4" s="38"/>
    </row>
    <row r="5" spans="1:26" ht="41.25" customHeight="1">
      <c r="A5" s="271" t="s">
        <v>136</v>
      </c>
      <c r="B5" s="72" t="s">
        <v>127</v>
      </c>
      <c r="C5" s="235" t="s">
        <v>137</v>
      </c>
      <c r="D5" s="190"/>
      <c r="E5" s="190"/>
      <c r="F5" s="190"/>
      <c r="G5" s="190"/>
      <c r="H5" s="190"/>
      <c r="I5" s="190"/>
      <c r="J5" s="190"/>
      <c r="K5" s="191"/>
      <c r="L5" s="75">
        <v>4</v>
      </c>
      <c r="M5" s="78" t="s">
        <v>85</v>
      </c>
      <c r="N5" s="77" t="s">
        <v>83</v>
      </c>
      <c r="O5" s="53"/>
      <c r="P5" s="38"/>
      <c r="Q5" s="38"/>
      <c r="R5" s="38"/>
      <c r="S5" s="38"/>
      <c r="T5" s="38"/>
      <c r="U5" s="38"/>
      <c r="V5" s="38"/>
      <c r="W5" s="38"/>
      <c r="X5" s="38"/>
      <c r="Y5" s="38"/>
      <c r="Z5" s="38"/>
    </row>
    <row r="6" spans="1:26" ht="41.25" customHeight="1">
      <c r="A6" s="209"/>
      <c r="B6" s="72" t="s">
        <v>130</v>
      </c>
      <c r="C6" s="274" t="s">
        <v>138</v>
      </c>
      <c r="D6" s="190"/>
      <c r="E6" s="190"/>
      <c r="F6" s="190"/>
      <c r="G6" s="190"/>
      <c r="H6" s="190"/>
      <c r="I6" s="190"/>
      <c r="J6" s="190"/>
      <c r="K6" s="191"/>
      <c r="L6" s="77">
        <v>4</v>
      </c>
      <c r="M6" s="79" t="s">
        <v>85</v>
      </c>
      <c r="N6" s="77" t="s">
        <v>83</v>
      </c>
      <c r="O6" s="53"/>
      <c r="P6" s="38"/>
      <c r="Q6" s="38"/>
      <c r="R6" s="38"/>
      <c r="S6" s="38"/>
      <c r="T6" s="38"/>
      <c r="U6" s="38"/>
      <c r="V6" s="38"/>
      <c r="W6" s="38"/>
      <c r="X6" s="38"/>
      <c r="Y6" s="38"/>
      <c r="Z6" s="38"/>
    </row>
    <row r="7" spans="1:26" ht="41.25" customHeight="1">
      <c r="A7" s="271" t="s">
        <v>139</v>
      </c>
      <c r="B7" s="72" t="s">
        <v>127</v>
      </c>
      <c r="C7" s="235" t="s">
        <v>140</v>
      </c>
      <c r="D7" s="190"/>
      <c r="E7" s="190"/>
      <c r="F7" s="190"/>
      <c r="G7" s="190"/>
      <c r="H7" s="190"/>
      <c r="I7" s="190"/>
      <c r="J7" s="190"/>
      <c r="K7" s="191"/>
      <c r="L7" s="80">
        <v>4</v>
      </c>
      <c r="M7" s="78" t="s">
        <v>85</v>
      </c>
      <c r="N7" s="77" t="s">
        <v>83</v>
      </c>
      <c r="O7" s="53"/>
      <c r="P7" s="38"/>
      <c r="Q7" s="38"/>
      <c r="R7" s="38"/>
      <c r="S7" s="38"/>
      <c r="T7" s="38"/>
      <c r="U7" s="38"/>
      <c r="V7" s="38"/>
      <c r="W7" s="38"/>
      <c r="X7" s="38"/>
      <c r="Y7" s="38"/>
      <c r="Z7" s="38"/>
    </row>
    <row r="8" spans="1:26" ht="41.25" customHeight="1">
      <c r="A8" s="209"/>
      <c r="B8" s="72" t="s">
        <v>130</v>
      </c>
      <c r="C8" s="235" t="s">
        <v>141</v>
      </c>
      <c r="D8" s="190"/>
      <c r="E8" s="190"/>
      <c r="F8" s="190"/>
      <c r="G8" s="190"/>
      <c r="H8" s="190"/>
      <c r="I8" s="190"/>
      <c r="J8" s="190"/>
      <c r="K8" s="191"/>
      <c r="L8" s="81">
        <v>4</v>
      </c>
      <c r="M8" s="79" t="s">
        <v>85</v>
      </c>
      <c r="N8" s="77" t="s">
        <v>83</v>
      </c>
      <c r="O8" s="53"/>
      <c r="P8" s="38"/>
      <c r="Q8" s="38"/>
      <c r="R8" s="38"/>
      <c r="S8" s="38"/>
      <c r="T8" s="38"/>
      <c r="U8" s="38"/>
      <c r="V8" s="38"/>
      <c r="W8" s="38"/>
      <c r="X8" s="38"/>
      <c r="Y8" s="38"/>
      <c r="Z8" s="38"/>
    </row>
    <row r="9" spans="1:26" ht="41.25" customHeight="1">
      <c r="A9" s="271" t="s">
        <v>142</v>
      </c>
      <c r="B9" s="82" t="s">
        <v>127</v>
      </c>
      <c r="C9" s="235" t="s">
        <v>143</v>
      </c>
      <c r="D9" s="190"/>
      <c r="E9" s="190"/>
      <c r="F9" s="190"/>
      <c r="G9" s="190"/>
      <c r="H9" s="190"/>
      <c r="I9" s="190"/>
      <c r="J9" s="190"/>
      <c r="K9" s="191"/>
      <c r="L9" s="81">
        <v>4</v>
      </c>
      <c r="M9" s="79" t="s">
        <v>88</v>
      </c>
      <c r="N9" s="79" t="s">
        <v>87</v>
      </c>
      <c r="O9" s="53"/>
      <c r="P9" s="38"/>
      <c r="Q9" s="38"/>
      <c r="R9" s="38"/>
      <c r="S9" s="38"/>
      <c r="T9" s="38"/>
      <c r="U9" s="38"/>
      <c r="V9" s="38"/>
      <c r="W9" s="38"/>
      <c r="X9" s="38"/>
      <c r="Y9" s="38"/>
      <c r="Z9" s="38"/>
    </row>
    <row r="10" spans="1:26" ht="41.25" customHeight="1">
      <c r="A10" s="209"/>
      <c r="B10" s="82" t="s">
        <v>130</v>
      </c>
      <c r="C10" s="235" t="s">
        <v>144</v>
      </c>
      <c r="D10" s="190"/>
      <c r="E10" s="190"/>
      <c r="F10" s="190"/>
      <c r="G10" s="190"/>
      <c r="H10" s="190"/>
      <c r="I10" s="190"/>
      <c r="J10" s="190"/>
      <c r="K10" s="191"/>
      <c r="L10" s="80">
        <v>4</v>
      </c>
      <c r="M10" s="78" t="s">
        <v>88</v>
      </c>
      <c r="N10" s="83" t="s">
        <v>87</v>
      </c>
      <c r="O10" s="53"/>
      <c r="P10" s="38"/>
      <c r="Q10" s="38"/>
      <c r="R10" s="38"/>
      <c r="S10" s="38"/>
      <c r="T10" s="38"/>
      <c r="U10" s="38"/>
      <c r="V10" s="38"/>
      <c r="W10" s="38"/>
      <c r="X10" s="38"/>
      <c r="Y10" s="38"/>
      <c r="Z10" s="38"/>
    </row>
    <row r="11" spans="1:26" ht="41.25" customHeight="1">
      <c r="A11" s="271" t="s">
        <v>145</v>
      </c>
      <c r="B11" s="84" t="s">
        <v>127</v>
      </c>
      <c r="C11" s="253" t="s">
        <v>146</v>
      </c>
      <c r="D11" s="190"/>
      <c r="E11" s="190"/>
      <c r="F11" s="190"/>
      <c r="G11" s="190"/>
      <c r="H11" s="190"/>
      <c r="I11" s="190"/>
      <c r="J11" s="190"/>
      <c r="K11" s="191"/>
      <c r="L11" s="80">
        <v>4</v>
      </c>
      <c r="M11" s="83" t="s">
        <v>88</v>
      </c>
      <c r="N11" s="83" t="s">
        <v>87</v>
      </c>
      <c r="O11" s="53"/>
      <c r="P11" s="38"/>
      <c r="Q11" s="38"/>
      <c r="R11" s="38"/>
      <c r="S11" s="38"/>
      <c r="T11" s="38"/>
      <c r="U11" s="38"/>
      <c r="V11" s="38"/>
      <c r="W11" s="38"/>
      <c r="X11" s="38"/>
      <c r="Y11" s="38"/>
      <c r="Z11" s="38"/>
    </row>
    <row r="12" spans="1:26" ht="41.25" customHeight="1">
      <c r="A12" s="209"/>
      <c r="B12" s="84" t="s">
        <v>130</v>
      </c>
      <c r="C12" s="273" t="s">
        <v>147</v>
      </c>
      <c r="D12" s="217"/>
      <c r="E12" s="217"/>
      <c r="F12" s="217"/>
      <c r="G12" s="217"/>
      <c r="H12" s="217"/>
      <c r="I12" s="217"/>
      <c r="J12" s="217"/>
      <c r="K12" s="218"/>
      <c r="L12" s="81">
        <v>4</v>
      </c>
      <c r="M12" s="85" t="s">
        <v>88</v>
      </c>
      <c r="N12" s="85" t="s">
        <v>87</v>
      </c>
      <c r="O12" s="53"/>
      <c r="P12" s="38"/>
      <c r="Q12" s="38"/>
      <c r="R12" s="38"/>
      <c r="S12" s="38"/>
      <c r="T12" s="38"/>
      <c r="U12" s="38"/>
      <c r="V12" s="38"/>
      <c r="W12" s="38"/>
      <c r="X12" s="38"/>
      <c r="Y12" s="38"/>
      <c r="Z12" s="38"/>
    </row>
    <row r="13" spans="1:26" ht="41.25" customHeight="1">
      <c r="A13" s="86" t="s">
        <v>148</v>
      </c>
      <c r="B13" s="84"/>
      <c r="C13" s="275" t="s">
        <v>149</v>
      </c>
      <c r="D13" s="217"/>
      <c r="E13" s="217"/>
      <c r="F13" s="217"/>
      <c r="G13" s="217"/>
      <c r="H13" s="217"/>
      <c r="I13" s="217"/>
      <c r="J13" s="217"/>
      <c r="K13" s="218"/>
      <c r="L13" s="77">
        <v>4</v>
      </c>
      <c r="M13" s="79" t="s">
        <v>90</v>
      </c>
      <c r="N13" s="85" t="s">
        <v>87</v>
      </c>
      <c r="O13" s="53"/>
      <c r="P13" s="38"/>
      <c r="Q13" s="38"/>
      <c r="R13" s="38"/>
      <c r="S13" s="38"/>
      <c r="T13" s="38"/>
      <c r="U13" s="38"/>
      <c r="V13" s="38"/>
      <c r="W13" s="38"/>
      <c r="X13" s="38"/>
      <c r="Y13" s="38"/>
      <c r="Z13" s="38"/>
    </row>
    <row r="14" spans="1:26" ht="41.25" customHeight="1">
      <c r="A14" s="87" t="s">
        <v>150</v>
      </c>
      <c r="B14" s="84"/>
      <c r="C14" s="253" t="s">
        <v>151</v>
      </c>
      <c r="D14" s="190"/>
      <c r="E14" s="190"/>
      <c r="F14" s="190"/>
      <c r="G14" s="190"/>
      <c r="H14" s="190"/>
      <c r="I14" s="190"/>
      <c r="J14" s="190"/>
      <c r="K14" s="191"/>
      <c r="L14" s="75">
        <v>4</v>
      </c>
      <c r="M14" s="78" t="s">
        <v>90</v>
      </c>
      <c r="N14" s="85" t="s">
        <v>87</v>
      </c>
      <c r="O14" s="53"/>
      <c r="P14" s="38"/>
      <c r="Q14" s="38"/>
      <c r="R14" s="38"/>
      <c r="S14" s="38"/>
      <c r="T14" s="38"/>
      <c r="U14" s="38"/>
      <c r="V14" s="38"/>
      <c r="W14" s="38"/>
      <c r="X14" s="38"/>
      <c r="Y14" s="38"/>
      <c r="Z14" s="38"/>
    </row>
    <row r="15" spans="1:26" ht="41.2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41.2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4.25" customHeight="1">
      <c r="A17" s="276" t="s">
        <v>152</v>
      </c>
      <c r="B17" s="214"/>
      <c r="C17" s="214"/>
      <c r="D17" s="214"/>
      <c r="E17" s="214"/>
      <c r="F17" s="214"/>
      <c r="G17" s="214"/>
      <c r="H17" s="214"/>
      <c r="I17" s="214"/>
      <c r="J17" s="214"/>
      <c r="K17" s="214"/>
      <c r="L17" s="214"/>
      <c r="M17" s="214"/>
      <c r="N17" s="214"/>
      <c r="O17" s="38"/>
      <c r="P17" s="38"/>
      <c r="Q17" s="38"/>
      <c r="R17" s="38"/>
      <c r="S17" s="38"/>
      <c r="T17" s="38"/>
      <c r="U17" s="38"/>
      <c r="V17" s="38"/>
      <c r="W17" s="38"/>
      <c r="X17" s="38"/>
      <c r="Y17" s="38"/>
      <c r="Z17" s="38"/>
    </row>
    <row r="18" spans="1:26" ht="14.25" customHeight="1">
      <c r="A18" s="276" t="s">
        <v>153</v>
      </c>
      <c r="B18" s="214"/>
      <c r="C18" s="214"/>
      <c r="D18" s="214"/>
      <c r="E18" s="214"/>
      <c r="F18" s="214"/>
      <c r="G18" s="214"/>
      <c r="H18" s="214"/>
      <c r="I18" s="214"/>
      <c r="J18" s="214"/>
      <c r="K18" s="214"/>
      <c r="L18" s="214"/>
      <c r="M18" s="214"/>
      <c r="N18" s="214"/>
      <c r="O18" s="38"/>
      <c r="P18" s="38"/>
      <c r="Q18" s="38"/>
      <c r="R18" s="38"/>
      <c r="S18" s="38"/>
      <c r="T18" s="38"/>
      <c r="U18" s="38"/>
      <c r="V18" s="38"/>
      <c r="W18" s="38"/>
      <c r="X18" s="38"/>
      <c r="Y18" s="38"/>
      <c r="Z18" s="38"/>
    </row>
    <row r="19" spans="1:26" ht="41.25" customHeight="1">
      <c r="A19" s="277" t="s">
        <v>154</v>
      </c>
      <c r="B19" s="214"/>
      <c r="C19" s="214"/>
      <c r="D19" s="214"/>
      <c r="E19" s="214"/>
      <c r="F19" s="214"/>
      <c r="G19" s="214"/>
      <c r="H19" s="214"/>
      <c r="I19" s="214"/>
      <c r="J19" s="214"/>
      <c r="K19" s="214"/>
      <c r="L19" s="214"/>
      <c r="M19" s="214"/>
      <c r="N19" s="214"/>
      <c r="O19" s="38"/>
      <c r="P19" s="38"/>
      <c r="Q19" s="38"/>
      <c r="R19" s="38"/>
      <c r="S19" s="38"/>
      <c r="T19" s="38"/>
      <c r="U19" s="38"/>
      <c r="V19" s="38"/>
      <c r="W19" s="38"/>
      <c r="X19" s="38"/>
      <c r="Y19" s="38"/>
      <c r="Z19" s="38"/>
    </row>
    <row r="20" spans="1:26" ht="41.25" customHeight="1">
      <c r="A20" s="88"/>
      <c r="B20" s="53"/>
      <c r="C20" s="53"/>
      <c r="D20" s="53"/>
      <c r="E20" s="53"/>
      <c r="F20" s="53"/>
      <c r="G20" s="53"/>
      <c r="H20" s="38"/>
      <c r="I20" s="38"/>
      <c r="J20" s="38"/>
      <c r="K20" s="38"/>
      <c r="L20" s="38"/>
      <c r="M20" s="38"/>
      <c r="N20" s="38"/>
      <c r="O20" s="38"/>
      <c r="P20" s="38"/>
      <c r="Q20" s="38"/>
      <c r="R20" s="38"/>
      <c r="S20" s="38"/>
      <c r="T20" s="38"/>
      <c r="U20" s="38"/>
      <c r="V20" s="38"/>
      <c r="W20" s="38"/>
      <c r="X20" s="38"/>
      <c r="Y20" s="38"/>
      <c r="Z20" s="38"/>
    </row>
    <row r="21" spans="1:26" ht="41.25" customHeight="1">
      <c r="A21" s="89"/>
      <c r="B21" s="53"/>
      <c r="C21" s="53"/>
      <c r="D21" s="53"/>
      <c r="E21" s="53"/>
      <c r="F21" s="53"/>
      <c r="G21" s="53"/>
      <c r="H21" s="38"/>
      <c r="I21" s="38"/>
      <c r="J21" s="38"/>
      <c r="K21" s="38"/>
      <c r="L21" s="38"/>
      <c r="M21" s="38"/>
      <c r="N21" s="38"/>
      <c r="O21" s="38"/>
      <c r="P21" s="38"/>
      <c r="Q21" s="38"/>
      <c r="R21" s="38"/>
      <c r="S21" s="38"/>
      <c r="T21" s="38"/>
      <c r="U21" s="38"/>
      <c r="V21" s="38"/>
      <c r="W21" s="38"/>
      <c r="X21" s="38"/>
      <c r="Y21" s="38"/>
      <c r="Z21" s="38"/>
    </row>
    <row r="22" spans="1:26" ht="41.25" customHeight="1">
      <c r="A22" s="90" t="s">
        <v>1</v>
      </c>
      <c r="B22" s="259"/>
      <c r="C22" s="190"/>
      <c r="D22" s="190"/>
      <c r="E22" s="190"/>
      <c r="F22" s="190"/>
      <c r="G22" s="190"/>
      <c r="H22" s="190"/>
      <c r="I22" s="191"/>
      <c r="J22" s="91" t="s">
        <v>3</v>
      </c>
      <c r="K22" s="259"/>
      <c r="L22" s="190"/>
      <c r="M22" s="190"/>
      <c r="N22" s="191"/>
      <c r="O22" s="38"/>
      <c r="P22" s="38"/>
      <c r="Q22" s="38"/>
      <c r="R22" s="38"/>
      <c r="S22" s="38"/>
      <c r="T22" s="38"/>
      <c r="U22" s="38"/>
      <c r="V22" s="38"/>
      <c r="W22" s="38"/>
      <c r="X22" s="38"/>
      <c r="Y22" s="38"/>
      <c r="Z22" s="38"/>
    </row>
    <row r="23" spans="1:26" ht="41.25" customHeight="1">
      <c r="A23" s="92" t="s">
        <v>5</v>
      </c>
      <c r="B23" s="259"/>
      <c r="C23" s="190"/>
      <c r="D23" s="190"/>
      <c r="E23" s="190"/>
      <c r="F23" s="190"/>
      <c r="G23" s="190"/>
      <c r="H23" s="190"/>
      <c r="I23" s="191"/>
      <c r="J23" s="93" t="s">
        <v>7</v>
      </c>
      <c r="K23" s="259" t="s">
        <v>8</v>
      </c>
      <c r="L23" s="190"/>
      <c r="M23" s="190"/>
      <c r="N23" s="191"/>
      <c r="O23" s="38"/>
      <c r="P23" s="38"/>
      <c r="Q23" s="38"/>
      <c r="R23" s="38"/>
      <c r="S23" s="38"/>
      <c r="T23" s="38"/>
      <c r="U23" s="38"/>
      <c r="V23" s="38"/>
      <c r="W23" s="38"/>
      <c r="X23" s="38"/>
      <c r="Y23" s="38"/>
      <c r="Z23" s="38"/>
    </row>
    <row r="24" spans="1:26" ht="41.25" customHeight="1">
      <c r="A24" s="94" t="s">
        <v>9</v>
      </c>
      <c r="B24" s="260" t="s">
        <v>10</v>
      </c>
      <c r="C24" s="191"/>
      <c r="D24" s="260" t="s">
        <v>11</v>
      </c>
      <c r="E24" s="191"/>
      <c r="F24" s="260" t="s">
        <v>12</v>
      </c>
      <c r="G24" s="191"/>
      <c r="H24" s="260" t="s">
        <v>13</v>
      </c>
      <c r="I24" s="191"/>
      <c r="J24" s="261" t="s">
        <v>14</v>
      </c>
      <c r="K24" s="263" t="s">
        <v>15</v>
      </c>
      <c r="L24" s="211"/>
      <c r="M24" s="211"/>
      <c r="N24" s="212"/>
      <c r="O24" s="38"/>
      <c r="P24" s="38"/>
      <c r="Q24" s="38"/>
      <c r="R24" s="38"/>
      <c r="S24" s="38"/>
      <c r="T24" s="38"/>
      <c r="U24" s="38"/>
      <c r="V24" s="38"/>
      <c r="W24" s="38"/>
      <c r="X24" s="38"/>
      <c r="Y24" s="38"/>
      <c r="Z24" s="38"/>
    </row>
    <row r="25" spans="1:26" ht="15.05" customHeight="1">
      <c r="A25" s="92"/>
      <c r="B25" s="260">
        <v>0</v>
      </c>
      <c r="C25" s="191"/>
      <c r="D25" s="260">
        <v>0</v>
      </c>
      <c r="E25" s="191"/>
      <c r="F25" s="241">
        <v>3</v>
      </c>
      <c r="G25" s="191"/>
      <c r="H25" s="241">
        <v>3</v>
      </c>
      <c r="I25" s="191"/>
      <c r="J25" s="262"/>
      <c r="K25" s="216"/>
      <c r="L25" s="217"/>
      <c r="M25" s="217"/>
      <c r="N25" s="218"/>
      <c r="O25" s="38"/>
      <c r="P25" s="38"/>
      <c r="Q25" s="38"/>
      <c r="R25" s="38"/>
      <c r="S25" s="38"/>
      <c r="T25" s="38"/>
      <c r="U25" s="38"/>
      <c r="V25" s="38"/>
      <c r="W25" s="38"/>
      <c r="X25" s="38"/>
      <c r="Y25" s="38"/>
      <c r="Z25" s="38"/>
    </row>
    <row r="26" spans="1:26" ht="41.25" customHeight="1">
      <c r="A26" s="92" t="s">
        <v>155</v>
      </c>
      <c r="B26" s="259"/>
      <c r="C26" s="190"/>
      <c r="D26" s="190"/>
      <c r="E26" s="190"/>
      <c r="F26" s="190"/>
      <c r="G26" s="190"/>
      <c r="H26" s="190"/>
      <c r="I26" s="191"/>
      <c r="J26" s="95" t="s">
        <v>156</v>
      </c>
      <c r="K26" s="259" t="s">
        <v>157</v>
      </c>
      <c r="L26" s="190"/>
      <c r="M26" s="190"/>
      <c r="N26" s="191"/>
      <c r="O26" s="38"/>
      <c r="P26" s="38"/>
      <c r="Q26" s="38"/>
      <c r="R26" s="38"/>
      <c r="S26" s="38"/>
      <c r="T26" s="38"/>
      <c r="U26" s="38"/>
      <c r="V26" s="38"/>
      <c r="W26" s="38"/>
      <c r="X26" s="38"/>
      <c r="Y26" s="38"/>
      <c r="Z26" s="38"/>
    </row>
    <row r="27" spans="1:26" ht="41.25" customHeight="1">
      <c r="A27" s="96"/>
      <c r="B27" s="53"/>
      <c r="C27" s="53"/>
      <c r="D27" s="53"/>
      <c r="E27" s="53"/>
      <c r="F27" s="53"/>
      <c r="G27" s="53"/>
      <c r="H27" s="38"/>
      <c r="I27" s="38"/>
      <c r="J27" s="38"/>
      <c r="K27" s="38"/>
      <c r="L27" s="38"/>
      <c r="M27" s="38"/>
      <c r="N27" s="38"/>
      <c r="O27" s="38"/>
      <c r="P27" s="38"/>
      <c r="Q27" s="38"/>
      <c r="R27" s="38"/>
      <c r="S27" s="38"/>
      <c r="T27" s="38"/>
      <c r="U27" s="38"/>
      <c r="V27" s="38"/>
      <c r="W27" s="38"/>
      <c r="X27" s="38"/>
      <c r="Y27" s="38"/>
      <c r="Z27" s="38"/>
    </row>
    <row r="28" spans="1:26" ht="15.05" customHeight="1">
      <c r="A28" s="264" t="s">
        <v>158</v>
      </c>
      <c r="B28" s="214"/>
      <c r="C28" s="214"/>
      <c r="D28" s="214"/>
      <c r="E28" s="214"/>
      <c r="F28" s="214"/>
      <c r="G28" s="214"/>
      <c r="H28" s="214"/>
      <c r="I28" s="214"/>
      <c r="J28" s="265" t="s">
        <v>159</v>
      </c>
      <c r="K28" s="214"/>
      <c r="L28" s="214"/>
      <c r="M28" s="214"/>
      <c r="N28" s="214"/>
      <c r="O28" s="38"/>
      <c r="P28" s="38"/>
      <c r="Q28" s="38"/>
      <c r="R28" s="38"/>
      <c r="S28" s="38"/>
      <c r="T28" s="38"/>
      <c r="U28" s="38"/>
      <c r="V28" s="38"/>
      <c r="W28" s="38"/>
      <c r="X28" s="38"/>
      <c r="Y28" s="38"/>
      <c r="Z28" s="38"/>
    </row>
    <row r="29" spans="1:26" ht="19.5" customHeight="1">
      <c r="A29" s="97" t="s">
        <v>160</v>
      </c>
      <c r="B29" s="266" t="s">
        <v>161</v>
      </c>
      <c r="C29" s="190"/>
      <c r="D29" s="190"/>
      <c r="E29" s="190"/>
      <c r="F29" s="190"/>
      <c r="G29" s="190"/>
      <c r="H29" s="190"/>
      <c r="I29" s="191"/>
      <c r="J29" s="97" t="s">
        <v>125</v>
      </c>
      <c r="K29" s="266" t="s">
        <v>112</v>
      </c>
      <c r="L29" s="191"/>
      <c r="M29" s="266" t="s">
        <v>162</v>
      </c>
      <c r="N29" s="191"/>
      <c r="O29" s="38"/>
      <c r="P29" s="38"/>
      <c r="Q29" s="38"/>
      <c r="R29" s="38"/>
      <c r="S29" s="38"/>
      <c r="T29" s="38"/>
      <c r="U29" s="38"/>
      <c r="V29" s="38"/>
      <c r="W29" s="38"/>
      <c r="X29" s="38"/>
      <c r="Y29" s="38"/>
      <c r="Z29" s="38"/>
    </row>
    <row r="30" spans="1:26" ht="15.05" customHeight="1">
      <c r="A30" s="266" t="s">
        <v>163</v>
      </c>
      <c r="B30" s="190"/>
      <c r="C30" s="190"/>
      <c r="D30" s="190"/>
      <c r="E30" s="190"/>
      <c r="F30" s="190"/>
      <c r="G30" s="190"/>
      <c r="H30" s="190"/>
      <c r="I30" s="190"/>
      <c r="J30" s="190"/>
      <c r="K30" s="190"/>
      <c r="L30" s="190"/>
      <c r="M30" s="190"/>
      <c r="N30" s="191"/>
      <c r="O30" s="38"/>
      <c r="P30" s="38"/>
      <c r="Q30" s="38"/>
      <c r="R30" s="38"/>
      <c r="S30" s="38"/>
      <c r="T30" s="38"/>
      <c r="U30" s="38"/>
      <c r="V30" s="38"/>
      <c r="W30" s="38"/>
      <c r="X30" s="38"/>
      <c r="Y30" s="38"/>
      <c r="Z30" s="38"/>
    </row>
    <row r="31" spans="1:26" ht="56.95" customHeight="1">
      <c r="A31" s="97">
        <v>1</v>
      </c>
      <c r="B31" s="270"/>
      <c r="C31" s="190"/>
      <c r="D31" s="190"/>
      <c r="E31" s="190"/>
      <c r="F31" s="190"/>
      <c r="G31" s="190"/>
      <c r="H31" s="190"/>
      <c r="I31" s="191"/>
      <c r="J31" s="98">
        <v>10</v>
      </c>
      <c r="K31" s="268" t="s">
        <v>94</v>
      </c>
      <c r="L31" s="191"/>
      <c r="M31" s="268" t="s">
        <v>83</v>
      </c>
      <c r="N31" s="191"/>
      <c r="O31" s="38"/>
      <c r="P31" s="38"/>
      <c r="Q31" s="38"/>
      <c r="R31" s="38"/>
      <c r="S31" s="38"/>
      <c r="T31" s="38"/>
      <c r="U31" s="38"/>
      <c r="V31" s="38"/>
      <c r="W31" s="38"/>
      <c r="X31" s="38"/>
      <c r="Y31" s="38"/>
      <c r="Z31" s="38"/>
    </row>
    <row r="32" spans="1:26" ht="134.19999999999999" customHeight="1">
      <c r="A32" s="97">
        <v>2</v>
      </c>
      <c r="B32" s="270"/>
      <c r="C32" s="190"/>
      <c r="D32" s="190"/>
      <c r="E32" s="190"/>
      <c r="F32" s="190"/>
      <c r="G32" s="190"/>
      <c r="H32" s="190"/>
      <c r="I32" s="191"/>
      <c r="J32" s="99">
        <v>10</v>
      </c>
      <c r="K32" s="278" t="s">
        <v>94</v>
      </c>
      <c r="L32" s="218"/>
      <c r="M32" s="278" t="s">
        <v>87</v>
      </c>
      <c r="N32" s="218"/>
      <c r="O32" s="38"/>
      <c r="P32" s="38"/>
      <c r="Q32" s="38"/>
      <c r="R32" s="38"/>
      <c r="S32" s="38"/>
      <c r="T32" s="38"/>
      <c r="U32" s="38"/>
      <c r="V32" s="38"/>
      <c r="W32" s="38"/>
      <c r="X32" s="38"/>
      <c r="Y32" s="38"/>
      <c r="Z32" s="38"/>
    </row>
    <row r="33" spans="1:26" ht="15.05" customHeight="1">
      <c r="A33" s="266" t="s">
        <v>164</v>
      </c>
      <c r="B33" s="190"/>
      <c r="C33" s="190"/>
      <c r="D33" s="190"/>
      <c r="E33" s="190"/>
      <c r="F33" s="190"/>
      <c r="G33" s="190"/>
      <c r="H33" s="190"/>
      <c r="I33" s="190"/>
      <c r="J33" s="190"/>
      <c r="K33" s="190"/>
      <c r="L33" s="190"/>
      <c r="M33" s="190"/>
      <c r="N33" s="191"/>
      <c r="O33" s="38"/>
      <c r="P33" s="38"/>
      <c r="Q33" s="38"/>
      <c r="R33" s="38"/>
      <c r="S33" s="38"/>
      <c r="T33" s="38"/>
      <c r="U33" s="38"/>
      <c r="V33" s="38"/>
      <c r="W33" s="38"/>
      <c r="X33" s="38"/>
      <c r="Y33" s="38"/>
      <c r="Z33" s="38"/>
    </row>
    <row r="34" spans="1:26" ht="93.8" customHeight="1">
      <c r="A34" s="97">
        <v>3</v>
      </c>
      <c r="B34" s="270"/>
      <c r="C34" s="190"/>
      <c r="D34" s="190"/>
      <c r="E34" s="190"/>
      <c r="F34" s="190"/>
      <c r="G34" s="190"/>
      <c r="H34" s="190"/>
      <c r="I34" s="191"/>
      <c r="J34" s="98">
        <v>10</v>
      </c>
      <c r="K34" s="268" t="s">
        <v>85</v>
      </c>
      <c r="L34" s="191"/>
      <c r="M34" s="266" t="s">
        <v>87</v>
      </c>
      <c r="N34" s="191"/>
      <c r="O34" s="38"/>
      <c r="P34" s="38"/>
      <c r="Q34" s="38"/>
      <c r="R34" s="38"/>
      <c r="S34" s="38"/>
      <c r="T34" s="38"/>
      <c r="U34" s="38"/>
      <c r="V34" s="38"/>
      <c r="W34" s="38"/>
      <c r="X34" s="38"/>
      <c r="Y34" s="38"/>
      <c r="Z34" s="38"/>
    </row>
    <row r="35" spans="1:26" ht="96.75" customHeight="1">
      <c r="A35" s="97">
        <v>4</v>
      </c>
      <c r="B35" s="270"/>
      <c r="C35" s="190"/>
      <c r="D35" s="190"/>
      <c r="E35" s="190"/>
      <c r="F35" s="190"/>
      <c r="G35" s="190"/>
      <c r="H35" s="190"/>
      <c r="I35" s="191"/>
      <c r="J35" s="98">
        <v>10</v>
      </c>
      <c r="K35" s="268" t="s">
        <v>85</v>
      </c>
      <c r="L35" s="191"/>
      <c r="M35" s="266" t="s">
        <v>87</v>
      </c>
      <c r="N35" s="191"/>
      <c r="O35" s="38"/>
      <c r="P35" s="38"/>
      <c r="Q35" s="38"/>
      <c r="R35" s="38"/>
      <c r="S35" s="38"/>
      <c r="T35" s="38"/>
      <c r="U35" s="38"/>
      <c r="V35" s="38"/>
      <c r="W35" s="38"/>
      <c r="X35" s="38"/>
      <c r="Y35" s="38"/>
      <c r="Z35" s="38"/>
    </row>
    <row r="36" spans="1:26" ht="15.05" customHeight="1">
      <c r="A36" s="266" t="s">
        <v>165</v>
      </c>
      <c r="B36" s="190"/>
      <c r="C36" s="190"/>
      <c r="D36" s="190"/>
      <c r="E36" s="190"/>
      <c r="F36" s="190"/>
      <c r="G36" s="190"/>
      <c r="H36" s="190"/>
      <c r="I36" s="190"/>
      <c r="J36" s="190"/>
      <c r="K36" s="190"/>
      <c r="L36" s="190"/>
      <c r="M36" s="190"/>
      <c r="N36" s="191"/>
      <c r="O36" s="38"/>
      <c r="P36" s="38"/>
      <c r="Q36" s="38"/>
      <c r="R36" s="38"/>
      <c r="S36" s="38"/>
      <c r="T36" s="38"/>
      <c r="U36" s="38"/>
      <c r="V36" s="38"/>
      <c r="W36" s="38"/>
      <c r="X36" s="38"/>
      <c r="Y36" s="38"/>
      <c r="Z36" s="38"/>
    </row>
    <row r="37" spans="1:26" ht="184.6" customHeight="1">
      <c r="A37" s="100">
        <v>5</v>
      </c>
      <c r="B37" s="267"/>
      <c r="C37" s="190"/>
      <c r="D37" s="190"/>
      <c r="E37" s="190"/>
      <c r="F37" s="190"/>
      <c r="G37" s="190"/>
      <c r="H37" s="190"/>
      <c r="I37" s="191"/>
      <c r="J37" s="98">
        <v>10</v>
      </c>
      <c r="K37" s="268" t="s">
        <v>88</v>
      </c>
      <c r="L37" s="191"/>
      <c r="M37" s="268" t="s">
        <v>83</v>
      </c>
      <c r="N37" s="191"/>
      <c r="O37" s="38"/>
      <c r="P37" s="38"/>
      <c r="Q37" s="38"/>
      <c r="R37" s="38"/>
      <c r="S37" s="38"/>
      <c r="T37" s="38"/>
      <c r="U37" s="38"/>
      <c r="V37" s="38"/>
      <c r="W37" s="38"/>
      <c r="X37" s="38"/>
      <c r="Y37" s="38"/>
      <c r="Z37" s="38"/>
    </row>
    <row r="38" spans="1:26" ht="41.25" customHeight="1">
      <c r="A38" s="101"/>
      <c r="B38" s="53"/>
      <c r="C38" s="53"/>
      <c r="D38" s="53"/>
      <c r="E38" s="53"/>
      <c r="F38" s="53"/>
      <c r="G38" s="53"/>
      <c r="H38" s="38"/>
      <c r="I38" s="38"/>
      <c r="J38" s="102"/>
      <c r="K38" s="103"/>
      <c r="L38" s="103"/>
      <c r="M38" s="38"/>
      <c r="N38" s="38"/>
      <c r="O38" s="38"/>
      <c r="P38" s="38"/>
      <c r="Q38" s="38"/>
      <c r="R38" s="38"/>
      <c r="S38" s="38"/>
      <c r="T38" s="38"/>
      <c r="U38" s="38"/>
      <c r="V38" s="38"/>
      <c r="W38" s="38"/>
      <c r="X38" s="38"/>
      <c r="Y38" s="38"/>
      <c r="Z38" s="38"/>
    </row>
    <row r="39" spans="1:26" ht="14.25" customHeight="1">
      <c r="A39" s="269" t="s">
        <v>166</v>
      </c>
      <c r="B39" s="214"/>
      <c r="C39" s="214"/>
      <c r="D39" s="214"/>
      <c r="E39" s="214"/>
      <c r="F39" s="214"/>
      <c r="G39" s="214"/>
      <c r="H39" s="214"/>
      <c r="I39" s="214"/>
      <c r="J39" s="214"/>
      <c r="K39" s="214"/>
      <c r="L39" s="214"/>
      <c r="M39" s="214"/>
      <c r="N39" s="214"/>
      <c r="O39" s="38"/>
      <c r="P39" s="38"/>
      <c r="Q39" s="38"/>
      <c r="R39" s="38"/>
      <c r="S39" s="38"/>
      <c r="T39" s="38"/>
      <c r="U39" s="38"/>
      <c r="V39" s="38"/>
      <c r="W39" s="38"/>
      <c r="X39" s="38"/>
      <c r="Y39" s="38"/>
      <c r="Z39" s="38"/>
    </row>
    <row r="40" spans="1:26" ht="14.25" customHeight="1">
      <c r="A40" s="265" t="s">
        <v>167</v>
      </c>
      <c r="B40" s="214"/>
      <c r="C40" s="214"/>
      <c r="D40" s="214"/>
      <c r="E40" s="214"/>
      <c r="F40" s="214"/>
      <c r="G40" s="214"/>
      <c r="H40" s="214"/>
      <c r="I40" s="214"/>
      <c r="J40" s="214"/>
      <c r="K40" s="214"/>
      <c r="L40" s="214"/>
      <c r="M40" s="214"/>
      <c r="N40" s="214"/>
      <c r="O40" s="38"/>
      <c r="P40" s="38"/>
      <c r="Q40" s="38"/>
      <c r="R40" s="38"/>
      <c r="S40" s="38"/>
      <c r="T40" s="38"/>
      <c r="U40" s="38"/>
      <c r="V40" s="38"/>
      <c r="W40" s="38"/>
      <c r="X40" s="38"/>
      <c r="Y40" s="38"/>
      <c r="Z40" s="38"/>
    </row>
    <row r="41" spans="1:26" ht="41.2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41.2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41.2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41.2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41.2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41.2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41.2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41.2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41.2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41.2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41.2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41.2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41.2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41.2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41.2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41.2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41.2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41.2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41.2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41.2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41.2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41.2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41.2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41.2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41.2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41.2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41.2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41.2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41.2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41.2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41.2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41.2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41.2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41.2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41.2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41.2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41.2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41.2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41.2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41.2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41.2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41.2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41.2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41.2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41.2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41.2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41.2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41.2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41.2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41.2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41.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41.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41.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41.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41.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41.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41.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41.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41.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41.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41.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41.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41.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41.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41.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41.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41.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41.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41.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41.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41.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41.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41.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41.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41.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41.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41.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41.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41.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41.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41.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41.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41.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41.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41.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41.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41.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41.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41.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41.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41.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41.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41.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41.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41.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41.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41.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41.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41.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41.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41.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41.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41.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41.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41.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41.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41.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41.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41.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41.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41.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41.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41.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41.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41.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41.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41.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41.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41.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41.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41.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41.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41.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41.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41.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41.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41.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41.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41.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41.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41.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41.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41.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41.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41.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41.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41.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41.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41.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41.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41.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41.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41.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41.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41.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41.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41.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41.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41.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41.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41.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41.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41.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41.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41.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41.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41.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41.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41.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41.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41.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41.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41.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41.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41.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41.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41.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41.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41.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41.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41.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41.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41.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41.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41.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41.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41.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41.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41.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41.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41.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41.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41.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41.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41.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41.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41.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41.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41.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41.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41.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41.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41.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41.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41.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41.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41.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41.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41.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41.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41.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41.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41.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41.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41.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41.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41.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41.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41.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41.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41.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41.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41.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41.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41.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41.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41.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41.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41.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41.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41.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41.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41.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41.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41.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41.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41.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41.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41.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41.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41.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41.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41.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41.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41.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41.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41.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41.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41.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41.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41.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41.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41.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41.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41.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41.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41.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41.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41.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41.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41.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41.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41.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41.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41.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41.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41.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41.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41.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41.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41.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41.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41.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41.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41.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41.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41.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41.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41.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41.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41.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41.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41.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41.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41.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41.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41.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41.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41.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41.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41.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41.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41.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41.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41.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41.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41.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41.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41.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41.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41.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41.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41.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41.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41.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41.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41.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41.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41.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41.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41.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41.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41.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41.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41.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41.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41.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41.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41.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41.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41.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41.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41.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41.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41.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41.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41.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41.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41.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41.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41.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41.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41.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41.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41.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41.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41.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41.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41.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41.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41.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41.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41.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41.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41.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41.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41.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41.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41.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41.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41.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41.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41.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41.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41.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41.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41.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41.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41.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41.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41.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41.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41.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41.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41.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41.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41.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41.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41.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41.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41.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41.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41.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41.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41.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41.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41.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41.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41.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41.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41.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41.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41.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41.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41.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41.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41.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41.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41.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41.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41.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41.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41.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41.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41.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41.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41.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41.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41.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41.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41.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41.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41.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41.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41.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41.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41.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41.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41.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41.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41.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41.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41.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41.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41.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41.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41.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41.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41.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41.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41.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41.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41.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41.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41.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41.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41.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41.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41.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41.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41.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41.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41.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41.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41.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41.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41.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41.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41.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41.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41.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41.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41.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41.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41.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41.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41.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41.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41.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41.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41.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41.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41.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41.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41.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41.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41.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41.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41.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41.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41.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41.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41.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41.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41.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41.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41.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41.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41.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41.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41.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41.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41.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41.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41.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41.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41.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41.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41.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41.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41.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41.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41.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41.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41.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41.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41.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41.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41.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41.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41.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41.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41.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41.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41.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41.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41.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41.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41.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41.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41.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41.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41.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41.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41.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41.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41.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41.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41.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41.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41.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41.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41.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41.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41.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41.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41.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41.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41.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41.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41.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41.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41.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41.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41.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41.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41.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41.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41.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41.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41.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41.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41.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41.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41.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41.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41.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41.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41.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41.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41.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41.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41.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41.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41.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41.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41.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41.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41.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41.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41.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41.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41.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41.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41.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41.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41.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41.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41.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41.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41.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41.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41.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41.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41.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41.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41.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41.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41.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41.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41.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41.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41.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41.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41.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41.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41.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41.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41.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41.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41.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41.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41.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41.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41.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41.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41.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41.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41.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41.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41.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41.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41.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41.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41.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41.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41.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41.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41.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41.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41.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41.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41.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41.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41.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41.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41.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41.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41.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41.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41.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41.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41.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41.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41.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41.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41.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41.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41.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41.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41.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41.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41.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41.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41.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41.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41.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41.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41.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41.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41.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41.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41.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41.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41.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41.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41.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41.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41.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41.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41.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41.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41.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41.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41.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41.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41.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41.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41.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41.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41.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41.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41.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41.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41.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41.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41.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41.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41.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41.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41.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41.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41.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41.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41.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41.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41.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41.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41.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41.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41.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41.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41.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41.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41.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41.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41.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41.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41.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41.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41.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41.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41.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41.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41.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41.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41.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41.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41.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41.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41.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41.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41.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41.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41.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41.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41.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41.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41.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41.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41.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41.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41.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41.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41.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41.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41.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41.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41.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41.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41.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41.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41.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41.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41.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41.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41.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41.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41.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41.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41.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41.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41.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41.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41.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41.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41.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41.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41.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41.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41.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41.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41.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41.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41.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41.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41.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41.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41.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41.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41.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41.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41.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41.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41.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41.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41.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41.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41.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41.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41.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41.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41.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41.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41.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41.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41.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41.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41.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41.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41.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41.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41.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41.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41.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41.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41.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41.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41.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41.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41.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41.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41.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41.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41.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41.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41.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41.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41.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41.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41.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41.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41.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41.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41.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41.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41.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41.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41.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41.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41.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41.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41.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41.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41.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41.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41.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41.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41.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41.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41.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41.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41.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41.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41.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41.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41.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41.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41.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41.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41.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41.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41.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41.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41.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41.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41.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41.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41.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41.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41.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41.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41.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41.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41.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41.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41.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41.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41.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41.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41.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41.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41.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41.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41.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41.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41.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41.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41.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41.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41.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41.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41.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41.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41.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41.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41.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41.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41.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41.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41.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41.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41.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41.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41.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41.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41.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41.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41.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41.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41.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41.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41.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41.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41.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41.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41.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41.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41.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41.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41.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41.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41.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41.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41.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41.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41.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41.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41.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41.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41.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41.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41.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41.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41.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41.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41.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41.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41.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41.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41.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41.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41.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41.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41.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41.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41.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41.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41.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41.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41.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41.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41.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41.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41.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41.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41.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41.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41.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41.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41.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41.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41.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41.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41.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41.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41.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41.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41.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41.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41.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41.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41.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41.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41.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41.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41.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41.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41.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41.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41.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41.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41.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41.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41.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41.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41.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41.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41.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41.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41.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41.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41.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41.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41.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41.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41.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41.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41.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41.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41.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41.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41.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41.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41.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41.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41.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41.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41.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41.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41.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41.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41.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41.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41.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41.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41.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41.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sheetData>
  <mergeCells count="63">
    <mergeCell ref="A19:N19"/>
    <mergeCell ref="B22:I22"/>
    <mergeCell ref="K22:N22"/>
    <mergeCell ref="K23:N23"/>
    <mergeCell ref="B25:C25"/>
    <mergeCell ref="D25:E25"/>
    <mergeCell ref="C12:K12"/>
    <mergeCell ref="C13:K13"/>
    <mergeCell ref="C14:K14"/>
    <mergeCell ref="A17:N17"/>
    <mergeCell ref="A18:N18"/>
    <mergeCell ref="A5:A6"/>
    <mergeCell ref="A7:A8"/>
    <mergeCell ref="A9:A10"/>
    <mergeCell ref="A11:A12"/>
    <mergeCell ref="A1:J1"/>
    <mergeCell ref="A2:A4"/>
    <mergeCell ref="C2:J2"/>
    <mergeCell ref="C3:J3"/>
    <mergeCell ref="C4:J4"/>
    <mergeCell ref="C5:K5"/>
    <mergeCell ref="C6:K6"/>
    <mergeCell ref="C7:K7"/>
    <mergeCell ref="C8:K8"/>
    <mergeCell ref="C9:K9"/>
    <mergeCell ref="C10:K10"/>
    <mergeCell ref="C11:K11"/>
    <mergeCell ref="A39:N39"/>
    <mergeCell ref="A40:N40"/>
    <mergeCell ref="A33:N33"/>
    <mergeCell ref="B34:I34"/>
    <mergeCell ref="K34:L34"/>
    <mergeCell ref="M34:N34"/>
    <mergeCell ref="B35:I35"/>
    <mergeCell ref="K35:L35"/>
    <mergeCell ref="M35:N35"/>
    <mergeCell ref="A28:I28"/>
    <mergeCell ref="J28:N28"/>
    <mergeCell ref="B29:I29"/>
    <mergeCell ref="A36:N36"/>
    <mergeCell ref="B37:I37"/>
    <mergeCell ref="K37:L37"/>
    <mergeCell ref="M37:N37"/>
    <mergeCell ref="K29:L29"/>
    <mergeCell ref="M29:N29"/>
    <mergeCell ref="A30:N30"/>
    <mergeCell ref="B31:I31"/>
    <mergeCell ref="K31:L31"/>
    <mergeCell ref="M31:N31"/>
    <mergeCell ref="B32:I32"/>
    <mergeCell ref="K32:L32"/>
    <mergeCell ref="M32:N32"/>
    <mergeCell ref="J24:J25"/>
    <mergeCell ref="K24:N25"/>
    <mergeCell ref="F25:G25"/>
    <mergeCell ref="H25:I25"/>
    <mergeCell ref="B26:I26"/>
    <mergeCell ref="K26:N26"/>
    <mergeCell ref="B23:I23"/>
    <mergeCell ref="B24:C24"/>
    <mergeCell ref="D24:E24"/>
    <mergeCell ref="F24:G24"/>
    <mergeCell ref="H24:I24"/>
  </mergeCells>
  <pageMargins left="0.7" right="0.7" top="0.75" bottom="0.75" header="0" footer="0"/>
  <pageSetup scale="4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sqref="A1:J1"/>
    </sheetView>
  </sheetViews>
  <sheetFormatPr defaultColWidth="14.3984375" defaultRowHeight="15.05" customHeight="1"/>
  <cols>
    <col min="1" max="1" width="13.296875" customWidth="1"/>
    <col min="2" max="2" width="8.09765625" customWidth="1"/>
    <col min="3" max="14" width="13.296875" customWidth="1"/>
    <col min="15" max="15" width="10.59765625" customWidth="1"/>
    <col min="16" max="26" width="8.69921875" customWidth="1"/>
  </cols>
  <sheetData>
    <row r="1" spans="1:26" ht="41.25" customHeight="1">
      <c r="A1" s="272" t="s">
        <v>168</v>
      </c>
      <c r="B1" s="234"/>
      <c r="C1" s="234"/>
      <c r="D1" s="234"/>
      <c r="E1" s="234"/>
      <c r="F1" s="234"/>
      <c r="G1" s="234"/>
      <c r="H1" s="234"/>
      <c r="I1" s="234"/>
      <c r="J1" s="234"/>
      <c r="K1" s="11" t="s">
        <v>124</v>
      </c>
      <c r="L1" s="70" t="s">
        <v>125</v>
      </c>
      <c r="M1" s="70" t="s">
        <v>112</v>
      </c>
      <c r="N1" s="71" t="s">
        <v>76</v>
      </c>
      <c r="O1" s="53"/>
      <c r="P1" s="38"/>
      <c r="Q1" s="38"/>
      <c r="R1" s="38"/>
      <c r="S1" s="38"/>
      <c r="T1" s="38"/>
      <c r="U1" s="38"/>
      <c r="V1" s="38"/>
      <c r="W1" s="38"/>
      <c r="X1" s="38"/>
      <c r="Y1" s="38"/>
      <c r="Z1" s="38"/>
    </row>
    <row r="2" spans="1:26" ht="41.25" customHeight="1">
      <c r="A2" s="271" t="s">
        <v>126</v>
      </c>
      <c r="B2" s="72" t="s">
        <v>127</v>
      </c>
      <c r="C2" s="253"/>
      <c r="D2" s="190"/>
      <c r="E2" s="190"/>
      <c r="F2" s="190"/>
      <c r="G2" s="190"/>
      <c r="H2" s="190"/>
      <c r="I2" s="190"/>
      <c r="J2" s="191"/>
      <c r="K2" s="73" t="s">
        <v>135</v>
      </c>
      <c r="L2" s="75">
        <v>2</v>
      </c>
      <c r="M2" s="83" t="s">
        <v>88</v>
      </c>
      <c r="N2" s="83" t="s">
        <v>83</v>
      </c>
      <c r="O2" s="53"/>
      <c r="P2" s="38"/>
      <c r="Q2" s="38"/>
      <c r="R2" s="38"/>
      <c r="S2" s="38"/>
      <c r="T2" s="38"/>
      <c r="U2" s="38"/>
      <c r="V2" s="38"/>
      <c r="W2" s="38"/>
      <c r="X2" s="38"/>
      <c r="Y2" s="38"/>
      <c r="Z2" s="38"/>
    </row>
    <row r="3" spans="1:26" ht="41.25" customHeight="1">
      <c r="A3" s="208"/>
      <c r="B3" s="72" t="s">
        <v>130</v>
      </c>
      <c r="C3" s="273"/>
      <c r="D3" s="217"/>
      <c r="E3" s="217"/>
      <c r="F3" s="217"/>
      <c r="G3" s="217"/>
      <c r="H3" s="217"/>
      <c r="I3" s="217"/>
      <c r="J3" s="218"/>
      <c r="K3" s="76" t="s">
        <v>169</v>
      </c>
      <c r="L3" s="77">
        <v>2</v>
      </c>
      <c r="M3" s="85" t="s">
        <v>92</v>
      </c>
      <c r="N3" s="85" t="s">
        <v>170</v>
      </c>
      <c r="O3" s="53"/>
      <c r="P3" s="38"/>
      <c r="Q3" s="38"/>
      <c r="R3" s="38"/>
      <c r="S3" s="38"/>
      <c r="T3" s="38"/>
      <c r="U3" s="38"/>
      <c r="V3" s="38"/>
      <c r="W3" s="38"/>
      <c r="X3" s="38"/>
      <c r="Y3" s="38"/>
      <c r="Z3" s="38"/>
    </row>
    <row r="4" spans="1:26" ht="41.25" customHeight="1">
      <c r="A4" s="209"/>
      <c r="B4" s="72" t="s">
        <v>133</v>
      </c>
      <c r="C4" s="273"/>
      <c r="D4" s="217"/>
      <c r="E4" s="217"/>
      <c r="F4" s="217"/>
      <c r="G4" s="217"/>
      <c r="H4" s="217"/>
      <c r="I4" s="217"/>
      <c r="J4" s="218"/>
      <c r="K4" s="73" t="s">
        <v>171</v>
      </c>
      <c r="L4" s="77">
        <v>2</v>
      </c>
      <c r="M4" s="85" t="s">
        <v>81</v>
      </c>
      <c r="N4" s="85" t="s">
        <v>83</v>
      </c>
      <c r="O4" s="53"/>
      <c r="P4" s="38"/>
      <c r="Q4" s="38"/>
      <c r="R4" s="38"/>
      <c r="S4" s="38"/>
      <c r="T4" s="38"/>
      <c r="U4" s="38"/>
      <c r="V4" s="38"/>
      <c r="W4" s="38"/>
      <c r="X4" s="38"/>
      <c r="Y4" s="38"/>
      <c r="Z4" s="38"/>
    </row>
    <row r="5" spans="1:26" ht="41.25" customHeight="1">
      <c r="A5" s="271" t="s">
        <v>136</v>
      </c>
      <c r="B5" s="72" t="s">
        <v>127</v>
      </c>
      <c r="C5" s="253"/>
      <c r="D5" s="190"/>
      <c r="E5" s="190"/>
      <c r="F5" s="190"/>
      <c r="G5" s="190"/>
      <c r="H5" s="190"/>
      <c r="I5" s="190"/>
      <c r="J5" s="190"/>
      <c r="K5" s="191"/>
      <c r="L5" s="75">
        <v>4</v>
      </c>
      <c r="M5" s="83" t="s">
        <v>90</v>
      </c>
      <c r="N5" s="83" t="s">
        <v>87</v>
      </c>
      <c r="O5" s="53"/>
      <c r="P5" s="38"/>
      <c r="Q5" s="38"/>
      <c r="R5" s="38"/>
      <c r="S5" s="38"/>
      <c r="T5" s="38"/>
      <c r="U5" s="38"/>
      <c r="V5" s="38"/>
      <c r="W5" s="38"/>
      <c r="X5" s="38"/>
      <c r="Y5" s="38"/>
      <c r="Z5" s="38"/>
    </row>
    <row r="6" spans="1:26" ht="41.25" customHeight="1">
      <c r="A6" s="209"/>
      <c r="B6" s="72" t="s">
        <v>130</v>
      </c>
      <c r="C6" s="273"/>
      <c r="D6" s="217"/>
      <c r="E6" s="217"/>
      <c r="F6" s="217"/>
      <c r="G6" s="217"/>
      <c r="H6" s="217"/>
      <c r="I6" s="217"/>
      <c r="J6" s="217"/>
      <c r="K6" s="218"/>
      <c r="L6" s="77">
        <v>4</v>
      </c>
      <c r="M6" s="85" t="s">
        <v>90</v>
      </c>
      <c r="N6" s="85" t="s">
        <v>87</v>
      </c>
      <c r="O6" s="53"/>
      <c r="P6" s="38"/>
      <c r="Q6" s="38"/>
      <c r="R6" s="38"/>
      <c r="S6" s="38"/>
      <c r="T6" s="38"/>
      <c r="U6" s="38"/>
      <c r="V6" s="38"/>
      <c r="W6" s="38"/>
      <c r="X6" s="38"/>
      <c r="Y6" s="38"/>
      <c r="Z6" s="38"/>
    </row>
    <row r="7" spans="1:26" ht="41.25" customHeight="1">
      <c r="A7" s="271" t="s">
        <v>139</v>
      </c>
      <c r="B7" s="72" t="s">
        <v>127</v>
      </c>
      <c r="C7" s="253"/>
      <c r="D7" s="190"/>
      <c r="E7" s="190"/>
      <c r="F7" s="190"/>
      <c r="G7" s="190"/>
      <c r="H7" s="190"/>
      <c r="I7" s="190"/>
      <c r="J7" s="190"/>
      <c r="K7" s="191"/>
      <c r="L7" s="75">
        <v>4</v>
      </c>
      <c r="M7" s="83" t="s">
        <v>90</v>
      </c>
      <c r="N7" s="83" t="s">
        <v>87</v>
      </c>
      <c r="O7" s="53"/>
      <c r="P7" s="38"/>
      <c r="Q7" s="38"/>
      <c r="R7" s="38"/>
      <c r="S7" s="38"/>
      <c r="T7" s="38"/>
      <c r="U7" s="38"/>
      <c r="V7" s="38"/>
      <c r="W7" s="38"/>
      <c r="X7" s="38"/>
      <c r="Y7" s="38"/>
      <c r="Z7" s="38"/>
    </row>
    <row r="8" spans="1:26" ht="41.25" customHeight="1">
      <c r="A8" s="209"/>
      <c r="B8" s="72" t="s">
        <v>130</v>
      </c>
      <c r="C8" s="273"/>
      <c r="D8" s="217"/>
      <c r="E8" s="217"/>
      <c r="F8" s="217"/>
      <c r="G8" s="217"/>
      <c r="H8" s="217"/>
      <c r="I8" s="217"/>
      <c r="J8" s="217"/>
      <c r="K8" s="218"/>
      <c r="L8" s="77">
        <v>4</v>
      </c>
      <c r="M8" s="85" t="s">
        <v>90</v>
      </c>
      <c r="N8" s="85" t="s">
        <v>87</v>
      </c>
      <c r="O8" s="53"/>
      <c r="P8" s="38"/>
      <c r="Q8" s="38"/>
      <c r="R8" s="38"/>
      <c r="S8" s="38"/>
      <c r="T8" s="38"/>
      <c r="U8" s="38"/>
      <c r="V8" s="38"/>
      <c r="W8" s="38"/>
      <c r="X8" s="38"/>
      <c r="Y8" s="38"/>
      <c r="Z8" s="38"/>
    </row>
    <row r="9" spans="1:26" ht="41.25" customHeight="1">
      <c r="A9" s="271" t="s">
        <v>142</v>
      </c>
      <c r="B9" s="72" t="s">
        <v>127</v>
      </c>
      <c r="C9" s="253"/>
      <c r="D9" s="190"/>
      <c r="E9" s="190"/>
      <c r="F9" s="190"/>
      <c r="G9" s="190"/>
      <c r="H9" s="190"/>
      <c r="I9" s="190"/>
      <c r="J9" s="190"/>
      <c r="K9" s="191"/>
      <c r="L9" s="75">
        <v>5</v>
      </c>
      <c r="M9" s="83" t="s">
        <v>92</v>
      </c>
      <c r="N9" s="83" t="s">
        <v>87</v>
      </c>
      <c r="O9" s="53"/>
      <c r="P9" s="38"/>
      <c r="Q9" s="38"/>
      <c r="R9" s="38"/>
      <c r="S9" s="38"/>
      <c r="T9" s="38"/>
      <c r="U9" s="38"/>
      <c r="V9" s="38"/>
      <c r="W9" s="38"/>
      <c r="X9" s="38"/>
      <c r="Y9" s="38"/>
      <c r="Z9" s="38"/>
    </row>
    <row r="10" spans="1:26" ht="41.25" customHeight="1">
      <c r="A10" s="209"/>
      <c r="B10" s="72" t="s">
        <v>130</v>
      </c>
      <c r="C10" s="273"/>
      <c r="D10" s="217"/>
      <c r="E10" s="217"/>
      <c r="F10" s="217"/>
      <c r="G10" s="217"/>
      <c r="H10" s="217"/>
      <c r="I10" s="217"/>
      <c r="J10" s="217"/>
      <c r="K10" s="218"/>
      <c r="L10" s="77">
        <v>3</v>
      </c>
      <c r="M10" s="85" t="s">
        <v>92</v>
      </c>
      <c r="N10" s="85" t="s">
        <v>87</v>
      </c>
      <c r="O10" s="53"/>
      <c r="P10" s="38"/>
      <c r="Q10" s="38"/>
      <c r="R10" s="38"/>
      <c r="S10" s="38"/>
      <c r="T10" s="38"/>
      <c r="U10" s="38"/>
      <c r="V10" s="38"/>
      <c r="W10" s="38"/>
      <c r="X10" s="38"/>
      <c r="Y10" s="38"/>
      <c r="Z10" s="38"/>
    </row>
    <row r="11" spans="1:26" ht="151.55000000000001" customHeight="1">
      <c r="A11" s="87" t="s">
        <v>145</v>
      </c>
      <c r="B11" s="84"/>
      <c r="C11" s="286"/>
      <c r="D11" s="190"/>
      <c r="E11" s="190"/>
      <c r="F11" s="190"/>
      <c r="G11" s="190"/>
      <c r="H11" s="190"/>
      <c r="I11" s="190"/>
      <c r="J11" s="190"/>
      <c r="K11" s="191"/>
      <c r="L11" s="75">
        <v>8</v>
      </c>
      <c r="M11" s="83" t="s">
        <v>92</v>
      </c>
      <c r="N11" s="83" t="s">
        <v>87</v>
      </c>
      <c r="O11" s="53"/>
      <c r="P11" s="38"/>
      <c r="Q11" s="38"/>
      <c r="R11" s="38"/>
      <c r="S11" s="38"/>
      <c r="T11" s="38"/>
      <c r="U11" s="38"/>
      <c r="V11" s="38"/>
      <c r="W11" s="38"/>
      <c r="X11" s="38"/>
      <c r="Y11" s="38"/>
      <c r="Z11" s="38"/>
    </row>
    <row r="12" spans="1:26" ht="41.25" customHeight="1">
      <c r="A12" s="271" t="s">
        <v>148</v>
      </c>
      <c r="B12" s="84" t="s">
        <v>127</v>
      </c>
      <c r="C12" s="235"/>
      <c r="D12" s="190"/>
      <c r="E12" s="190"/>
      <c r="F12" s="190"/>
      <c r="G12" s="190"/>
      <c r="H12" s="190"/>
      <c r="I12" s="190"/>
      <c r="J12" s="190"/>
      <c r="K12" s="191"/>
      <c r="L12" s="75">
        <v>4</v>
      </c>
      <c r="M12" s="83" t="s">
        <v>81</v>
      </c>
      <c r="N12" s="83" t="s">
        <v>83</v>
      </c>
      <c r="O12" s="53"/>
      <c r="P12" s="38"/>
      <c r="Q12" s="38"/>
      <c r="R12" s="38"/>
      <c r="S12" s="38"/>
      <c r="T12" s="38"/>
      <c r="U12" s="38"/>
      <c r="V12" s="38"/>
      <c r="W12" s="38"/>
      <c r="X12" s="38"/>
      <c r="Y12" s="38"/>
      <c r="Z12" s="38"/>
    </row>
    <row r="13" spans="1:26" ht="41.25" customHeight="1">
      <c r="A13" s="209"/>
      <c r="B13" s="84" t="s">
        <v>130</v>
      </c>
      <c r="C13" s="253"/>
      <c r="D13" s="190"/>
      <c r="E13" s="190"/>
      <c r="F13" s="190"/>
      <c r="G13" s="190"/>
      <c r="H13" s="190"/>
      <c r="I13" s="190"/>
      <c r="J13" s="190"/>
      <c r="K13" s="191"/>
      <c r="L13" s="77">
        <v>4</v>
      </c>
      <c r="M13" s="85" t="s">
        <v>81</v>
      </c>
      <c r="N13" s="85" t="s">
        <v>83</v>
      </c>
      <c r="O13" s="53"/>
      <c r="P13" s="38"/>
      <c r="Q13" s="38"/>
      <c r="R13" s="38"/>
      <c r="S13" s="38"/>
      <c r="T13" s="38"/>
      <c r="U13" s="38"/>
      <c r="V13" s="38"/>
      <c r="W13" s="38"/>
      <c r="X13" s="38"/>
      <c r="Y13" s="38"/>
      <c r="Z13" s="38"/>
    </row>
    <row r="14" spans="1:26" ht="41.25" customHeight="1">
      <c r="A14" s="271" t="s">
        <v>150</v>
      </c>
      <c r="B14" s="84" t="s">
        <v>127</v>
      </c>
      <c r="C14" s="253"/>
      <c r="D14" s="190"/>
      <c r="E14" s="190"/>
      <c r="F14" s="190"/>
      <c r="G14" s="190"/>
      <c r="H14" s="190"/>
      <c r="I14" s="190"/>
      <c r="J14" s="190"/>
      <c r="K14" s="191"/>
      <c r="L14" s="75">
        <v>4</v>
      </c>
      <c r="M14" s="83" t="s">
        <v>81</v>
      </c>
      <c r="N14" s="83" t="s">
        <v>83</v>
      </c>
      <c r="O14" s="53"/>
      <c r="P14" s="38"/>
      <c r="Q14" s="38"/>
      <c r="R14" s="38"/>
      <c r="S14" s="38"/>
      <c r="T14" s="38"/>
      <c r="U14" s="38"/>
      <c r="V14" s="38"/>
      <c r="W14" s="38"/>
      <c r="X14" s="38"/>
      <c r="Y14" s="38"/>
      <c r="Z14" s="38"/>
    </row>
    <row r="15" spans="1:26" ht="41.25" customHeight="1">
      <c r="A15" s="209"/>
      <c r="B15" s="84" t="s">
        <v>130</v>
      </c>
      <c r="C15" s="273"/>
      <c r="D15" s="217"/>
      <c r="E15" s="217"/>
      <c r="F15" s="217"/>
      <c r="G15" s="217"/>
      <c r="H15" s="217"/>
      <c r="I15" s="217"/>
      <c r="J15" s="217"/>
      <c r="K15" s="218"/>
      <c r="L15" s="77">
        <v>4</v>
      </c>
      <c r="M15" s="85" t="s">
        <v>81</v>
      </c>
      <c r="N15" s="85" t="s">
        <v>83</v>
      </c>
      <c r="O15" s="53"/>
      <c r="P15" s="38"/>
      <c r="Q15" s="38"/>
      <c r="R15" s="38"/>
      <c r="S15" s="38"/>
      <c r="T15" s="38"/>
      <c r="U15" s="38"/>
      <c r="V15" s="38"/>
      <c r="W15" s="38"/>
      <c r="X15" s="38"/>
      <c r="Y15" s="38"/>
      <c r="Z15" s="38"/>
    </row>
    <row r="16" spans="1:26" ht="41.2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3.6"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3.6"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25" customHeight="1">
      <c r="A19" s="276" t="s">
        <v>152</v>
      </c>
      <c r="B19" s="214"/>
      <c r="C19" s="214"/>
      <c r="D19" s="214"/>
      <c r="E19" s="214"/>
      <c r="F19" s="214"/>
      <c r="G19" s="214"/>
      <c r="H19" s="214"/>
      <c r="I19" s="214"/>
      <c r="J19" s="214"/>
      <c r="K19" s="214"/>
      <c r="L19" s="214"/>
      <c r="M19" s="214"/>
      <c r="N19" s="214"/>
      <c r="O19" s="38"/>
      <c r="P19" s="38"/>
      <c r="Q19" s="38"/>
      <c r="R19" s="38"/>
      <c r="S19" s="38"/>
      <c r="T19" s="38"/>
      <c r="U19" s="38"/>
      <c r="V19" s="38"/>
      <c r="W19" s="38"/>
      <c r="X19" s="38"/>
      <c r="Y19" s="38"/>
      <c r="Z19" s="38"/>
    </row>
    <row r="20" spans="1:26" ht="14.25" customHeight="1">
      <c r="A20" s="276" t="s">
        <v>153</v>
      </c>
      <c r="B20" s="214"/>
      <c r="C20" s="214"/>
      <c r="D20" s="214"/>
      <c r="E20" s="214"/>
      <c r="F20" s="214"/>
      <c r="G20" s="214"/>
      <c r="H20" s="214"/>
      <c r="I20" s="214"/>
      <c r="J20" s="214"/>
      <c r="K20" s="214"/>
      <c r="L20" s="214"/>
      <c r="M20" s="214"/>
      <c r="N20" s="214"/>
      <c r="O20" s="38"/>
      <c r="P20" s="38"/>
      <c r="Q20" s="38"/>
      <c r="R20" s="38"/>
      <c r="S20" s="38"/>
      <c r="T20" s="38"/>
      <c r="U20" s="38"/>
      <c r="V20" s="38"/>
      <c r="W20" s="38"/>
      <c r="X20" s="38"/>
      <c r="Y20" s="38"/>
      <c r="Z20" s="38"/>
    </row>
    <row r="21" spans="1:26" ht="26.2" customHeight="1">
      <c r="A21" s="277" t="s">
        <v>172</v>
      </c>
      <c r="B21" s="214"/>
      <c r="C21" s="214"/>
      <c r="D21" s="214"/>
      <c r="E21" s="214"/>
      <c r="F21" s="214"/>
      <c r="G21" s="214"/>
      <c r="H21" s="214"/>
      <c r="I21" s="214"/>
      <c r="J21" s="214"/>
      <c r="K21" s="214"/>
      <c r="L21" s="214"/>
      <c r="M21" s="214"/>
      <c r="N21" s="214"/>
      <c r="O21" s="38"/>
      <c r="P21" s="38"/>
      <c r="Q21" s="38"/>
      <c r="R21" s="38"/>
      <c r="S21" s="38"/>
      <c r="T21" s="38"/>
      <c r="U21" s="38"/>
      <c r="V21" s="38"/>
      <c r="W21" s="38"/>
      <c r="X21" s="38"/>
      <c r="Y21" s="38"/>
      <c r="Z21" s="38"/>
    </row>
    <row r="22" spans="1:26" ht="13.6" customHeight="1">
      <c r="A22" s="88"/>
      <c r="B22" s="53"/>
      <c r="C22" s="53"/>
      <c r="D22" s="53"/>
      <c r="E22" s="53"/>
      <c r="F22" s="53"/>
      <c r="G22" s="53"/>
      <c r="H22" s="38"/>
      <c r="I22" s="38"/>
      <c r="J22" s="38"/>
      <c r="K22" s="38"/>
      <c r="L22" s="38"/>
      <c r="M22" s="38"/>
      <c r="N22" s="38"/>
      <c r="O22" s="38"/>
      <c r="P22" s="38"/>
      <c r="Q22" s="38"/>
      <c r="R22" s="38"/>
      <c r="S22" s="38"/>
      <c r="T22" s="38"/>
      <c r="U22" s="38"/>
      <c r="V22" s="38"/>
      <c r="W22" s="38"/>
      <c r="X22" s="38"/>
      <c r="Y22" s="38"/>
      <c r="Z22" s="38"/>
    </row>
    <row r="23" spans="1:26" ht="13.6" customHeight="1">
      <c r="A23" s="89"/>
      <c r="B23" s="53"/>
      <c r="C23" s="53"/>
      <c r="D23" s="53"/>
      <c r="E23" s="53"/>
      <c r="F23" s="53"/>
      <c r="G23" s="53"/>
      <c r="H23" s="38"/>
      <c r="I23" s="38"/>
      <c r="J23" s="38"/>
      <c r="K23" s="38"/>
      <c r="L23" s="38"/>
      <c r="M23" s="38"/>
      <c r="N23" s="38"/>
      <c r="O23" s="38"/>
      <c r="P23" s="38"/>
      <c r="Q23" s="38"/>
      <c r="R23" s="38"/>
      <c r="S23" s="38"/>
      <c r="T23" s="38"/>
      <c r="U23" s="38"/>
      <c r="V23" s="38"/>
      <c r="W23" s="38"/>
      <c r="X23" s="38"/>
      <c r="Y23" s="38"/>
      <c r="Z23" s="38"/>
    </row>
    <row r="24" spans="1:26" ht="25.55" customHeight="1">
      <c r="A24" s="90" t="s">
        <v>1</v>
      </c>
      <c r="B24" s="259"/>
      <c r="C24" s="190"/>
      <c r="D24" s="190"/>
      <c r="E24" s="190"/>
      <c r="F24" s="190"/>
      <c r="G24" s="190"/>
      <c r="H24" s="190"/>
      <c r="I24" s="191"/>
      <c r="J24" s="91" t="s">
        <v>3</v>
      </c>
      <c r="K24" s="259"/>
      <c r="L24" s="190"/>
      <c r="M24" s="190"/>
      <c r="N24" s="191"/>
      <c r="O24" s="38"/>
      <c r="P24" s="38"/>
      <c r="Q24" s="38"/>
      <c r="R24" s="38"/>
      <c r="S24" s="38"/>
      <c r="T24" s="38"/>
      <c r="U24" s="38"/>
      <c r="V24" s="38"/>
      <c r="W24" s="38"/>
      <c r="X24" s="38"/>
      <c r="Y24" s="38"/>
      <c r="Z24" s="38"/>
    </row>
    <row r="25" spans="1:26" ht="24.75" customHeight="1">
      <c r="A25" s="92" t="s">
        <v>5</v>
      </c>
      <c r="B25" s="259"/>
      <c r="C25" s="190"/>
      <c r="D25" s="190"/>
      <c r="E25" s="190"/>
      <c r="F25" s="190"/>
      <c r="G25" s="190"/>
      <c r="H25" s="190"/>
      <c r="I25" s="191"/>
      <c r="J25" s="93" t="s">
        <v>7</v>
      </c>
      <c r="K25" s="259" t="s">
        <v>8</v>
      </c>
      <c r="L25" s="190"/>
      <c r="M25" s="190"/>
      <c r="N25" s="191"/>
      <c r="O25" s="38"/>
      <c r="P25" s="38"/>
      <c r="Q25" s="38"/>
      <c r="R25" s="38"/>
      <c r="S25" s="38"/>
      <c r="T25" s="38"/>
      <c r="U25" s="38"/>
      <c r="V25" s="38"/>
      <c r="W25" s="38"/>
      <c r="X25" s="38"/>
      <c r="Y25" s="38"/>
      <c r="Z25" s="38"/>
    </row>
    <row r="26" spans="1:26" ht="26.2" customHeight="1">
      <c r="A26" s="284" t="s">
        <v>9</v>
      </c>
      <c r="B26" s="260" t="s">
        <v>10</v>
      </c>
      <c r="C26" s="191"/>
      <c r="D26" s="260" t="s">
        <v>11</v>
      </c>
      <c r="E26" s="191"/>
      <c r="F26" s="260" t="s">
        <v>12</v>
      </c>
      <c r="G26" s="191"/>
      <c r="H26" s="260" t="s">
        <v>13</v>
      </c>
      <c r="I26" s="191"/>
      <c r="J26" s="261" t="s">
        <v>14</v>
      </c>
      <c r="K26" s="263" t="s">
        <v>15</v>
      </c>
      <c r="L26" s="211"/>
      <c r="M26" s="211"/>
      <c r="N26" s="212"/>
      <c r="O26" s="38"/>
      <c r="P26" s="38"/>
      <c r="Q26" s="38"/>
      <c r="R26" s="38"/>
      <c r="S26" s="38"/>
      <c r="T26" s="38"/>
      <c r="U26" s="38"/>
      <c r="V26" s="38"/>
      <c r="W26" s="38"/>
      <c r="X26" s="38"/>
      <c r="Y26" s="38"/>
      <c r="Z26" s="38"/>
    </row>
    <row r="27" spans="1:26" ht="15.05" customHeight="1">
      <c r="A27" s="285"/>
      <c r="B27" s="260">
        <v>0</v>
      </c>
      <c r="C27" s="191"/>
      <c r="D27" s="260">
        <v>0</v>
      </c>
      <c r="E27" s="191"/>
      <c r="F27" s="241">
        <v>3</v>
      </c>
      <c r="G27" s="191"/>
      <c r="H27" s="241">
        <v>3</v>
      </c>
      <c r="I27" s="191"/>
      <c r="J27" s="262"/>
      <c r="K27" s="216"/>
      <c r="L27" s="217"/>
      <c r="M27" s="217"/>
      <c r="N27" s="218"/>
      <c r="O27" s="38"/>
      <c r="P27" s="38"/>
      <c r="Q27" s="38"/>
      <c r="R27" s="38"/>
      <c r="S27" s="38"/>
      <c r="T27" s="38"/>
      <c r="U27" s="38"/>
      <c r="V27" s="38"/>
      <c r="W27" s="38"/>
      <c r="X27" s="38"/>
      <c r="Y27" s="38"/>
      <c r="Z27" s="38"/>
    </row>
    <row r="28" spans="1:26" ht="13.6" customHeight="1">
      <c r="A28" s="92" t="s">
        <v>155</v>
      </c>
      <c r="B28" s="259"/>
      <c r="C28" s="190"/>
      <c r="D28" s="190"/>
      <c r="E28" s="190"/>
      <c r="F28" s="190"/>
      <c r="G28" s="190"/>
      <c r="H28" s="190"/>
      <c r="I28" s="191"/>
      <c r="J28" s="95" t="s">
        <v>156</v>
      </c>
      <c r="K28" s="259" t="s">
        <v>157</v>
      </c>
      <c r="L28" s="190"/>
      <c r="M28" s="190"/>
      <c r="N28" s="191"/>
      <c r="O28" s="38"/>
      <c r="P28" s="38"/>
      <c r="Q28" s="38"/>
      <c r="R28" s="38"/>
      <c r="S28" s="38"/>
      <c r="T28" s="38"/>
      <c r="U28" s="38"/>
      <c r="V28" s="38"/>
      <c r="W28" s="38"/>
      <c r="X28" s="38"/>
      <c r="Y28" s="38"/>
      <c r="Z28" s="38"/>
    </row>
    <row r="29" spans="1:26" ht="13.6" customHeight="1">
      <c r="A29" s="96"/>
      <c r="B29" s="53"/>
      <c r="C29" s="53"/>
      <c r="D29" s="53"/>
      <c r="E29" s="53"/>
      <c r="F29" s="53"/>
      <c r="G29" s="53"/>
      <c r="H29" s="38"/>
      <c r="I29" s="38"/>
      <c r="J29" s="38"/>
      <c r="K29" s="38"/>
      <c r="L29" s="38"/>
      <c r="M29" s="38"/>
      <c r="N29" s="38"/>
      <c r="O29" s="38"/>
      <c r="P29" s="38"/>
      <c r="Q29" s="38"/>
      <c r="R29" s="38"/>
      <c r="S29" s="38"/>
      <c r="T29" s="38"/>
      <c r="U29" s="38"/>
      <c r="V29" s="38"/>
      <c r="W29" s="38"/>
      <c r="X29" s="38"/>
      <c r="Y29" s="38"/>
      <c r="Z29" s="38"/>
    </row>
    <row r="30" spans="1:26" ht="15.05" customHeight="1">
      <c r="A30" s="279" t="s">
        <v>158</v>
      </c>
      <c r="B30" s="214"/>
      <c r="C30" s="214"/>
      <c r="D30" s="214"/>
      <c r="E30" s="214"/>
      <c r="F30" s="214"/>
      <c r="G30" s="214"/>
      <c r="H30" s="214"/>
      <c r="I30" s="214"/>
      <c r="J30" s="280" t="s">
        <v>159</v>
      </c>
      <c r="K30" s="214"/>
      <c r="L30" s="214"/>
      <c r="M30" s="214"/>
      <c r="N30" s="214"/>
      <c r="O30" s="38"/>
      <c r="P30" s="38"/>
      <c r="Q30" s="38"/>
      <c r="R30" s="38"/>
      <c r="S30" s="38"/>
      <c r="T30" s="38"/>
      <c r="U30" s="38"/>
      <c r="V30" s="38"/>
      <c r="W30" s="38"/>
      <c r="X30" s="38"/>
      <c r="Y30" s="38"/>
      <c r="Z30" s="38"/>
    </row>
    <row r="31" spans="1:26" ht="19.5" customHeight="1">
      <c r="A31" s="97" t="s">
        <v>160</v>
      </c>
      <c r="B31" s="266" t="s">
        <v>161</v>
      </c>
      <c r="C31" s="190"/>
      <c r="D31" s="190"/>
      <c r="E31" s="190"/>
      <c r="F31" s="190"/>
      <c r="G31" s="190"/>
      <c r="H31" s="190"/>
      <c r="I31" s="191"/>
      <c r="J31" s="97" t="s">
        <v>125</v>
      </c>
      <c r="K31" s="266" t="s">
        <v>112</v>
      </c>
      <c r="L31" s="191"/>
      <c r="M31" s="266" t="s">
        <v>162</v>
      </c>
      <c r="N31" s="191"/>
      <c r="O31" s="38"/>
      <c r="P31" s="38"/>
      <c r="Q31" s="38"/>
      <c r="R31" s="38"/>
      <c r="S31" s="38"/>
      <c r="T31" s="38"/>
      <c r="U31" s="38"/>
      <c r="V31" s="38"/>
      <c r="W31" s="38"/>
      <c r="X31" s="38"/>
      <c r="Y31" s="38"/>
      <c r="Z31" s="38"/>
    </row>
    <row r="32" spans="1:26" ht="15.05" customHeight="1">
      <c r="A32" s="266" t="s">
        <v>165</v>
      </c>
      <c r="B32" s="190"/>
      <c r="C32" s="190"/>
      <c r="D32" s="190"/>
      <c r="E32" s="190"/>
      <c r="F32" s="190"/>
      <c r="G32" s="190"/>
      <c r="H32" s="190"/>
      <c r="I32" s="190"/>
      <c r="J32" s="190"/>
      <c r="K32" s="190"/>
      <c r="L32" s="190"/>
      <c r="M32" s="190"/>
      <c r="N32" s="191"/>
      <c r="O32" s="38"/>
      <c r="P32" s="38"/>
      <c r="Q32" s="38"/>
      <c r="R32" s="38"/>
      <c r="S32" s="38"/>
      <c r="T32" s="38"/>
      <c r="U32" s="38"/>
      <c r="V32" s="38"/>
      <c r="W32" s="38"/>
      <c r="X32" s="38"/>
      <c r="Y32" s="38"/>
      <c r="Z32" s="38"/>
    </row>
    <row r="33" spans="1:26" ht="21.8" customHeight="1">
      <c r="A33" s="97">
        <v>1</v>
      </c>
      <c r="B33" s="287"/>
      <c r="C33" s="190"/>
      <c r="D33" s="190"/>
      <c r="E33" s="190"/>
      <c r="F33" s="190"/>
      <c r="G33" s="190"/>
      <c r="H33" s="190"/>
      <c r="I33" s="191"/>
      <c r="J33" s="104">
        <v>5</v>
      </c>
      <c r="K33" s="266" t="s">
        <v>90</v>
      </c>
      <c r="L33" s="191"/>
      <c r="M33" s="288" t="s">
        <v>83</v>
      </c>
      <c r="N33" s="191"/>
      <c r="O33" s="38"/>
      <c r="P33" s="38"/>
      <c r="Q33" s="38"/>
      <c r="R33" s="38"/>
      <c r="S33" s="38"/>
      <c r="T33" s="38"/>
      <c r="U33" s="38"/>
      <c r="V33" s="38"/>
      <c r="W33" s="38"/>
      <c r="X33" s="38"/>
      <c r="Y33" s="38"/>
      <c r="Z33" s="38"/>
    </row>
    <row r="34" spans="1:26" ht="33.75" customHeight="1">
      <c r="A34" s="97">
        <v>2</v>
      </c>
      <c r="B34" s="287"/>
      <c r="C34" s="190"/>
      <c r="D34" s="190"/>
      <c r="E34" s="190"/>
      <c r="F34" s="190"/>
      <c r="G34" s="190"/>
      <c r="H34" s="190"/>
      <c r="I34" s="191"/>
      <c r="J34" s="105">
        <v>5</v>
      </c>
      <c r="K34" s="266" t="s">
        <v>90</v>
      </c>
      <c r="L34" s="191"/>
      <c r="M34" s="289" t="s">
        <v>87</v>
      </c>
      <c r="N34" s="218"/>
      <c r="O34" s="38"/>
      <c r="P34" s="38"/>
      <c r="Q34" s="38"/>
      <c r="R34" s="38"/>
      <c r="S34" s="38"/>
      <c r="T34" s="38"/>
      <c r="U34" s="38"/>
      <c r="V34" s="38"/>
      <c r="W34" s="38"/>
      <c r="X34" s="38"/>
      <c r="Y34" s="38"/>
      <c r="Z34" s="38"/>
    </row>
    <row r="35" spans="1:26" ht="27.8" customHeight="1">
      <c r="A35" s="266" t="s">
        <v>173</v>
      </c>
      <c r="B35" s="190"/>
      <c r="C35" s="190"/>
      <c r="D35" s="190"/>
      <c r="E35" s="190"/>
      <c r="F35" s="190"/>
      <c r="G35" s="190"/>
      <c r="H35" s="190"/>
      <c r="I35" s="190"/>
      <c r="J35" s="190"/>
      <c r="K35" s="190"/>
      <c r="L35" s="190"/>
      <c r="M35" s="190"/>
      <c r="N35" s="191"/>
      <c r="O35" s="38"/>
      <c r="P35" s="38"/>
      <c r="Q35" s="38"/>
      <c r="R35" s="38"/>
      <c r="S35" s="38"/>
      <c r="T35" s="38"/>
      <c r="U35" s="38"/>
      <c r="V35" s="38"/>
      <c r="W35" s="38"/>
      <c r="X35" s="38"/>
      <c r="Y35" s="38"/>
      <c r="Z35" s="38"/>
    </row>
    <row r="36" spans="1:26" ht="23.25" customHeight="1">
      <c r="A36" s="97">
        <v>3</v>
      </c>
      <c r="B36" s="282"/>
      <c r="C36" s="190"/>
      <c r="D36" s="190"/>
      <c r="E36" s="190"/>
      <c r="F36" s="190"/>
      <c r="G36" s="190"/>
      <c r="H36" s="190"/>
      <c r="I36" s="191"/>
      <c r="J36" s="104">
        <v>5</v>
      </c>
      <c r="K36" s="268" t="s">
        <v>92</v>
      </c>
      <c r="L36" s="191"/>
      <c r="M36" s="268" t="s">
        <v>87</v>
      </c>
      <c r="N36" s="191"/>
      <c r="O36" s="38"/>
      <c r="P36" s="38"/>
      <c r="Q36" s="38"/>
      <c r="R36" s="38"/>
      <c r="S36" s="38"/>
      <c r="T36" s="38"/>
      <c r="U36" s="38"/>
      <c r="V36" s="38"/>
      <c r="W36" s="38"/>
      <c r="X36" s="38"/>
      <c r="Y36" s="38"/>
      <c r="Z36" s="38"/>
    </row>
    <row r="37" spans="1:26" ht="28.5" customHeight="1">
      <c r="A37" s="97">
        <v>4</v>
      </c>
      <c r="B37" s="283"/>
      <c r="C37" s="217"/>
      <c r="D37" s="217"/>
      <c r="E37" s="217"/>
      <c r="F37" s="217"/>
      <c r="G37" s="217"/>
      <c r="H37" s="217"/>
      <c r="I37" s="218"/>
      <c r="J37" s="105">
        <v>5</v>
      </c>
      <c r="K37" s="278" t="s">
        <v>92</v>
      </c>
      <c r="L37" s="218"/>
      <c r="M37" s="278" t="s">
        <v>83</v>
      </c>
      <c r="N37" s="218"/>
      <c r="O37" s="38"/>
      <c r="P37" s="38"/>
      <c r="Q37" s="38"/>
      <c r="R37" s="38"/>
      <c r="S37" s="38"/>
      <c r="T37" s="38"/>
      <c r="U37" s="38"/>
      <c r="V37" s="38"/>
      <c r="W37" s="38"/>
      <c r="X37" s="38"/>
      <c r="Y37" s="38"/>
      <c r="Z37" s="38"/>
    </row>
    <row r="38" spans="1:26" ht="24.75" customHeight="1">
      <c r="A38" s="266" t="s">
        <v>174</v>
      </c>
      <c r="B38" s="190"/>
      <c r="C38" s="190"/>
      <c r="D38" s="190"/>
      <c r="E38" s="190"/>
      <c r="F38" s="190"/>
      <c r="G38" s="190"/>
      <c r="H38" s="190"/>
      <c r="I38" s="190"/>
      <c r="J38" s="190"/>
      <c r="K38" s="190"/>
      <c r="L38" s="190"/>
      <c r="M38" s="190"/>
      <c r="N38" s="191"/>
      <c r="O38" s="38"/>
      <c r="P38" s="38"/>
      <c r="Q38" s="38"/>
      <c r="R38" s="38"/>
      <c r="S38" s="38"/>
      <c r="T38" s="38"/>
      <c r="U38" s="38"/>
      <c r="V38" s="38"/>
      <c r="W38" s="38"/>
      <c r="X38" s="38"/>
      <c r="Y38" s="38"/>
      <c r="Z38" s="38"/>
    </row>
    <row r="39" spans="1:26" ht="23.25" customHeight="1">
      <c r="A39" s="100">
        <v>5</v>
      </c>
      <c r="B39" s="281"/>
      <c r="C39" s="190"/>
      <c r="D39" s="190"/>
      <c r="E39" s="190"/>
      <c r="F39" s="190"/>
      <c r="G39" s="190"/>
      <c r="H39" s="190"/>
      <c r="I39" s="191"/>
      <c r="J39" s="106">
        <v>5</v>
      </c>
      <c r="K39" s="266" t="s">
        <v>81</v>
      </c>
      <c r="L39" s="191"/>
      <c r="M39" s="278" t="s">
        <v>83</v>
      </c>
      <c r="N39" s="218"/>
      <c r="O39" s="38"/>
      <c r="P39" s="38"/>
      <c r="Q39" s="38"/>
      <c r="R39" s="38"/>
      <c r="S39" s="38"/>
      <c r="T39" s="38"/>
      <c r="U39" s="38"/>
      <c r="V39" s="38"/>
      <c r="W39" s="38"/>
      <c r="X39" s="38"/>
      <c r="Y39" s="38"/>
      <c r="Z39" s="38"/>
    </row>
    <row r="40" spans="1:26" ht="13.6" customHeight="1">
      <c r="A40" s="101"/>
      <c r="B40" s="53"/>
      <c r="C40" s="53"/>
      <c r="D40" s="53"/>
      <c r="E40" s="53"/>
      <c r="F40" s="53"/>
      <c r="G40" s="53"/>
      <c r="H40" s="38"/>
      <c r="I40" s="38"/>
      <c r="J40" s="38"/>
      <c r="K40" s="38"/>
      <c r="L40" s="38"/>
      <c r="M40" s="38"/>
      <c r="N40" s="38"/>
      <c r="O40" s="38"/>
      <c r="P40" s="38"/>
      <c r="Q40" s="38"/>
      <c r="R40" s="38"/>
      <c r="S40" s="38"/>
      <c r="T40" s="38"/>
      <c r="U40" s="38"/>
      <c r="V40" s="38"/>
      <c r="W40" s="38"/>
      <c r="X40" s="38"/>
      <c r="Y40" s="38"/>
      <c r="Z40" s="38"/>
    </row>
    <row r="41" spans="1:26" ht="14.25" customHeight="1">
      <c r="A41" s="269" t="s">
        <v>175</v>
      </c>
      <c r="B41" s="214"/>
      <c r="C41" s="214"/>
      <c r="D41" s="214"/>
      <c r="E41" s="214"/>
      <c r="F41" s="214"/>
      <c r="G41" s="214"/>
      <c r="H41" s="214"/>
      <c r="I41" s="214"/>
      <c r="J41" s="214"/>
      <c r="K41" s="214"/>
      <c r="L41" s="214"/>
      <c r="M41" s="214"/>
      <c r="N41" s="214"/>
      <c r="O41" s="38"/>
      <c r="P41" s="38"/>
      <c r="Q41" s="38"/>
      <c r="R41" s="38"/>
      <c r="S41" s="38"/>
      <c r="T41" s="38"/>
      <c r="U41" s="38"/>
      <c r="V41" s="38"/>
      <c r="W41" s="38"/>
      <c r="X41" s="38"/>
      <c r="Y41" s="38"/>
      <c r="Z41" s="38"/>
    </row>
    <row r="42" spans="1:26" ht="14.25" customHeight="1">
      <c r="A42" s="265" t="s">
        <v>176</v>
      </c>
      <c r="B42" s="214"/>
      <c r="C42" s="214"/>
      <c r="D42" s="214"/>
      <c r="E42" s="214"/>
      <c r="F42" s="214"/>
      <c r="G42" s="214"/>
      <c r="H42" s="214"/>
      <c r="I42" s="214"/>
      <c r="J42" s="214"/>
      <c r="K42" s="214"/>
      <c r="L42" s="214"/>
      <c r="M42" s="214"/>
      <c r="N42" s="214"/>
      <c r="O42" s="38"/>
      <c r="P42" s="38"/>
      <c r="Q42" s="38"/>
      <c r="R42" s="38"/>
      <c r="S42" s="38"/>
      <c r="T42" s="38"/>
      <c r="U42" s="38"/>
      <c r="V42" s="38"/>
      <c r="W42" s="38"/>
      <c r="X42" s="38"/>
      <c r="Y42" s="38"/>
      <c r="Z42" s="38"/>
    </row>
    <row r="43" spans="1:26" ht="13.6"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3.6"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3.6"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3.6"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3.6"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3.6"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3.6"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3.6"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3.6"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3.6"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3.6"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3.6"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3.6"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3.6"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3.6"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3.6"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3.6"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3.6"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3.6"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3.6"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3.6"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3.6"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3.6"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3.6"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3.6"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3.6"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3.6"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3.6"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3.6"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3.6"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3.6"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3.6"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3.6"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3.6"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3.6"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3.6"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3.6"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3.6"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3.6"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3.6"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3.6"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3.6"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3.6"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3.6"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3.6"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3.6"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3.6"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3.6"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3.6"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3.6"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3.6"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3.6"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3.6"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3.6"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3.6"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3.6"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3.6"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3.6"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3.6"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3.6"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3.6"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3.6"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3.6"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3.6"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3.6"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3.6"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3.6"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3.6"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3.6"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3.6"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3.6"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3.6"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3.6"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3.6"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3.6"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3.6"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3.6"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3.6"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3.6"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3.6"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3.6"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3.6"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3.6"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3.6"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3.6"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3.6"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3.6"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3.6"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3.6"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3.6"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3.6"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3.6"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3.6"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3.6"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3.6"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3.6"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3.6"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3.6"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3.6"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3.6"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3.6"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3.6"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3.6"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3.6"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3.6"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3.6"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3.6"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3.6"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3.6"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3.6"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3.6"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3.6"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3.6"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3.6"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3.6"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3.6"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3.6"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3.6"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3.6"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3.6"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3.6"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3.6"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3.6"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3.6"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3.6"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3.6"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3.6"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3.6"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3.6"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3.6"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3.6"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3.6"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3.6"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3.6"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3.6"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3.6"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3.6"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3.6"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3.6"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3.6"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3.6"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3.6"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3.6"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3.6"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3.6"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3.6"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3.6"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3.6"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3.6"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3.6"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3.6"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3.6"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3.6"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3.6"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3.6"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3.6"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3.6"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3.6"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3.6"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3.6"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3.6"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3.6"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3.6"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3.6"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3.6"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3.6"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3.6"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3.6"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3.6"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3.6"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3.6"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3.6"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3.6"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3.6"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3.6"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3.6"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3.6"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3.6"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3.6"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3.6"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3.6"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3.6"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3.6"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3.6"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3.6"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3.6"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3.6"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3.6"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3.6"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3.6"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3.6"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3.6"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3.6"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3.6"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3.6"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3.6"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3.6"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3.6"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3.6"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3.6"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3.6"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3.6"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3.6"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3.6"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3.6"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3.6"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3.6"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3.6"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3.6"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3.6"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3.6"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3.6"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3.6"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3.6"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3.6"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3.6"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3.6"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3.6"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3.6"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3.6"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3.6"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3.6"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3.6"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3.6"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3.6"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3.6"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3.6"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3.6"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3.6"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3.6"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3.6"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3.6"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3.6"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3.6"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3.6"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3.6"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3.6"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3.6"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3.6"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3.6"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3.6"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3.6"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3.6"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3.6"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3.6"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3.6"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3.6"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3.6"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3.6"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3.6"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3.6"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3.6"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3.6"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3.6"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3.6"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3.6"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3.6"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3.6"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3.6"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3.6"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3.6"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3.6"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3.6"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3.6"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3.6"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3.6"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3.6"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3.6"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3.6"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3.6"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3.6"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3.6"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3.6"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3.6"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3.6"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3.6"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3.6"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3.6"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3.6"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3.6"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3.6"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3.6"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3.6"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3.6"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3.6"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3.6"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3.6"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3.6"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3.6"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3.6"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3.6"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3.6"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3.6"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3.6"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3.6"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3.6"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3.6"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3.6"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3.6"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3.6"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3.6"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3.6"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3.6"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3.6"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3.6"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3.6"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3.6"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3.6"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3.6"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3.6"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3.6"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3.6"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3.6"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3.6"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3.6"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3.6"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3.6"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3.6"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3.6"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3.6"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3.6"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3.6"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3.6"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3.6"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3.6"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3.6"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3.6"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3.6"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3.6"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3.6"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3.6"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3.6"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3.6"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3.6"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3.6"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3.6"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3.6"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3.6"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3.6"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3.6"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3.6"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3.6"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3.6"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3.6"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3.6"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3.6"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3.6"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3.6"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3.6"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3.6"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3.6"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3.6"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3.6"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3.6"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3.6"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3.6"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3.6"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3.6"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3.6"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3.6"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3.6"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3.6"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3.6"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3.6"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3.6"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3.6"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3.6"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3.6"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3.6"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3.6"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3.6"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3.6"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3.6"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3.6"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3.6"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3.6"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3.6"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3.6"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3.6"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3.6"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3.6"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3.6"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3.6"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3.6"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3.6"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3.6"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3.6"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3.6"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3.6"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3.6"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3.6"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3.6"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3.6"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3.6"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3.6"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3.6"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3.6"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3.6"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3.6"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3.6"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3.6"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3.6"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3.6"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3.6"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3.6"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3.6"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3.6"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3.6"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3.6"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3.6"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3.6"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3.6"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3.6"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3.6"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3.6"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3.6"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3.6"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3.6"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3.6"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3.6"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3.6"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3.6"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3.6"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3.6"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3.6"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3.6"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3.6"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3.6"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3.6"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3.6"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3.6"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3.6"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3.6"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3.6"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3.6"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3.6"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3.6"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3.6"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3.6"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3.6"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3.6"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3.6"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3.6"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3.6"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3.6"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3.6"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3.6"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3.6"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3.6"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3.6"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3.6"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3.6"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3.6"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3.6"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3.6"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3.6"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3.6"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3.6"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3.6"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3.6"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3.6"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3.6"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3.6"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3.6"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3.6"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3.6"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3.6"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3.6"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3.6"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3.6"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3.6"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3.6"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3.6"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3.6"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3.6"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3.6"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3.6"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3.6"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3.6"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3.6"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3.6"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3.6"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3.6"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3.6"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3.6"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3.6"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3.6"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3.6"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3.6"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3.6"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3.6"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3.6"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3.6"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3.6"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3.6"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3.6"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3.6"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3.6"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3.6"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3.6"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3.6"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3.6"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3.6"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3.6"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3.6"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3.6"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3.6"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3.6"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3.6"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3.6"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3.6"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3.6"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3.6"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3.6"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3.6"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3.6"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3.6"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3.6"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3.6"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3.6"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3.6"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3.6"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3.6"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3.6"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3.6"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3.6"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3.6"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3.6"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3.6"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3.6"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3.6"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3.6"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3.6"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3.6"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3.6"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3.6"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3.6"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3.6"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3.6"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3.6"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3.6"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3.6"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3.6"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3.6"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3.6"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3.6"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3.6"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3.6"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3.6"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3.6"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3.6"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3.6"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3.6"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3.6"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3.6"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3.6"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3.6"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3.6"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3.6"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3.6"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3.6"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3.6"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3.6"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3.6"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3.6"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3.6"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3.6"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3.6"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3.6"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3.6"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3.6"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3.6"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3.6"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3.6"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3.6"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3.6"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3.6"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3.6"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3.6"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3.6"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3.6"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3.6"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3.6"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3.6"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3.6"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3.6"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3.6"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3.6"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3.6"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3.6"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3.6"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3.6"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3.6"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3.6"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3.6"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3.6"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3.6"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3.6"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3.6"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3.6"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3.6"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3.6"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3.6"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3.6"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3.6"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3.6"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3.6"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3.6"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3.6"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3.6"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3.6"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3.6"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3.6"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3.6"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3.6"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3.6"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3.6"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3.6"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3.6"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3.6"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3.6"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3.6"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3.6"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3.6"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3.6"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3.6"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3.6"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3.6"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3.6"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3.6"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3.6"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3.6"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3.6"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3.6"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3.6"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3.6"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3.6"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3.6"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3.6"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3.6"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3.6"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3.6"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3.6"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3.6"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3.6"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3.6"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3.6"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3.6"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3.6"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3.6"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3.6"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3.6"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3.6"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3.6"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3.6"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3.6"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3.6"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3.6"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3.6"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3.6"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3.6"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3.6"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3.6"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3.6"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3.6"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3.6"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3.6"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3.6"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3.6"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3.6"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3.6"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3.6"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3.6"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3.6"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3.6"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3.6"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3.6"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3.6"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3.6"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3.6"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3.6"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3.6"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3.6"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3.6"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3.6"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3.6"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3.6"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3.6"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3.6"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3.6"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3.6"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3.6"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3.6"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3.6"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3.6"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3.6"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3.6"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3.6"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3.6"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3.6"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3.6"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3.6"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3.6"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3.6"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3.6"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3.6"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3.6"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3.6"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3.6"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3.6"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3.6"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3.6"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3.6"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3.6"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3.6"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3.6"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3.6"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3.6"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3.6"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3.6"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3.6"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3.6"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3.6"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3.6"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3.6"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3.6"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3.6"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3.6"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3.6"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3.6"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3.6"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3.6"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3.6"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3.6"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3.6"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3.6"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3.6"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3.6"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3.6"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3.6"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3.6"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3.6"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3.6"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3.6"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3.6"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3.6"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3.6"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3.6"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3.6"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3.6"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3.6"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3.6"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3.6"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3.6"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3.6"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3.6"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3.6"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3.6"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3.6"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3.6"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3.6"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3.6"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3.6"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3.6"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3.6"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3.6"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3.6"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3.6"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3.6"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3.6"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3.6"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3.6"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3.6"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3.6"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3.6"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3.6"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3.6"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3.6"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3.6"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3.6"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3.6"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3.6"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3.6"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3.6"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3.6"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3.6"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3.6"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3.6"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3.6"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3.6"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3.6"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3.6"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3.6"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3.6"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3.6"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3.6"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3.6"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3.6"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3.6"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3.6"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3.6"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3.6"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3.6"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3.6"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3.6"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3.6"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3.6"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3.6"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3.6"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3.6"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3.6"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3.6"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3.6"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3.6"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3.6"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3.6"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3.6"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3.6"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3.6"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3.6"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3.6"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3.6"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3.6"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3.6"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3.6"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3.6"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3.6"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3.6"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3.6"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3.6"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3.6"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3.6"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3.6"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3.6"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3.6"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3.6"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3.6"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3.6"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3.6"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3.6"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3.6"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3.6"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3.6"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3.6"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3.6"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3.6"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3.6"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3.6"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3.6"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3.6"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3.6"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3.6"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3.6"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3.6"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3.6"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3.6"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3.6"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3.6"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3.6"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3.6"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3.6"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3.6"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3.6"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3.6"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3.6"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3.6"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3.6"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3.6"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3.6"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3.6"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3.6"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3.6"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3.6"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3.6"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3.6"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3.6"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3.6"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3.6"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3.6"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3.6"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3.6"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3.6"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3.6"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3.6"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3.6"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3.6"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3.6"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3.6"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3.6"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3.6"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3.6"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3.6"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3.6"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3.6"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3.6"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3.6"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3.6"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3.6"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3.6"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3.6"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3.6"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3.6"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3.6"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3.6"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3.6"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3.6"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3.6"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3.6"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3.6"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3.6"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3.6"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3.6"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3.6"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3.6"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3.6"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3.6"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3.6"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3.6"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3.6"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3.6"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3.6"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3.6"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3.6"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3.6"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3.6"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3.6"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3.6"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3.6"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3.6"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3.6"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3.6"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3.6"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3.6"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3.6"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3.6"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3.6"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3.6"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3.6"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3.6"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3.6"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3.6"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3.6"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3.6"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3.6"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3.6"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3.6"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3.6"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3.6"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3.6"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3.6"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3.6"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3.6"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3.6"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3.6"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3.6"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3.6"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3.6"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sheetData>
  <mergeCells count="66">
    <mergeCell ref="A32:N32"/>
    <mergeCell ref="B33:I33"/>
    <mergeCell ref="K33:L33"/>
    <mergeCell ref="M33:N33"/>
    <mergeCell ref="B34:I34"/>
    <mergeCell ref="K34:L34"/>
    <mergeCell ref="M34:N34"/>
    <mergeCell ref="K25:N25"/>
    <mergeCell ref="C14:K14"/>
    <mergeCell ref="C15:K15"/>
    <mergeCell ref="A19:N19"/>
    <mergeCell ref="A20:N20"/>
    <mergeCell ref="A21:N21"/>
    <mergeCell ref="B24:I24"/>
    <mergeCell ref="B25:I25"/>
    <mergeCell ref="A26:A27"/>
    <mergeCell ref="A1:J1"/>
    <mergeCell ref="A2:A4"/>
    <mergeCell ref="C2:J2"/>
    <mergeCell ref="C3:J3"/>
    <mergeCell ref="C4:J4"/>
    <mergeCell ref="C5:K5"/>
    <mergeCell ref="C6:K6"/>
    <mergeCell ref="C7:K7"/>
    <mergeCell ref="C8:K8"/>
    <mergeCell ref="C9:K9"/>
    <mergeCell ref="C10:K10"/>
    <mergeCell ref="C11:K11"/>
    <mergeCell ref="C12:K12"/>
    <mergeCell ref="C13:K13"/>
    <mergeCell ref="K24:N24"/>
    <mergeCell ref="A5:A6"/>
    <mergeCell ref="A7:A8"/>
    <mergeCell ref="A9:A10"/>
    <mergeCell ref="A12:A13"/>
    <mergeCell ref="A14:A15"/>
    <mergeCell ref="A42:N42"/>
    <mergeCell ref="A35:N35"/>
    <mergeCell ref="B36:I36"/>
    <mergeCell ref="K36:L36"/>
    <mergeCell ref="M36:N36"/>
    <mergeCell ref="B37:I37"/>
    <mergeCell ref="K37:L37"/>
    <mergeCell ref="M37:N37"/>
    <mergeCell ref="A38:N38"/>
    <mergeCell ref="B39:I39"/>
    <mergeCell ref="K39:L39"/>
    <mergeCell ref="M39:N39"/>
    <mergeCell ref="A41:N41"/>
    <mergeCell ref="B28:I28"/>
    <mergeCell ref="K28:N28"/>
    <mergeCell ref="A30:I30"/>
    <mergeCell ref="J30:N30"/>
    <mergeCell ref="B31:I31"/>
    <mergeCell ref="K31:L31"/>
    <mergeCell ref="M31:N31"/>
    <mergeCell ref="K26:N27"/>
    <mergeCell ref="B27:C27"/>
    <mergeCell ref="H27:I27"/>
    <mergeCell ref="D27:E27"/>
    <mergeCell ref="F27:G27"/>
    <mergeCell ref="B26:C26"/>
    <mergeCell ref="D26:E26"/>
    <mergeCell ref="F26:G26"/>
    <mergeCell ref="H26:I26"/>
    <mergeCell ref="J26:J27"/>
  </mergeCells>
  <dataValidations count="1">
    <dataValidation type="decimal" allowBlank="1" showInputMessage="1" showErrorMessage="1" prompt="VALUE SHOULD BE BETWEEN 0 TO 70 ONLY. *** VALUE WILL BE DELETED (IF YOU DOUBLE CLICK ON THE CELL) ***" sqref="D16:E18 D22:E23 D29:E29 D40:E40 D43:E152">
      <formula1>0</formula1>
      <formula2>70</formula2>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9"/>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3984375" defaultRowHeight="15.05" customHeight="1"/>
  <cols>
    <col min="1" max="1" width="9.09765625" customWidth="1"/>
    <col min="2" max="2" width="16.296875" customWidth="1"/>
    <col min="3" max="3" width="26.09765625" customWidth="1"/>
    <col min="4" max="12" width="7.8984375" customWidth="1"/>
    <col min="13" max="18" width="6.69921875" customWidth="1"/>
    <col min="19" max="19" width="5" customWidth="1"/>
    <col min="20" max="36" width="8.69921875" customWidth="1"/>
    <col min="37" max="37" width="9.09765625" customWidth="1"/>
    <col min="38" max="38" width="8.3984375" customWidth="1"/>
  </cols>
  <sheetData>
    <row r="1" spans="1:38" ht="56.95" customHeight="1">
      <c r="A1" s="297" t="s">
        <v>177</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298"/>
      <c r="AJ1" s="298"/>
      <c r="AK1" s="298"/>
      <c r="AL1" s="298"/>
    </row>
    <row r="2" spans="1:38" ht="49.6" customHeight="1">
      <c r="A2" s="299" t="str">
        <f>CD!B2</f>
        <v>Operating Systems</v>
      </c>
      <c r="B2" s="300"/>
      <c r="C2" s="107" t="str">
        <f>CD!G2</f>
        <v>R204GA05503</v>
      </c>
      <c r="D2" s="301" t="s">
        <v>178</v>
      </c>
      <c r="E2" s="302"/>
      <c r="F2" s="302"/>
      <c r="G2" s="302"/>
      <c r="H2" s="302"/>
      <c r="I2" s="302"/>
      <c r="J2" s="302"/>
      <c r="K2" s="302"/>
      <c r="L2" s="302"/>
      <c r="M2" s="302"/>
      <c r="N2" s="303" t="s">
        <v>179</v>
      </c>
      <c r="O2" s="302"/>
      <c r="P2" s="302"/>
      <c r="Q2" s="302"/>
      <c r="R2" s="302"/>
      <c r="S2" s="300"/>
      <c r="T2" s="301" t="s">
        <v>180</v>
      </c>
      <c r="U2" s="302"/>
      <c r="V2" s="302"/>
      <c r="W2" s="302"/>
      <c r="X2" s="302"/>
      <c r="Y2" s="302"/>
      <c r="Z2" s="302"/>
      <c r="AA2" s="302"/>
      <c r="AB2" s="302"/>
      <c r="AC2" s="302"/>
      <c r="AD2" s="304" t="s">
        <v>181</v>
      </c>
      <c r="AE2" s="302"/>
      <c r="AF2" s="302"/>
      <c r="AG2" s="302"/>
      <c r="AH2" s="302"/>
      <c r="AI2" s="302"/>
      <c r="AJ2" s="294" t="s">
        <v>182</v>
      </c>
      <c r="AK2" s="294" t="s">
        <v>183</v>
      </c>
      <c r="AL2" s="296" t="s">
        <v>184</v>
      </c>
    </row>
    <row r="3" spans="1:38" ht="18.8" customHeight="1">
      <c r="A3" s="108" t="s">
        <v>185</v>
      </c>
      <c r="B3" s="109" t="s">
        <v>186</v>
      </c>
      <c r="C3" s="109" t="s">
        <v>187</v>
      </c>
      <c r="D3" s="109" t="s">
        <v>188</v>
      </c>
      <c r="E3" s="109" t="s">
        <v>189</v>
      </c>
      <c r="F3" s="109" t="s">
        <v>190</v>
      </c>
      <c r="G3" s="109" t="s">
        <v>191</v>
      </c>
      <c r="H3" s="109" t="s">
        <v>192</v>
      </c>
      <c r="I3" s="109" t="s">
        <v>193</v>
      </c>
      <c r="J3" s="109" t="s">
        <v>194</v>
      </c>
      <c r="K3" s="109" t="s">
        <v>195</v>
      </c>
      <c r="L3" s="109" t="s">
        <v>196</v>
      </c>
      <c r="M3" s="109" t="s">
        <v>197</v>
      </c>
      <c r="N3" s="109" t="s">
        <v>126</v>
      </c>
      <c r="O3" s="109" t="s">
        <v>136</v>
      </c>
      <c r="P3" s="109" t="s">
        <v>139</v>
      </c>
      <c r="Q3" s="109" t="s">
        <v>142</v>
      </c>
      <c r="R3" s="109" t="s">
        <v>145</v>
      </c>
      <c r="S3" s="109" t="s">
        <v>198</v>
      </c>
      <c r="T3" s="109" t="s">
        <v>188</v>
      </c>
      <c r="U3" s="109" t="s">
        <v>189</v>
      </c>
      <c r="V3" s="109" t="s">
        <v>190</v>
      </c>
      <c r="W3" s="109" t="s">
        <v>191</v>
      </c>
      <c r="X3" s="109" t="s">
        <v>192</v>
      </c>
      <c r="Y3" s="109" t="s">
        <v>193</v>
      </c>
      <c r="Z3" s="109" t="s">
        <v>194</v>
      </c>
      <c r="AA3" s="109" t="s">
        <v>195</v>
      </c>
      <c r="AB3" s="109" t="s">
        <v>196</v>
      </c>
      <c r="AC3" s="109" t="s">
        <v>197</v>
      </c>
      <c r="AD3" s="109" t="s">
        <v>126</v>
      </c>
      <c r="AE3" s="109" t="s">
        <v>136</v>
      </c>
      <c r="AF3" s="109" t="s">
        <v>139</v>
      </c>
      <c r="AG3" s="109" t="s">
        <v>142</v>
      </c>
      <c r="AH3" s="109" t="s">
        <v>145</v>
      </c>
      <c r="AI3" s="110" t="s">
        <v>198</v>
      </c>
      <c r="AJ3" s="295"/>
      <c r="AK3" s="295"/>
      <c r="AL3" s="295"/>
    </row>
    <row r="4" spans="1:38" ht="18.8" customHeight="1">
      <c r="A4" s="111"/>
      <c r="B4" s="112"/>
      <c r="C4" s="112"/>
      <c r="D4" s="112">
        <v>2</v>
      </c>
      <c r="E4" s="112">
        <v>2</v>
      </c>
      <c r="F4" s="112">
        <v>2</v>
      </c>
      <c r="G4" s="112">
        <v>8</v>
      </c>
      <c r="H4" s="112">
        <v>8</v>
      </c>
      <c r="I4" s="112">
        <v>8</v>
      </c>
      <c r="J4" s="112">
        <v>8</v>
      </c>
      <c r="K4" s="112">
        <v>8</v>
      </c>
      <c r="L4" s="112">
        <v>8</v>
      </c>
      <c r="M4" s="112"/>
      <c r="N4" s="112">
        <v>2</v>
      </c>
      <c r="O4" s="112">
        <v>2</v>
      </c>
      <c r="P4" s="112">
        <v>2</v>
      </c>
      <c r="Q4" s="112">
        <v>2</v>
      </c>
      <c r="R4" s="112">
        <v>2</v>
      </c>
      <c r="S4" s="112"/>
      <c r="T4" s="112">
        <v>2</v>
      </c>
      <c r="U4" s="112">
        <v>2</v>
      </c>
      <c r="V4" s="112">
        <v>2</v>
      </c>
      <c r="W4" s="112">
        <v>8</v>
      </c>
      <c r="X4" s="112">
        <v>8</v>
      </c>
      <c r="Y4" s="112">
        <v>8</v>
      </c>
      <c r="Z4" s="112">
        <v>8</v>
      </c>
      <c r="AA4" s="112">
        <v>8</v>
      </c>
      <c r="AB4" s="112">
        <v>8</v>
      </c>
      <c r="AC4" s="112"/>
      <c r="AD4" s="112">
        <v>2</v>
      </c>
      <c r="AE4" s="112">
        <v>2</v>
      </c>
      <c r="AF4" s="112">
        <v>2</v>
      </c>
      <c r="AG4" s="112">
        <v>2</v>
      </c>
      <c r="AH4" s="112">
        <v>2</v>
      </c>
      <c r="AI4" s="112"/>
      <c r="AJ4" s="112"/>
      <c r="AK4" s="112"/>
      <c r="AL4" s="112"/>
    </row>
    <row r="5" spans="1:38" ht="18" customHeight="1">
      <c r="A5" s="113">
        <v>1</v>
      </c>
      <c r="B5" s="113" t="s">
        <v>199</v>
      </c>
      <c r="C5" s="114" t="s">
        <v>200</v>
      </c>
      <c r="D5" s="115">
        <v>2</v>
      </c>
      <c r="E5" s="115">
        <v>1</v>
      </c>
      <c r="F5" s="115">
        <v>1</v>
      </c>
      <c r="G5" s="115" t="s">
        <v>201</v>
      </c>
      <c r="H5" s="115">
        <v>6</v>
      </c>
      <c r="I5" s="115" t="s">
        <v>201</v>
      </c>
      <c r="J5" s="115">
        <v>5</v>
      </c>
      <c r="K5" s="115">
        <v>6</v>
      </c>
      <c r="L5" s="115" t="s">
        <v>201</v>
      </c>
      <c r="M5" s="116">
        <f t="shared" ref="M5:M143" si="0">IF(COUNTBLANK(G5:L5)&gt;=1," ",IFERROR(LARGE(G5:H5,1),0)+IFERROR(LARGE(I5:J5,1),0)+IFERROR(LARGE(K5:L5,1),0)+IFERROR(SUM(D5:F5),0))</f>
        <v>21</v>
      </c>
      <c r="N5" s="117">
        <v>1</v>
      </c>
      <c r="O5" s="117">
        <v>1</v>
      </c>
      <c r="P5" s="117">
        <v>1</v>
      </c>
      <c r="Q5" s="117">
        <v>1</v>
      </c>
      <c r="R5" s="117">
        <v>1</v>
      </c>
      <c r="S5" s="118">
        <f t="shared" ref="S5:S143" si="1">IF(COUNTBLANK(N5:R5)&gt;=1," ",SUM(N5:R5))</f>
        <v>5</v>
      </c>
      <c r="T5" s="115">
        <v>1</v>
      </c>
      <c r="U5" s="115">
        <v>1</v>
      </c>
      <c r="V5" s="115">
        <v>1</v>
      </c>
      <c r="W5" s="115">
        <v>4</v>
      </c>
      <c r="X5" s="115" t="s">
        <v>201</v>
      </c>
      <c r="Y5" s="115">
        <v>8</v>
      </c>
      <c r="Z5" s="115" t="s">
        <v>201</v>
      </c>
      <c r="AA5" s="115">
        <v>7</v>
      </c>
      <c r="AB5" s="115" t="s">
        <v>201</v>
      </c>
      <c r="AC5" s="116">
        <f t="shared" ref="AC5:AC143" si="2">IF(COUNTBLANK(W5:AB5)&gt;=1," ",IFERROR(LARGE(W5:X5,1),0)+IFERROR(LARGE(Y5:Z5,1),0)+IFERROR(LARGE(AA5:AB5,1),0)+IFERROR(SUM(T5:V5),0))</f>
        <v>22</v>
      </c>
      <c r="AD5" s="117">
        <v>1</v>
      </c>
      <c r="AE5" s="117">
        <v>1</v>
      </c>
      <c r="AF5" s="117">
        <v>1</v>
      </c>
      <c r="AG5" s="117">
        <v>1</v>
      </c>
      <c r="AH5" s="117">
        <v>1</v>
      </c>
      <c r="AI5" s="118">
        <f t="shared" ref="AI5:AI143" si="3">IF(COUNTBLANK(AD5:AH5)&gt;=1," ",SUM(AD5:AH5))</f>
        <v>5</v>
      </c>
      <c r="AJ5" s="118">
        <f t="shared" ref="AJ5:AJ143" si="4">IF(COUNTBLANK(D5:AI5)&gt;=1," ",(MAX(M5,AC5)*0.8+MIN(M5,AC5)*0.2))</f>
        <v>21.8</v>
      </c>
      <c r="AK5" s="118">
        <f t="shared" ref="AK5:AK143" si="5">IF(COUNTBLANK(D5:AJ5)&gt;=1," ",(MAX(S5,AI5)*0.8+MIN(S5,AI5)*0.2))</f>
        <v>5</v>
      </c>
      <c r="AL5" s="118">
        <f t="shared" ref="AL5:AL143" si="6">IF(COUNTBLANK(D5:AI5)&gt;=1," ",ROUNDUP(AJ5+AK5,0))</f>
        <v>27</v>
      </c>
    </row>
    <row r="6" spans="1:38" ht="18" customHeight="1">
      <c r="A6" s="113">
        <v>2</v>
      </c>
      <c r="B6" s="113" t="s">
        <v>202</v>
      </c>
      <c r="C6" s="114" t="s">
        <v>203</v>
      </c>
      <c r="D6" s="115">
        <v>2</v>
      </c>
      <c r="E6" s="115">
        <v>2</v>
      </c>
      <c r="F6" s="115">
        <v>1</v>
      </c>
      <c r="G6" s="115">
        <v>6</v>
      </c>
      <c r="H6" s="115" t="s">
        <v>201</v>
      </c>
      <c r="I6" s="115">
        <v>6</v>
      </c>
      <c r="J6" s="115" t="s">
        <v>201</v>
      </c>
      <c r="K6" s="115" t="s">
        <v>201</v>
      </c>
      <c r="L6" s="115">
        <v>8</v>
      </c>
      <c r="M6" s="116">
        <f t="shared" si="0"/>
        <v>25</v>
      </c>
      <c r="N6" s="117">
        <v>1</v>
      </c>
      <c r="O6" s="117">
        <v>1</v>
      </c>
      <c r="P6" s="117">
        <v>1</v>
      </c>
      <c r="Q6" s="117">
        <v>1</v>
      </c>
      <c r="R6" s="117">
        <v>1</v>
      </c>
      <c r="S6" s="118">
        <f t="shared" si="1"/>
        <v>5</v>
      </c>
      <c r="T6" s="115">
        <v>1</v>
      </c>
      <c r="U6" s="115">
        <v>1</v>
      </c>
      <c r="V6" s="115" t="s">
        <v>201</v>
      </c>
      <c r="W6" s="115" t="s">
        <v>201</v>
      </c>
      <c r="X6" s="115">
        <v>7</v>
      </c>
      <c r="Y6" s="115">
        <v>8</v>
      </c>
      <c r="Z6" s="115" t="s">
        <v>201</v>
      </c>
      <c r="AA6" s="115">
        <v>7</v>
      </c>
      <c r="AB6" s="115" t="s">
        <v>201</v>
      </c>
      <c r="AC6" s="116">
        <f t="shared" si="2"/>
        <v>24</v>
      </c>
      <c r="AD6" s="117">
        <v>1</v>
      </c>
      <c r="AE6" s="117">
        <v>1</v>
      </c>
      <c r="AF6" s="117">
        <v>1</v>
      </c>
      <c r="AG6" s="117">
        <v>1</v>
      </c>
      <c r="AH6" s="117">
        <v>1</v>
      </c>
      <c r="AI6" s="118">
        <f t="shared" si="3"/>
        <v>5</v>
      </c>
      <c r="AJ6" s="118">
        <f t="shared" si="4"/>
        <v>24.8</v>
      </c>
      <c r="AK6" s="118">
        <f t="shared" si="5"/>
        <v>5</v>
      </c>
      <c r="AL6" s="118">
        <f t="shared" si="6"/>
        <v>30</v>
      </c>
    </row>
    <row r="7" spans="1:38" ht="18" customHeight="1">
      <c r="A7" s="113">
        <v>4</v>
      </c>
      <c r="B7" s="113" t="s">
        <v>204</v>
      </c>
      <c r="C7" s="114" t="s">
        <v>205</v>
      </c>
      <c r="D7" s="115">
        <v>2</v>
      </c>
      <c r="E7" s="115">
        <v>2</v>
      </c>
      <c r="F7" s="115">
        <v>1</v>
      </c>
      <c r="G7" s="115">
        <v>6</v>
      </c>
      <c r="H7" s="115" t="s">
        <v>201</v>
      </c>
      <c r="I7" s="115" t="s">
        <v>201</v>
      </c>
      <c r="J7" s="115">
        <v>6</v>
      </c>
      <c r="K7" s="115">
        <v>4</v>
      </c>
      <c r="L7" s="115">
        <v>5</v>
      </c>
      <c r="M7" s="116">
        <f t="shared" si="0"/>
        <v>22</v>
      </c>
      <c r="N7" s="117">
        <v>1</v>
      </c>
      <c r="O7" s="117">
        <v>1</v>
      </c>
      <c r="P7" s="117">
        <v>1</v>
      </c>
      <c r="Q7" s="117">
        <v>1</v>
      </c>
      <c r="R7" s="117">
        <v>1</v>
      </c>
      <c r="S7" s="118">
        <f t="shared" si="1"/>
        <v>5</v>
      </c>
      <c r="T7" s="115">
        <v>1</v>
      </c>
      <c r="U7" s="115">
        <v>1</v>
      </c>
      <c r="V7" s="115">
        <v>1</v>
      </c>
      <c r="W7" s="115">
        <v>7</v>
      </c>
      <c r="X7" s="115" t="s">
        <v>201</v>
      </c>
      <c r="Y7" s="115">
        <v>8</v>
      </c>
      <c r="Z7" s="115" t="s">
        <v>201</v>
      </c>
      <c r="AA7" s="115">
        <v>7</v>
      </c>
      <c r="AB7" s="115" t="s">
        <v>201</v>
      </c>
      <c r="AC7" s="116">
        <f t="shared" si="2"/>
        <v>25</v>
      </c>
      <c r="AD7" s="117">
        <v>1</v>
      </c>
      <c r="AE7" s="117">
        <v>1</v>
      </c>
      <c r="AF7" s="117">
        <v>1</v>
      </c>
      <c r="AG7" s="117">
        <v>1</v>
      </c>
      <c r="AH7" s="117">
        <v>1</v>
      </c>
      <c r="AI7" s="118">
        <f t="shared" si="3"/>
        <v>5</v>
      </c>
      <c r="AJ7" s="118">
        <f t="shared" si="4"/>
        <v>24.4</v>
      </c>
      <c r="AK7" s="118">
        <f t="shared" si="5"/>
        <v>5</v>
      </c>
      <c r="AL7" s="118">
        <f t="shared" si="6"/>
        <v>30</v>
      </c>
    </row>
    <row r="8" spans="1:38" ht="18" customHeight="1">
      <c r="A8" s="113">
        <v>5</v>
      </c>
      <c r="B8" s="113" t="s">
        <v>206</v>
      </c>
      <c r="C8" s="114" t="s">
        <v>207</v>
      </c>
      <c r="D8" s="115">
        <v>2</v>
      </c>
      <c r="E8" s="115">
        <v>2</v>
      </c>
      <c r="F8" s="115">
        <v>1</v>
      </c>
      <c r="G8" s="115">
        <v>6</v>
      </c>
      <c r="H8" s="115">
        <v>6</v>
      </c>
      <c r="I8" s="115">
        <v>2</v>
      </c>
      <c r="J8" s="115">
        <v>6</v>
      </c>
      <c r="K8" s="115">
        <v>4</v>
      </c>
      <c r="L8" s="115" t="s">
        <v>201</v>
      </c>
      <c r="M8" s="116">
        <f t="shared" si="0"/>
        <v>21</v>
      </c>
      <c r="N8" s="117">
        <v>1</v>
      </c>
      <c r="O8" s="117">
        <v>1</v>
      </c>
      <c r="P8" s="117">
        <v>1</v>
      </c>
      <c r="Q8" s="117">
        <v>1</v>
      </c>
      <c r="R8" s="117">
        <v>1</v>
      </c>
      <c r="S8" s="118">
        <f t="shared" si="1"/>
        <v>5</v>
      </c>
      <c r="T8" s="115">
        <v>1</v>
      </c>
      <c r="U8" s="115">
        <v>1</v>
      </c>
      <c r="V8" s="115">
        <v>1</v>
      </c>
      <c r="W8" s="115" t="s">
        <v>201</v>
      </c>
      <c r="X8" s="115">
        <v>7</v>
      </c>
      <c r="Y8" s="115">
        <v>7</v>
      </c>
      <c r="Z8" s="115" t="s">
        <v>201</v>
      </c>
      <c r="AA8" s="115">
        <v>6</v>
      </c>
      <c r="AB8" s="115" t="s">
        <v>201</v>
      </c>
      <c r="AC8" s="116">
        <f t="shared" si="2"/>
        <v>23</v>
      </c>
      <c r="AD8" s="117">
        <v>1</v>
      </c>
      <c r="AE8" s="117">
        <v>1</v>
      </c>
      <c r="AF8" s="117">
        <v>1</v>
      </c>
      <c r="AG8" s="117">
        <v>1</v>
      </c>
      <c r="AH8" s="117">
        <v>1</v>
      </c>
      <c r="AI8" s="118">
        <f t="shared" si="3"/>
        <v>5</v>
      </c>
      <c r="AJ8" s="118">
        <f t="shared" si="4"/>
        <v>22.6</v>
      </c>
      <c r="AK8" s="118">
        <f t="shared" si="5"/>
        <v>5</v>
      </c>
      <c r="AL8" s="118">
        <f t="shared" si="6"/>
        <v>28</v>
      </c>
    </row>
    <row r="9" spans="1:38" ht="18" customHeight="1">
      <c r="A9" s="113">
        <v>6</v>
      </c>
      <c r="B9" s="113" t="s">
        <v>208</v>
      </c>
      <c r="C9" s="114" t="s">
        <v>209</v>
      </c>
      <c r="D9" s="115">
        <v>2</v>
      </c>
      <c r="E9" s="115">
        <v>1</v>
      </c>
      <c r="F9" s="115">
        <v>1</v>
      </c>
      <c r="G9" s="115" t="s">
        <v>201</v>
      </c>
      <c r="H9" s="115">
        <v>6</v>
      </c>
      <c r="I9" s="115" t="s">
        <v>201</v>
      </c>
      <c r="J9" s="115">
        <v>6</v>
      </c>
      <c r="K9" s="115">
        <v>8</v>
      </c>
      <c r="L9" s="115" t="s">
        <v>201</v>
      </c>
      <c r="M9" s="116">
        <f t="shared" si="0"/>
        <v>24</v>
      </c>
      <c r="N9" s="117">
        <v>1</v>
      </c>
      <c r="O9" s="117">
        <v>1</v>
      </c>
      <c r="P9" s="117">
        <v>1</v>
      </c>
      <c r="Q9" s="117">
        <v>1</v>
      </c>
      <c r="R9" s="117">
        <v>1</v>
      </c>
      <c r="S9" s="118">
        <f t="shared" si="1"/>
        <v>5</v>
      </c>
      <c r="T9" s="115">
        <v>2</v>
      </c>
      <c r="U9" s="115">
        <v>2</v>
      </c>
      <c r="V9" s="115">
        <v>1</v>
      </c>
      <c r="W9" s="115" t="s">
        <v>201</v>
      </c>
      <c r="X9" s="115">
        <v>6</v>
      </c>
      <c r="Y9" s="115">
        <v>7</v>
      </c>
      <c r="Z9" s="115" t="s">
        <v>201</v>
      </c>
      <c r="AA9" s="115">
        <v>6</v>
      </c>
      <c r="AB9" s="115" t="s">
        <v>201</v>
      </c>
      <c r="AC9" s="116">
        <f t="shared" si="2"/>
        <v>24</v>
      </c>
      <c r="AD9" s="117">
        <v>1</v>
      </c>
      <c r="AE9" s="117">
        <v>1</v>
      </c>
      <c r="AF9" s="117">
        <v>1</v>
      </c>
      <c r="AG9" s="117">
        <v>1</v>
      </c>
      <c r="AH9" s="117">
        <v>1</v>
      </c>
      <c r="AI9" s="118">
        <f t="shared" si="3"/>
        <v>5</v>
      </c>
      <c r="AJ9" s="118">
        <f t="shared" si="4"/>
        <v>24.000000000000004</v>
      </c>
      <c r="AK9" s="118">
        <f t="shared" si="5"/>
        <v>5</v>
      </c>
      <c r="AL9" s="118">
        <f t="shared" si="6"/>
        <v>29</v>
      </c>
    </row>
    <row r="10" spans="1:38" ht="18" customHeight="1">
      <c r="A10" s="113">
        <v>7</v>
      </c>
      <c r="B10" s="113" t="s">
        <v>210</v>
      </c>
      <c r="C10" s="114" t="s">
        <v>211</v>
      </c>
      <c r="D10" s="115">
        <v>1</v>
      </c>
      <c r="E10" s="115">
        <v>1</v>
      </c>
      <c r="F10" s="115">
        <v>1</v>
      </c>
      <c r="G10" s="115">
        <v>5</v>
      </c>
      <c r="H10" s="115" t="s">
        <v>201</v>
      </c>
      <c r="I10" s="115">
        <v>6</v>
      </c>
      <c r="J10" s="115" t="s">
        <v>201</v>
      </c>
      <c r="K10" s="115">
        <v>4</v>
      </c>
      <c r="L10" s="115">
        <v>1</v>
      </c>
      <c r="M10" s="116">
        <f t="shared" si="0"/>
        <v>18</v>
      </c>
      <c r="N10" s="117">
        <v>1</v>
      </c>
      <c r="O10" s="117">
        <v>1</v>
      </c>
      <c r="P10" s="117">
        <v>1</v>
      </c>
      <c r="Q10" s="117">
        <v>1</v>
      </c>
      <c r="R10" s="117">
        <v>1</v>
      </c>
      <c r="S10" s="118">
        <f t="shared" si="1"/>
        <v>5</v>
      </c>
      <c r="T10" s="115">
        <v>1</v>
      </c>
      <c r="U10" s="115">
        <v>1</v>
      </c>
      <c r="V10" s="115">
        <v>1</v>
      </c>
      <c r="W10" s="115">
        <v>4</v>
      </c>
      <c r="X10" s="115" t="s">
        <v>201</v>
      </c>
      <c r="Y10" s="115" t="s">
        <v>201</v>
      </c>
      <c r="Z10" s="115" t="s">
        <v>201</v>
      </c>
      <c r="AA10" s="115">
        <v>5</v>
      </c>
      <c r="AB10" s="115">
        <v>5</v>
      </c>
      <c r="AC10" s="116">
        <f t="shared" si="2"/>
        <v>12</v>
      </c>
      <c r="AD10" s="117">
        <v>1</v>
      </c>
      <c r="AE10" s="117">
        <v>1</v>
      </c>
      <c r="AF10" s="117">
        <v>1</v>
      </c>
      <c r="AG10" s="117">
        <v>1</v>
      </c>
      <c r="AH10" s="117">
        <v>1</v>
      </c>
      <c r="AI10" s="118">
        <f t="shared" si="3"/>
        <v>5</v>
      </c>
      <c r="AJ10" s="118">
        <f t="shared" si="4"/>
        <v>16.8</v>
      </c>
      <c r="AK10" s="118">
        <f t="shared" si="5"/>
        <v>5</v>
      </c>
      <c r="AL10" s="118">
        <f t="shared" si="6"/>
        <v>22</v>
      </c>
    </row>
    <row r="11" spans="1:38" ht="18" customHeight="1">
      <c r="A11" s="113">
        <v>8</v>
      </c>
      <c r="B11" s="113" t="s">
        <v>212</v>
      </c>
      <c r="C11" s="114" t="s">
        <v>213</v>
      </c>
      <c r="D11" s="115">
        <v>2</v>
      </c>
      <c r="E11" s="115">
        <v>2</v>
      </c>
      <c r="F11" s="115">
        <v>1</v>
      </c>
      <c r="G11" s="115" t="s">
        <v>201</v>
      </c>
      <c r="H11" s="115">
        <v>6</v>
      </c>
      <c r="I11" s="115" t="s">
        <v>201</v>
      </c>
      <c r="J11" s="115">
        <v>5</v>
      </c>
      <c r="K11" s="115">
        <v>6</v>
      </c>
      <c r="L11" s="115" t="s">
        <v>201</v>
      </c>
      <c r="M11" s="116">
        <f t="shared" si="0"/>
        <v>22</v>
      </c>
      <c r="N11" s="117">
        <v>1</v>
      </c>
      <c r="O11" s="117">
        <v>1</v>
      </c>
      <c r="P11" s="117">
        <v>1</v>
      </c>
      <c r="Q11" s="117">
        <v>1</v>
      </c>
      <c r="R11" s="117">
        <v>1</v>
      </c>
      <c r="S11" s="118">
        <f t="shared" si="1"/>
        <v>5</v>
      </c>
      <c r="T11" s="115">
        <v>2</v>
      </c>
      <c r="U11" s="115">
        <v>0</v>
      </c>
      <c r="V11" s="115">
        <v>1</v>
      </c>
      <c r="W11" s="115" t="s">
        <v>201</v>
      </c>
      <c r="X11" s="115">
        <v>5</v>
      </c>
      <c r="Y11" s="115">
        <v>6</v>
      </c>
      <c r="Z11" s="115" t="s">
        <v>201</v>
      </c>
      <c r="AA11" s="115">
        <v>8</v>
      </c>
      <c r="AB11" s="115" t="s">
        <v>201</v>
      </c>
      <c r="AC11" s="116">
        <f t="shared" si="2"/>
        <v>22</v>
      </c>
      <c r="AD11" s="117">
        <v>1</v>
      </c>
      <c r="AE11" s="117">
        <v>1</v>
      </c>
      <c r="AF11" s="117">
        <v>1</v>
      </c>
      <c r="AG11" s="117">
        <v>1</v>
      </c>
      <c r="AH11" s="117">
        <v>1</v>
      </c>
      <c r="AI11" s="118">
        <f t="shared" si="3"/>
        <v>5</v>
      </c>
      <c r="AJ11" s="118">
        <f t="shared" si="4"/>
        <v>22</v>
      </c>
      <c r="AK11" s="118">
        <f t="shared" si="5"/>
        <v>5</v>
      </c>
      <c r="AL11" s="118">
        <f t="shared" si="6"/>
        <v>27</v>
      </c>
    </row>
    <row r="12" spans="1:38" ht="18" customHeight="1">
      <c r="A12" s="113">
        <v>9</v>
      </c>
      <c r="B12" s="113" t="s">
        <v>214</v>
      </c>
      <c r="C12" s="114" t="s">
        <v>215</v>
      </c>
      <c r="D12" s="115">
        <v>2</v>
      </c>
      <c r="E12" s="115">
        <v>2</v>
      </c>
      <c r="F12" s="115">
        <v>1</v>
      </c>
      <c r="G12" s="115">
        <v>5</v>
      </c>
      <c r="H12" s="115">
        <v>6</v>
      </c>
      <c r="I12" s="115" t="s">
        <v>201</v>
      </c>
      <c r="J12" s="115" t="s">
        <v>201</v>
      </c>
      <c r="K12" s="115">
        <v>8</v>
      </c>
      <c r="L12" s="115" t="s">
        <v>201</v>
      </c>
      <c r="M12" s="116">
        <f t="shared" si="0"/>
        <v>19</v>
      </c>
      <c r="N12" s="117">
        <v>1</v>
      </c>
      <c r="O12" s="117">
        <v>1</v>
      </c>
      <c r="P12" s="117">
        <v>1</v>
      </c>
      <c r="Q12" s="117">
        <v>1</v>
      </c>
      <c r="R12" s="117">
        <v>1</v>
      </c>
      <c r="S12" s="118">
        <f t="shared" si="1"/>
        <v>5</v>
      </c>
      <c r="T12" s="115">
        <v>1</v>
      </c>
      <c r="U12" s="115">
        <v>2</v>
      </c>
      <c r="V12" s="115">
        <v>1</v>
      </c>
      <c r="W12" s="115">
        <v>8</v>
      </c>
      <c r="X12" s="115" t="s">
        <v>201</v>
      </c>
      <c r="Y12" s="115" t="s">
        <v>201</v>
      </c>
      <c r="Z12" s="115">
        <v>8</v>
      </c>
      <c r="AA12" s="115">
        <v>5</v>
      </c>
      <c r="AB12" s="115" t="s">
        <v>201</v>
      </c>
      <c r="AC12" s="116">
        <f t="shared" si="2"/>
        <v>25</v>
      </c>
      <c r="AD12" s="117">
        <v>1</v>
      </c>
      <c r="AE12" s="117">
        <v>1</v>
      </c>
      <c r="AF12" s="117">
        <v>1</v>
      </c>
      <c r="AG12" s="117">
        <v>1</v>
      </c>
      <c r="AH12" s="117">
        <v>1</v>
      </c>
      <c r="AI12" s="118">
        <f t="shared" si="3"/>
        <v>5</v>
      </c>
      <c r="AJ12" s="118">
        <f t="shared" si="4"/>
        <v>23.8</v>
      </c>
      <c r="AK12" s="118">
        <f t="shared" si="5"/>
        <v>5</v>
      </c>
      <c r="AL12" s="118">
        <f t="shared" si="6"/>
        <v>29</v>
      </c>
    </row>
    <row r="13" spans="1:38" ht="18" customHeight="1">
      <c r="A13" s="113">
        <v>10</v>
      </c>
      <c r="B13" s="113" t="s">
        <v>216</v>
      </c>
      <c r="C13" s="114" t="s">
        <v>217</v>
      </c>
      <c r="D13" s="115">
        <v>2</v>
      </c>
      <c r="E13" s="115">
        <v>2</v>
      </c>
      <c r="F13" s="115">
        <v>1</v>
      </c>
      <c r="G13" s="115">
        <v>6</v>
      </c>
      <c r="H13" s="115" t="s">
        <v>201</v>
      </c>
      <c r="I13" s="115" t="s">
        <v>201</v>
      </c>
      <c r="J13" s="115">
        <v>5</v>
      </c>
      <c r="K13" s="115" t="s">
        <v>201</v>
      </c>
      <c r="L13" s="115">
        <v>4</v>
      </c>
      <c r="M13" s="116">
        <f t="shared" si="0"/>
        <v>20</v>
      </c>
      <c r="N13" s="117">
        <v>1</v>
      </c>
      <c r="O13" s="117">
        <v>1</v>
      </c>
      <c r="P13" s="117">
        <v>1</v>
      </c>
      <c r="Q13" s="117">
        <v>1</v>
      </c>
      <c r="R13" s="117">
        <v>1</v>
      </c>
      <c r="S13" s="118">
        <f t="shared" si="1"/>
        <v>5</v>
      </c>
      <c r="T13" s="115">
        <v>2</v>
      </c>
      <c r="U13" s="115">
        <v>1</v>
      </c>
      <c r="V13" s="115">
        <v>1</v>
      </c>
      <c r="W13" s="115">
        <v>6</v>
      </c>
      <c r="X13" s="115" t="s">
        <v>201</v>
      </c>
      <c r="Y13" s="115">
        <v>6</v>
      </c>
      <c r="Z13" s="115">
        <v>6</v>
      </c>
      <c r="AA13" s="115">
        <v>8</v>
      </c>
      <c r="AB13" s="115" t="s">
        <v>201</v>
      </c>
      <c r="AC13" s="116">
        <f t="shared" si="2"/>
        <v>24</v>
      </c>
      <c r="AD13" s="117">
        <v>1</v>
      </c>
      <c r="AE13" s="117">
        <v>1</v>
      </c>
      <c r="AF13" s="117">
        <v>1</v>
      </c>
      <c r="AG13" s="117">
        <v>1</v>
      </c>
      <c r="AH13" s="117">
        <v>1</v>
      </c>
      <c r="AI13" s="118">
        <f t="shared" si="3"/>
        <v>5</v>
      </c>
      <c r="AJ13" s="118">
        <f t="shared" si="4"/>
        <v>23.200000000000003</v>
      </c>
      <c r="AK13" s="118">
        <f t="shared" si="5"/>
        <v>5</v>
      </c>
      <c r="AL13" s="118">
        <f t="shared" si="6"/>
        <v>29</v>
      </c>
    </row>
    <row r="14" spans="1:38" ht="18" customHeight="1">
      <c r="A14" s="113">
        <v>11</v>
      </c>
      <c r="B14" s="113" t="s">
        <v>218</v>
      </c>
      <c r="C14" s="114" t="s">
        <v>219</v>
      </c>
      <c r="D14" s="115">
        <v>1</v>
      </c>
      <c r="E14" s="115">
        <v>1</v>
      </c>
      <c r="F14" s="115">
        <v>1</v>
      </c>
      <c r="G14" s="115" t="s">
        <v>201</v>
      </c>
      <c r="H14" s="115">
        <v>6</v>
      </c>
      <c r="I14" s="115" t="s">
        <v>201</v>
      </c>
      <c r="J14" s="115">
        <v>6</v>
      </c>
      <c r="K14" s="115">
        <v>4</v>
      </c>
      <c r="L14" s="115" t="s">
        <v>201</v>
      </c>
      <c r="M14" s="116">
        <f t="shared" si="0"/>
        <v>19</v>
      </c>
      <c r="N14" s="117">
        <v>1</v>
      </c>
      <c r="O14" s="117">
        <v>1</v>
      </c>
      <c r="P14" s="117">
        <v>1</v>
      </c>
      <c r="Q14" s="117">
        <v>1</v>
      </c>
      <c r="R14" s="117">
        <v>1</v>
      </c>
      <c r="S14" s="118">
        <f t="shared" si="1"/>
        <v>5</v>
      </c>
      <c r="T14" s="115">
        <v>1</v>
      </c>
      <c r="U14" s="115">
        <v>1</v>
      </c>
      <c r="V14" s="115">
        <v>1</v>
      </c>
      <c r="W14" s="115">
        <v>5</v>
      </c>
      <c r="X14" s="115" t="s">
        <v>201</v>
      </c>
      <c r="Y14" s="115">
        <v>6</v>
      </c>
      <c r="Z14" s="115" t="s">
        <v>201</v>
      </c>
      <c r="AA14" s="115">
        <v>6</v>
      </c>
      <c r="AB14" s="115" t="s">
        <v>201</v>
      </c>
      <c r="AC14" s="116">
        <f t="shared" si="2"/>
        <v>20</v>
      </c>
      <c r="AD14" s="117">
        <v>1</v>
      </c>
      <c r="AE14" s="117">
        <v>1</v>
      </c>
      <c r="AF14" s="117">
        <v>1</v>
      </c>
      <c r="AG14" s="117">
        <v>1</v>
      </c>
      <c r="AH14" s="117">
        <v>1</v>
      </c>
      <c r="AI14" s="118">
        <f t="shared" si="3"/>
        <v>5</v>
      </c>
      <c r="AJ14" s="118">
        <f t="shared" si="4"/>
        <v>19.8</v>
      </c>
      <c r="AK14" s="118">
        <f t="shared" si="5"/>
        <v>5</v>
      </c>
      <c r="AL14" s="118">
        <f t="shared" si="6"/>
        <v>25</v>
      </c>
    </row>
    <row r="15" spans="1:38" ht="18" customHeight="1">
      <c r="A15" s="113">
        <v>12</v>
      </c>
      <c r="B15" s="113" t="s">
        <v>220</v>
      </c>
      <c r="C15" s="114" t="s">
        <v>221</v>
      </c>
      <c r="D15" s="115">
        <v>1</v>
      </c>
      <c r="E15" s="115">
        <v>1</v>
      </c>
      <c r="F15" s="115">
        <v>1</v>
      </c>
      <c r="G15" s="115">
        <v>5</v>
      </c>
      <c r="H15" s="115" t="s">
        <v>201</v>
      </c>
      <c r="I15" s="115" t="s">
        <v>201</v>
      </c>
      <c r="J15" s="115">
        <v>6</v>
      </c>
      <c r="K15" s="115">
        <v>5</v>
      </c>
      <c r="L15" s="115" t="s">
        <v>201</v>
      </c>
      <c r="M15" s="116">
        <f t="shared" si="0"/>
        <v>19</v>
      </c>
      <c r="N15" s="117">
        <v>1</v>
      </c>
      <c r="O15" s="117">
        <v>1</v>
      </c>
      <c r="P15" s="117">
        <v>1</v>
      </c>
      <c r="Q15" s="117">
        <v>1</v>
      </c>
      <c r="R15" s="117">
        <v>1</v>
      </c>
      <c r="S15" s="118">
        <f t="shared" si="1"/>
        <v>5</v>
      </c>
      <c r="T15" s="115">
        <v>1</v>
      </c>
      <c r="U15" s="115">
        <v>1</v>
      </c>
      <c r="V15" s="115">
        <v>1</v>
      </c>
      <c r="W15" s="115" t="s">
        <v>201</v>
      </c>
      <c r="X15" s="115">
        <v>4</v>
      </c>
      <c r="Y15" s="115" t="s">
        <v>201</v>
      </c>
      <c r="Z15" s="115">
        <v>6</v>
      </c>
      <c r="AA15" s="115" t="s">
        <v>201</v>
      </c>
      <c r="AB15" s="115">
        <v>7</v>
      </c>
      <c r="AC15" s="116">
        <f t="shared" si="2"/>
        <v>20</v>
      </c>
      <c r="AD15" s="117">
        <v>1</v>
      </c>
      <c r="AE15" s="117">
        <v>1</v>
      </c>
      <c r="AF15" s="117">
        <v>1</v>
      </c>
      <c r="AG15" s="117">
        <v>1</v>
      </c>
      <c r="AH15" s="117">
        <v>1</v>
      </c>
      <c r="AI15" s="118">
        <f t="shared" si="3"/>
        <v>5</v>
      </c>
      <c r="AJ15" s="118">
        <f t="shared" si="4"/>
        <v>19.8</v>
      </c>
      <c r="AK15" s="118">
        <f t="shared" si="5"/>
        <v>5</v>
      </c>
      <c r="AL15" s="118">
        <f t="shared" si="6"/>
        <v>25</v>
      </c>
    </row>
    <row r="16" spans="1:38" ht="18" customHeight="1">
      <c r="A16" s="113">
        <v>13</v>
      </c>
      <c r="B16" s="113" t="s">
        <v>222</v>
      </c>
      <c r="C16" s="114" t="s">
        <v>223</v>
      </c>
      <c r="D16" s="115">
        <v>2</v>
      </c>
      <c r="E16" s="115">
        <v>2</v>
      </c>
      <c r="F16" s="115">
        <v>1</v>
      </c>
      <c r="G16" s="115">
        <v>5</v>
      </c>
      <c r="H16" s="115" t="s">
        <v>201</v>
      </c>
      <c r="I16" s="115" t="s">
        <v>201</v>
      </c>
      <c r="J16" s="115">
        <v>4</v>
      </c>
      <c r="K16" s="115">
        <v>8</v>
      </c>
      <c r="L16" s="115" t="s">
        <v>201</v>
      </c>
      <c r="M16" s="116">
        <f t="shared" si="0"/>
        <v>22</v>
      </c>
      <c r="N16" s="117">
        <v>1</v>
      </c>
      <c r="O16" s="117">
        <v>1</v>
      </c>
      <c r="P16" s="117">
        <v>1</v>
      </c>
      <c r="Q16" s="117">
        <v>1</v>
      </c>
      <c r="R16" s="117">
        <v>1</v>
      </c>
      <c r="S16" s="118">
        <f t="shared" si="1"/>
        <v>5</v>
      </c>
      <c r="T16" s="115">
        <v>1</v>
      </c>
      <c r="U16" s="115">
        <v>1</v>
      </c>
      <c r="V16" s="115" t="s">
        <v>201</v>
      </c>
      <c r="W16" s="115" t="s">
        <v>201</v>
      </c>
      <c r="X16" s="115">
        <v>8</v>
      </c>
      <c r="Y16" s="115">
        <v>6</v>
      </c>
      <c r="Z16" s="115" t="s">
        <v>201</v>
      </c>
      <c r="AA16" s="115">
        <v>7</v>
      </c>
      <c r="AB16" s="115" t="s">
        <v>201</v>
      </c>
      <c r="AC16" s="116">
        <f t="shared" si="2"/>
        <v>23</v>
      </c>
      <c r="AD16" s="117">
        <v>1</v>
      </c>
      <c r="AE16" s="117">
        <v>1</v>
      </c>
      <c r="AF16" s="117">
        <v>1</v>
      </c>
      <c r="AG16" s="117">
        <v>1</v>
      </c>
      <c r="AH16" s="117">
        <v>1</v>
      </c>
      <c r="AI16" s="118">
        <f t="shared" si="3"/>
        <v>5</v>
      </c>
      <c r="AJ16" s="118">
        <f t="shared" si="4"/>
        <v>22.800000000000004</v>
      </c>
      <c r="AK16" s="118">
        <f t="shared" si="5"/>
        <v>5</v>
      </c>
      <c r="AL16" s="118">
        <f t="shared" si="6"/>
        <v>28</v>
      </c>
    </row>
    <row r="17" spans="1:38" ht="18" customHeight="1">
      <c r="A17" s="113">
        <v>14</v>
      </c>
      <c r="B17" s="113" t="s">
        <v>224</v>
      </c>
      <c r="C17" s="114" t="s">
        <v>225</v>
      </c>
      <c r="D17" s="115">
        <v>1</v>
      </c>
      <c r="E17" s="115">
        <v>1</v>
      </c>
      <c r="F17" s="115">
        <v>1</v>
      </c>
      <c r="G17" s="115" t="s">
        <v>201</v>
      </c>
      <c r="H17" s="115">
        <v>6</v>
      </c>
      <c r="I17" s="115">
        <v>6</v>
      </c>
      <c r="J17" s="115" t="s">
        <v>201</v>
      </c>
      <c r="K17" s="115">
        <v>4</v>
      </c>
      <c r="L17" s="115" t="s">
        <v>201</v>
      </c>
      <c r="M17" s="116">
        <f t="shared" si="0"/>
        <v>19</v>
      </c>
      <c r="N17" s="117">
        <v>1</v>
      </c>
      <c r="O17" s="117">
        <v>1</v>
      </c>
      <c r="P17" s="117">
        <v>1</v>
      </c>
      <c r="Q17" s="117">
        <v>1</v>
      </c>
      <c r="R17" s="117">
        <v>1</v>
      </c>
      <c r="S17" s="118">
        <f t="shared" si="1"/>
        <v>5</v>
      </c>
      <c r="T17" s="115">
        <v>1</v>
      </c>
      <c r="U17" s="115">
        <v>1</v>
      </c>
      <c r="V17" s="115">
        <v>1</v>
      </c>
      <c r="W17" s="115" t="s">
        <v>201</v>
      </c>
      <c r="X17" s="115">
        <v>8</v>
      </c>
      <c r="Y17" s="115" t="s">
        <v>201</v>
      </c>
      <c r="Z17" s="115">
        <v>6</v>
      </c>
      <c r="AA17" s="115">
        <v>6</v>
      </c>
      <c r="AB17" s="115" t="s">
        <v>201</v>
      </c>
      <c r="AC17" s="116">
        <f t="shared" si="2"/>
        <v>23</v>
      </c>
      <c r="AD17" s="117">
        <v>1</v>
      </c>
      <c r="AE17" s="117">
        <v>1</v>
      </c>
      <c r="AF17" s="117">
        <v>1</v>
      </c>
      <c r="AG17" s="117">
        <v>1</v>
      </c>
      <c r="AH17" s="117">
        <v>1</v>
      </c>
      <c r="AI17" s="118">
        <f t="shared" si="3"/>
        <v>5</v>
      </c>
      <c r="AJ17" s="118">
        <f t="shared" si="4"/>
        <v>22.200000000000003</v>
      </c>
      <c r="AK17" s="118">
        <f t="shared" si="5"/>
        <v>5</v>
      </c>
      <c r="AL17" s="118">
        <f t="shared" si="6"/>
        <v>28</v>
      </c>
    </row>
    <row r="18" spans="1:38" ht="18" customHeight="1">
      <c r="A18" s="113">
        <v>15</v>
      </c>
      <c r="B18" s="113" t="s">
        <v>226</v>
      </c>
      <c r="C18" s="114" t="s">
        <v>227</v>
      </c>
      <c r="D18" s="115">
        <v>2</v>
      </c>
      <c r="E18" s="115">
        <v>2</v>
      </c>
      <c r="F18" s="115">
        <v>1</v>
      </c>
      <c r="G18" s="115" t="s">
        <v>201</v>
      </c>
      <c r="H18" s="115">
        <v>6</v>
      </c>
      <c r="I18" s="115" t="s">
        <v>201</v>
      </c>
      <c r="J18" s="115">
        <v>6</v>
      </c>
      <c r="K18" s="115">
        <v>6</v>
      </c>
      <c r="L18" s="115" t="s">
        <v>201</v>
      </c>
      <c r="M18" s="116">
        <f t="shared" si="0"/>
        <v>23</v>
      </c>
      <c r="N18" s="117">
        <v>1</v>
      </c>
      <c r="O18" s="117">
        <v>1</v>
      </c>
      <c r="P18" s="117">
        <v>1</v>
      </c>
      <c r="Q18" s="117">
        <v>1</v>
      </c>
      <c r="R18" s="117">
        <v>1</v>
      </c>
      <c r="S18" s="118">
        <f t="shared" si="1"/>
        <v>5</v>
      </c>
      <c r="T18" s="115">
        <v>1</v>
      </c>
      <c r="U18" s="115">
        <v>1</v>
      </c>
      <c r="V18" s="115">
        <v>1</v>
      </c>
      <c r="W18" s="115">
        <v>6</v>
      </c>
      <c r="X18" s="115" t="s">
        <v>201</v>
      </c>
      <c r="Y18" s="115">
        <v>6</v>
      </c>
      <c r="Z18" s="115" t="s">
        <v>201</v>
      </c>
      <c r="AA18" s="115">
        <v>6</v>
      </c>
      <c r="AB18" s="115" t="s">
        <v>201</v>
      </c>
      <c r="AC18" s="116">
        <f t="shared" si="2"/>
        <v>21</v>
      </c>
      <c r="AD18" s="117">
        <v>1</v>
      </c>
      <c r="AE18" s="117">
        <v>1</v>
      </c>
      <c r="AF18" s="117">
        <v>1</v>
      </c>
      <c r="AG18" s="117">
        <v>1</v>
      </c>
      <c r="AH18" s="117">
        <v>1</v>
      </c>
      <c r="AI18" s="118">
        <f t="shared" si="3"/>
        <v>5</v>
      </c>
      <c r="AJ18" s="118">
        <f t="shared" si="4"/>
        <v>22.6</v>
      </c>
      <c r="AK18" s="118">
        <f t="shared" si="5"/>
        <v>5</v>
      </c>
      <c r="AL18" s="118">
        <f t="shared" si="6"/>
        <v>28</v>
      </c>
    </row>
    <row r="19" spans="1:38" ht="18" customHeight="1">
      <c r="A19" s="113">
        <v>16</v>
      </c>
      <c r="B19" s="113" t="s">
        <v>228</v>
      </c>
      <c r="C19" s="114" t="s">
        <v>229</v>
      </c>
      <c r="D19" s="115">
        <v>2</v>
      </c>
      <c r="E19" s="115">
        <v>1</v>
      </c>
      <c r="F19" s="115">
        <v>1</v>
      </c>
      <c r="G19" s="115" t="s">
        <v>201</v>
      </c>
      <c r="H19" s="115">
        <v>6</v>
      </c>
      <c r="I19" s="115">
        <v>3</v>
      </c>
      <c r="J19" s="115" t="s">
        <v>201</v>
      </c>
      <c r="K19" s="115">
        <v>8</v>
      </c>
      <c r="L19" s="115" t="s">
        <v>201</v>
      </c>
      <c r="M19" s="116">
        <f t="shared" si="0"/>
        <v>21</v>
      </c>
      <c r="N19" s="117">
        <v>1</v>
      </c>
      <c r="O19" s="117">
        <v>1</v>
      </c>
      <c r="P19" s="117">
        <v>1</v>
      </c>
      <c r="Q19" s="117">
        <v>1</v>
      </c>
      <c r="R19" s="117">
        <v>1</v>
      </c>
      <c r="S19" s="118">
        <f t="shared" si="1"/>
        <v>5</v>
      </c>
      <c r="T19" s="115">
        <v>1</v>
      </c>
      <c r="U19" s="115">
        <v>1</v>
      </c>
      <c r="V19" s="115">
        <v>1</v>
      </c>
      <c r="W19" s="115" t="s">
        <v>201</v>
      </c>
      <c r="X19" s="115">
        <v>5</v>
      </c>
      <c r="Y19" s="115" t="s">
        <v>201</v>
      </c>
      <c r="Z19" s="115">
        <v>8</v>
      </c>
      <c r="AA19" s="115" t="s">
        <v>201</v>
      </c>
      <c r="AB19" s="115">
        <v>4</v>
      </c>
      <c r="AC19" s="116">
        <f t="shared" si="2"/>
        <v>20</v>
      </c>
      <c r="AD19" s="117">
        <v>1</v>
      </c>
      <c r="AE19" s="117">
        <v>1</v>
      </c>
      <c r="AF19" s="117">
        <v>1</v>
      </c>
      <c r="AG19" s="117">
        <v>1</v>
      </c>
      <c r="AH19" s="117">
        <v>1</v>
      </c>
      <c r="AI19" s="118">
        <f t="shared" si="3"/>
        <v>5</v>
      </c>
      <c r="AJ19" s="118">
        <f t="shared" si="4"/>
        <v>20.8</v>
      </c>
      <c r="AK19" s="118">
        <f t="shared" si="5"/>
        <v>5</v>
      </c>
      <c r="AL19" s="118">
        <f t="shared" si="6"/>
        <v>26</v>
      </c>
    </row>
    <row r="20" spans="1:38" ht="18" customHeight="1">
      <c r="A20" s="113">
        <v>17</v>
      </c>
      <c r="B20" s="113" t="s">
        <v>230</v>
      </c>
      <c r="C20" s="114" t="s">
        <v>231</v>
      </c>
      <c r="D20" s="115">
        <v>2</v>
      </c>
      <c r="E20" s="115">
        <v>1</v>
      </c>
      <c r="F20" s="115">
        <v>1</v>
      </c>
      <c r="G20" s="115">
        <v>6</v>
      </c>
      <c r="H20" s="115" t="s">
        <v>201</v>
      </c>
      <c r="I20" s="115" t="s">
        <v>201</v>
      </c>
      <c r="J20" s="115">
        <v>4</v>
      </c>
      <c r="K20" s="115">
        <v>4</v>
      </c>
      <c r="L20" s="115" t="s">
        <v>201</v>
      </c>
      <c r="M20" s="116">
        <f t="shared" si="0"/>
        <v>18</v>
      </c>
      <c r="N20" s="117">
        <v>1</v>
      </c>
      <c r="O20" s="117">
        <v>1</v>
      </c>
      <c r="P20" s="117">
        <v>1</v>
      </c>
      <c r="Q20" s="117">
        <v>1</v>
      </c>
      <c r="R20" s="117">
        <v>1</v>
      </c>
      <c r="S20" s="118">
        <f t="shared" si="1"/>
        <v>5</v>
      </c>
      <c r="T20" s="115">
        <v>1</v>
      </c>
      <c r="U20" s="115" t="s">
        <v>201</v>
      </c>
      <c r="V20" s="115">
        <v>1</v>
      </c>
      <c r="W20" s="115" t="s">
        <v>201</v>
      </c>
      <c r="X20" s="115">
        <v>4</v>
      </c>
      <c r="Y20" s="115">
        <v>6</v>
      </c>
      <c r="Z20" s="115" t="s">
        <v>201</v>
      </c>
      <c r="AA20" s="115" t="s">
        <v>201</v>
      </c>
      <c r="AB20" s="115">
        <v>7</v>
      </c>
      <c r="AC20" s="116">
        <f t="shared" si="2"/>
        <v>19</v>
      </c>
      <c r="AD20" s="117">
        <v>1</v>
      </c>
      <c r="AE20" s="117">
        <v>1</v>
      </c>
      <c r="AF20" s="117">
        <v>1</v>
      </c>
      <c r="AG20" s="117">
        <v>1</v>
      </c>
      <c r="AH20" s="117">
        <v>1</v>
      </c>
      <c r="AI20" s="118">
        <f t="shared" si="3"/>
        <v>5</v>
      </c>
      <c r="AJ20" s="118">
        <f t="shared" si="4"/>
        <v>18.8</v>
      </c>
      <c r="AK20" s="118">
        <f t="shared" si="5"/>
        <v>5</v>
      </c>
      <c r="AL20" s="118">
        <f t="shared" si="6"/>
        <v>24</v>
      </c>
    </row>
    <row r="21" spans="1:38" ht="18" customHeight="1">
      <c r="A21" s="113">
        <v>18</v>
      </c>
      <c r="B21" s="113" t="s">
        <v>232</v>
      </c>
      <c r="C21" s="114" t="s">
        <v>233</v>
      </c>
      <c r="D21" s="115">
        <v>2</v>
      </c>
      <c r="E21" s="115">
        <v>1</v>
      </c>
      <c r="F21" s="115">
        <v>1</v>
      </c>
      <c r="G21" s="115">
        <v>6</v>
      </c>
      <c r="H21" s="115" t="s">
        <v>201</v>
      </c>
      <c r="I21" s="115">
        <v>6</v>
      </c>
      <c r="J21" s="115" t="s">
        <v>201</v>
      </c>
      <c r="K21" s="115">
        <v>4</v>
      </c>
      <c r="L21" s="115" t="s">
        <v>201</v>
      </c>
      <c r="M21" s="116">
        <f t="shared" si="0"/>
        <v>20</v>
      </c>
      <c r="N21" s="117">
        <v>1</v>
      </c>
      <c r="O21" s="117">
        <v>1</v>
      </c>
      <c r="P21" s="117">
        <v>1</v>
      </c>
      <c r="Q21" s="117">
        <v>1</v>
      </c>
      <c r="R21" s="117">
        <v>1</v>
      </c>
      <c r="S21" s="118">
        <f t="shared" si="1"/>
        <v>5</v>
      </c>
      <c r="T21" s="115">
        <v>1</v>
      </c>
      <c r="U21" s="115">
        <v>1</v>
      </c>
      <c r="V21" s="115">
        <v>1</v>
      </c>
      <c r="W21" s="115">
        <v>4</v>
      </c>
      <c r="X21" s="115" t="s">
        <v>201</v>
      </c>
      <c r="Y21" s="115">
        <v>4</v>
      </c>
      <c r="Z21" s="115" t="s">
        <v>201</v>
      </c>
      <c r="AA21" s="115">
        <v>4</v>
      </c>
      <c r="AB21" s="115" t="s">
        <v>201</v>
      </c>
      <c r="AC21" s="116">
        <f t="shared" si="2"/>
        <v>15</v>
      </c>
      <c r="AD21" s="117">
        <v>1</v>
      </c>
      <c r="AE21" s="117">
        <v>1</v>
      </c>
      <c r="AF21" s="117">
        <v>1</v>
      </c>
      <c r="AG21" s="117">
        <v>1</v>
      </c>
      <c r="AH21" s="117">
        <v>1</v>
      </c>
      <c r="AI21" s="118">
        <f t="shared" si="3"/>
        <v>5</v>
      </c>
      <c r="AJ21" s="118">
        <f t="shared" si="4"/>
        <v>19</v>
      </c>
      <c r="AK21" s="118">
        <f t="shared" si="5"/>
        <v>5</v>
      </c>
      <c r="AL21" s="118">
        <f t="shared" si="6"/>
        <v>24</v>
      </c>
    </row>
    <row r="22" spans="1:38" ht="18" customHeight="1">
      <c r="A22" s="113">
        <v>19</v>
      </c>
      <c r="B22" s="113" t="s">
        <v>234</v>
      </c>
      <c r="C22" s="114" t="s">
        <v>235</v>
      </c>
      <c r="D22" s="115">
        <v>1</v>
      </c>
      <c r="E22" s="115">
        <v>2</v>
      </c>
      <c r="F22" s="115">
        <v>1</v>
      </c>
      <c r="G22" s="115" t="s">
        <v>201</v>
      </c>
      <c r="H22" s="115">
        <v>6</v>
      </c>
      <c r="I22" s="115" t="s">
        <v>201</v>
      </c>
      <c r="J22" s="115">
        <v>6</v>
      </c>
      <c r="K22" s="115" t="s">
        <v>201</v>
      </c>
      <c r="L22" s="115">
        <v>8</v>
      </c>
      <c r="M22" s="116">
        <f t="shared" si="0"/>
        <v>24</v>
      </c>
      <c r="N22" s="117">
        <v>1</v>
      </c>
      <c r="O22" s="117">
        <v>1</v>
      </c>
      <c r="P22" s="117">
        <v>1</v>
      </c>
      <c r="Q22" s="117">
        <v>1</v>
      </c>
      <c r="R22" s="117">
        <v>1</v>
      </c>
      <c r="S22" s="118">
        <f t="shared" si="1"/>
        <v>5</v>
      </c>
      <c r="T22" s="115">
        <v>1</v>
      </c>
      <c r="U22" s="115">
        <v>1</v>
      </c>
      <c r="V22" s="115">
        <v>1</v>
      </c>
      <c r="W22" s="115">
        <v>6</v>
      </c>
      <c r="X22" s="115" t="s">
        <v>201</v>
      </c>
      <c r="Y22" s="115" t="s">
        <v>201</v>
      </c>
      <c r="Z22" s="115">
        <v>6</v>
      </c>
      <c r="AA22" s="115">
        <v>6</v>
      </c>
      <c r="AB22" s="115" t="s">
        <v>201</v>
      </c>
      <c r="AC22" s="116">
        <f t="shared" si="2"/>
        <v>21</v>
      </c>
      <c r="AD22" s="117">
        <v>1</v>
      </c>
      <c r="AE22" s="117">
        <v>1</v>
      </c>
      <c r="AF22" s="117">
        <v>1</v>
      </c>
      <c r="AG22" s="117">
        <v>1</v>
      </c>
      <c r="AH22" s="117">
        <v>1</v>
      </c>
      <c r="AI22" s="118">
        <f t="shared" si="3"/>
        <v>5</v>
      </c>
      <c r="AJ22" s="118">
        <f t="shared" si="4"/>
        <v>23.400000000000002</v>
      </c>
      <c r="AK22" s="118">
        <f t="shared" si="5"/>
        <v>5</v>
      </c>
      <c r="AL22" s="118">
        <f t="shared" si="6"/>
        <v>29</v>
      </c>
    </row>
    <row r="23" spans="1:38" ht="18" customHeight="1">
      <c r="A23" s="113">
        <v>20</v>
      </c>
      <c r="B23" s="113" t="s">
        <v>236</v>
      </c>
      <c r="C23" s="114" t="s">
        <v>237</v>
      </c>
      <c r="D23" s="115">
        <v>2</v>
      </c>
      <c r="E23" s="115">
        <v>1</v>
      </c>
      <c r="F23" s="115">
        <v>1</v>
      </c>
      <c r="G23" s="115">
        <v>7</v>
      </c>
      <c r="H23" s="115">
        <v>3</v>
      </c>
      <c r="I23" s="115">
        <v>4</v>
      </c>
      <c r="J23" s="115">
        <v>5</v>
      </c>
      <c r="K23" s="115">
        <v>4</v>
      </c>
      <c r="L23" s="115" t="s">
        <v>201</v>
      </c>
      <c r="M23" s="116">
        <f t="shared" si="0"/>
        <v>20</v>
      </c>
      <c r="N23" s="117">
        <v>1</v>
      </c>
      <c r="O23" s="117">
        <v>1</v>
      </c>
      <c r="P23" s="117">
        <v>1</v>
      </c>
      <c r="Q23" s="117">
        <v>1</v>
      </c>
      <c r="R23" s="117">
        <v>1</v>
      </c>
      <c r="S23" s="118">
        <f t="shared" si="1"/>
        <v>5</v>
      </c>
      <c r="T23" s="115">
        <v>1</v>
      </c>
      <c r="U23" s="115">
        <v>1</v>
      </c>
      <c r="V23" s="115">
        <v>1</v>
      </c>
      <c r="W23" s="115" t="s">
        <v>201</v>
      </c>
      <c r="X23" s="115">
        <v>6</v>
      </c>
      <c r="Y23" s="115">
        <v>6</v>
      </c>
      <c r="Z23" s="115" t="s">
        <v>201</v>
      </c>
      <c r="AA23" s="115">
        <v>7</v>
      </c>
      <c r="AB23" s="115" t="s">
        <v>201</v>
      </c>
      <c r="AC23" s="116">
        <f t="shared" si="2"/>
        <v>22</v>
      </c>
      <c r="AD23" s="117">
        <v>1</v>
      </c>
      <c r="AE23" s="117">
        <v>1</v>
      </c>
      <c r="AF23" s="117">
        <v>1</v>
      </c>
      <c r="AG23" s="117">
        <v>1</v>
      </c>
      <c r="AH23" s="117">
        <v>1</v>
      </c>
      <c r="AI23" s="118">
        <f t="shared" si="3"/>
        <v>5</v>
      </c>
      <c r="AJ23" s="118">
        <f t="shared" si="4"/>
        <v>21.6</v>
      </c>
      <c r="AK23" s="118">
        <f t="shared" si="5"/>
        <v>5</v>
      </c>
      <c r="AL23" s="118">
        <f t="shared" si="6"/>
        <v>27</v>
      </c>
    </row>
    <row r="24" spans="1:38" ht="18" customHeight="1">
      <c r="A24" s="113">
        <v>21</v>
      </c>
      <c r="B24" s="113" t="s">
        <v>238</v>
      </c>
      <c r="C24" s="114" t="s">
        <v>239</v>
      </c>
      <c r="D24" s="115">
        <v>2</v>
      </c>
      <c r="E24" s="115">
        <v>2</v>
      </c>
      <c r="F24" s="115">
        <v>1</v>
      </c>
      <c r="G24" s="115" t="s">
        <v>201</v>
      </c>
      <c r="H24" s="115">
        <v>7</v>
      </c>
      <c r="I24" s="115" t="s">
        <v>201</v>
      </c>
      <c r="J24" s="115">
        <v>5</v>
      </c>
      <c r="K24" s="115" t="s">
        <v>201</v>
      </c>
      <c r="L24" s="115">
        <v>4</v>
      </c>
      <c r="M24" s="116">
        <f t="shared" si="0"/>
        <v>21</v>
      </c>
      <c r="N24" s="117">
        <v>1</v>
      </c>
      <c r="O24" s="117">
        <v>1</v>
      </c>
      <c r="P24" s="117">
        <v>1</v>
      </c>
      <c r="Q24" s="117">
        <v>1</v>
      </c>
      <c r="R24" s="117">
        <v>1</v>
      </c>
      <c r="S24" s="118">
        <f t="shared" si="1"/>
        <v>5</v>
      </c>
      <c r="T24" s="115">
        <v>1</v>
      </c>
      <c r="U24" s="115">
        <v>1</v>
      </c>
      <c r="V24" s="115">
        <v>1</v>
      </c>
      <c r="W24" s="115">
        <v>6</v>
      </c>
      <c r="X24" s="115" t="s">
        <v>201</v>
      </c>
      <c r="Y24" s="115" t="s">
        <v>201</v>
      </c>
      <c r="Z24" s="115">
        <v>7</v>
      </c>
      <c r="AA24" s="115">
        <v>8</v>
      </c>
      <c r="AB24" s="115" t="s">
        <v>201</v>
      </c>
      <c r="AC24" s="116">
        <f t="shared" si="2"/>
        <v>24</v>
      </c>
      <c r="AD24" s="117">
        <v>1</v>
      </c>
      <c r="AE24" s="117">
        <v>1</v>
      </c>
      <c r="AF24" s="117">
        <v>1</v>
      </c>
      <c r="AG24" s="117">
        <v>1</v>
      </c>
      <c r="AH24" s="117">
        <v>1</v>
      </c>
      <c r="AI24" s="118">
        <f t="shared" si="3"/>
        <v>5</v>
      </c>
      <c r="AJ24" s="118">
        <f t="shared" si="4"/>
        <v>23.400000000000002</v>
      </c>
      <c r="AK24" s="118">
        <f t="shared" si="5"/>
        <v>5</v>
      </c>
      <c r="AL24" s="118">
        <f t="shared" si="6"/>
        <v>29</v>
      </c>
    </row>
    <row r="25" spans="1:38" ht="18" customHeight="1">
      <c r="A25" s="113">
        <v>22</v>
      </c>
      <c r="B25" s="113" t="s">
        <v>240</v>
      </c>
      <c r="C25" s="114" t="s">
        <v>241</v>
      </c>
      <c r="D25" s="115">
        <v>1</v>
      </c>
      <c r="E25" s="115">
        <v>1</v>
      </c>
      <c r="F25" s="115">
        <v>1</v>
      </c>
      <c r="G25" s="115" t="s">
        <v>201</v>
      </c>
      <c r="H25" s="115">
        <v>6</v>
      </c>
      <c r="I25" s="115" t="s">
        <v>201</v>
      </c>
      <c r="J25" s="115">
        <v>4</v>
      </c>
      <c r="K25" s="115">
        <v>8</v>
      </c>
      <c r="L25" s="115" t="s">
        <v>201</v>
      </c>
      <c r="M25" s="116">
        <f t="shared" si="0"/>
        <v>21</v>
      </c>
      <c r="N25" s="117">
        <v>1</v>
      </c>
      <c r="O25" s="117">
        <v>1</v>
      </c>
      <c r="P25" s="117">
        <v>1</v>
      </c>
      <c r="Q25" s="117">
        <v>1</v>
      </c>
      <c r="R25" s="117">
        <v>1</v>
      </c>
      <c r="S25" s="118">
        <f t="shared" si="1"/>
        <v>5</v>
      </c>
      <c r="T25" s="115">
        <v>1</v>
      </c>
      <c r="U25" s="115">
        <v>1</v>
      </c>
      <c r="V25" s="115">
        <v>1</v>
      </c>
      <c r="W25" s="115" t="s">
        <v>201</v>
      </c>
      <c r="X25" s="115">
        <v>4</v>
      </c>
      <c r="Y25" s="115">
        <v>6</v>
      </c>
      <c r="Z25" s="115" t="s">
        <v>201</v>
      </c>
      <c r="AA25" s="115">
        <v>7</v>
      </c>
      <c r="AB25" s="115" t="s">
        <v>201</v>
      </c>
      <c r="AC25" s="116">
        <f t="shared" si="2"/>
        <v>20</v>
      </c>
      <c r="AD25" s="117">
        <v>1</v>
      </c>
      <c r="AE25" s="117">
        <v>1</v>
      </c>
      <c r="AF25" s="117">
        <v>1</v>
      </c>
      <c r="AG25" s="117">
        <v>1</v>
      </c>
      <c r="AH25" s="117">
        <v>1</v>
      </c>
      <c r="AI25" s="118">
        <f t="shared" si="3"/>
        <v>5</v>
      </c>
      <c r="AJ25" s="118">
        <f t="shared" si="4"/>
        <v>20.8</v>
      </c>
      <c r="AK25" s="118">
        <f t="shared" si="5"/>
        <v>5</v>
      </c>
      <c r="AL25" s="118">
        <f t="shared" si="6"/>
        <v>26</v>
      </c>
    </row>
    <row r="26" spans="1:38" ht="18" customHeight="1">
      <c r="A26" s="113">
        <v>23</v>
      </c>
      <c r="B26" s="113" t="s">
        <v>242</v>
      </c>
      <c r="C26" s="114" t="s">
        <v>243</v>
      </c>
      <c r="D26" s="115">
        <v>1</v>
      </c>
      <c r="E26" s="115">
        <v>1</v>
      </c>
      <c r="F26" s="115">
        <v>1</v>
      </c>
      <c r="G26" s="115">
        <v>5</v>
      </c>
      <c r="H26" s="115">
        <v>6</v>
      </c>
      <c r="I26" s="115">
        <v>5</v>
      </c>
      <c r="J26" s="115" t="s">
        <v>201</v>
      </c>
      <c r="K26" s="115">
        <v>5</v>
      </c>
      <c r="L26" s="115" t="s">
        <v>201</v>
      </c>
      <c r="M26" s="116">
        <f t="shared" si="0"/>
        <v>19</v>
      </c>
      <c r="N26" s="117">
        <v>1</v>
      </c>
      <c r="O26" s="117">
        <v>1</v>
      </c>
      <c r="P26" s="117">
        <v>1</v>
      </c>
      <c r="Q26" s="117">
        <v>1</v>
      </c>
      <c r="R26" s="117">
        <v>1</v>
      </c>
      <c r="S26" s="118">
        <f t="shared" si="1"/>
        <v>5</v>
      </c>
      <c r="T26" s="115">
        <v>1</v>
      </c>
      <c r="U26" s="115">
        <v>0</v>
      </c>
      <c r="V26" s="115">
        <v>1</v>
      </c>
      <c r="W26" s="115">
        <v>5</v>
      </c>
      <c r="X26" s="115" t="s">
        <v>201</v>
      </c>
      <c r="Y26" s="115">
        <v>6</v>
      </c>
      <c r="Z26" s="115">
        <v>3</v>
      </c>
      <c r="AA26" s="115" t="s">
        <v>201</v>
      </c>
      <c r="AB26" s="115">
        <v>7</v>
      </c>
      <c r="AC26" s="116">
        <f t="shared" si="2"/>
        <v>20</v>
      </c>
      <c r="AD26" s="117">
        <v>1</v>
      </c>
      <c r="AE26" s="117">
        <v>1</v>
      </c>
      <c r="AF26" s="117">
        <v>1</v>
      </c>
      <c r="AG26" s="117">
        <v>1</v>
      </c>
      <c r="AH26" s="117">
        <v>1</v>
      </c>
      <c r="AI26" s="118">
        <f t="shared" si="3"/>
        <v>5</v>
      </c>
      <c r="AJ26" s="118">
        <f t="shared" si="4"/>
        <v>19.8</v>
      </c>
      <c r="AK26" s="118">
        <f t="shared" si="5"/>
        <v>5</v>
      </c>
      <c r="AL26" s="118">
        <f t="shared" si="6"/>
        <v>25</v>
      </c>
    </row>
    <row r="27" spans="1:38" ht="18" customHeight="1">
      <c r="A27" s="113">
        <v>24</v>
      </c>
      <c r="B27" s="113" t="s">
        <v>244</v>
      </c>
      <c r="C27" s="114" t="s">
        <v>245</v>
      </c>
      <c r="D27" s="115">
        <v>1</v>
      </c>
      <c r="E27" s="115">
        <v>2</v>
      </c>
      <c r="F27" s="115">
        <v>1</v>
      </c>
      <c r="G27" s="115" t="s">
        <v>201</v>
      </c>
      <c r="H27" s="115">
        <v>6</v>
      </c>
      <c r="I27" s="115" t="s">
        <v>201</v>
      </c>
      <c r="J27" s="115">
        <v>4</v>
      </c>
      <c r="K27" s="115">
        <v>4</v>
      </c>
      <c r="L27" s="115" t="s">
        <v>201</v>
      </c>
      <c r="M27" s="116">
        <f t="shared" si="0"/>
        <v>18</v>
      </c>
      <c r="N27" s="117">
        <v>1</v>
      </c>
      <c r="O27" s="117">
        <v>1</v>
      </c>
      <c r="P27" s="117">
        <v>1</v>
      </c>
      <c r="Q27" s="117">
        <v>1</v>
      </c>
      <c r="R27" s="117">
        <v>1</v>
      </c>
      <c r="S27" s="118">
        <f t="shared" si="1"/>
        <v>5</v>
      </c>
      <c r="T27" s="115">
        <v>2</v>
      </c>
      <c r="U27" s="115">
        <v>1</v>
      </c>
      <c r="V27" s="115">
        <v>1</v>
      </c>
      <c r="W27" s="115">
        <v>4</v>
      </c>
      <c r="X27" s="115">
        <v>5</v>
      </c>
      <c r="Y27" s="115">
        <v>6</v>
      </c>
      <c r="Z27" s="115" t="s">
        <v>201</v>
      </c>
      <c r="AA27" s="115">
        <v>6</v>
      </c>
      <c r="AB27" s="115" t="s">
        <v>201</v>
      </c>
      <c r="AC27" s="116">
        <f t="shared" si="2"/>
        <v>21</v>
      </c>
      <c r="AD27" s="117">
        <v>1</v>
      </c>
      <c r="AE27" s="117">
        <v>1</v>
      </c>
      <c r="AF27" s="117">
        <v>1</v>
      </c>
      <c r="AG27" s="117">
        <v>1</v>
      </c>
      <c r="AH27" s="117">
        <v>1</v>
      </c>
      <c r="AI27" s="118">
        <f t="shared" si="3"/>
        <v>5</v>
      </c>
      <c r="AJ27" s="118">
        <f t="shared" si="4"/>
        <v>20.400000000000002</v>
      </c>
      <c r="AK27" s="118">
        <f t="shared" si="5"/>
        <v>5</v>
      </c>
      <c r="AL27" s="118">
        <f t="shared" si="6"/>
        <v>26</v>
      </c>
    </row>
    <row r="28" spans="1:38" ht="18" customHeight="1">
      <c r="A28" s="113">
        <v>25</v>
      </c>
      <c r="B28" s="113" t="s">
        <v>246</v>
      </c>
      <c r="C28" s="114" t="s">
        <v>247</v>
      </c>
      <c r="D28" s="115">
        <v>2</v>
      </c>
      <c r="E28" s="115">
        <v>1</v>
      </c>
      <c r="F28" s="115">
        <v>1</v>
      </c>
      <c r="G28" s="115">
        <v>6</v>
      </c>
      <c r="H28" s="115" t="s">
        <v>201</v>
      </c>
      <c r="I28" s="115">
        <v>5</v>
      </c>
      <c r="J28" s="115" t="s">
        <v>201</v>
      </c>
      <c r="K28" s="115">
        <v>4</v>
      </c>
      <c r="L28" s="115" t="s">
        <v>201</v>
      </c>
      <c r="M28" s="116">
        <f t="shared" si="0"/>
        <v>19</v>
      </c>
      <c r="N28" s="117">
        <v>1</v>
      </c>
      <c r="O28" s="117">
        <v>1</v>
      </c>
      <c r="P28" s="117">
        <v>1</v>
      </c>
      <c r="Q28" s="117">
        <v>1</v>
      </c>
      <c r="R28" s="117">
        <v>1</v>
      </c>
      <c r="S28" s="118">
        <f t="shared" si="1"/>
        <v>5</v>
      </c>
      <c r="T28" s="115">
        <v>1</v>
      </c>
      <c r="U28" s="115">
        <v>1</v>
      </c>
      <c r="V28" s="115">
        <v>1</v>
      </c>
      <c r="W28" s="115" t="s">
        <v>201</v>
      </c>
      <c r="X28" s="115">
        <v>6</v>
      </c>
      <c r="Y28" s="115">
        <v>6</v>
      </c>
      <c r="Z28" s="115" t="s">
        <v>201</v>
      </c>
      <c r="AA28" s="115">
        <v>5</v>
      </c>
      <c r="AB28" s="115" t="s">
        <v>201</v>
      </c>
      <c r="AC28" s="116">
        <f t="shared" si="2"/>
        <v>20</v>
      </c>
      <c r="AD28" s="117">
        <v>1</v>
      </c>
      <c r="AE28" s="117">
        <v>1</v>
      </c>
      <c r="AF28" s="117">
        <v>1</v>
      </c>
      <c r="AG28" s="117">
        <v>1</v>
      </c>
      <c r="AH28" s="117">
        <v>1</v>
      </c>
      <c r="AI28" s="118">
        <f t="shared" si="3"/>
        <v>5</v>
      </c>
      <c r="AJ28" s="118">
        <f t="shared" si="4"/>
        <v>19.8</v>
      </c>
      <c r="AK28" s="118">
        <f t="shared" si="5"/>
        <v>5</v>
      </c>
      <c r="AL28" s="118">
        <f t="shared" si="6"/>
        <v>25</v>
      </c>
    </row>
    <row r="29" spans="1:38" ht="18" customHeight="1">
      <c r="A29" s="113">
        <v>26</v>
      </c>
      <c r="B29" s="113" t="s">
        <v>248</v>
      </c>
      <c r="C29" s="114" t="s">
        <v>249</v>
      </c>
      <c r="D29" s="115">
        <v>1</v>
      </c>
      <c r="E29" s="115">
        <v>1</v>
      </c>
      <c r="F29" s="115">
        <v>1</v>
      </c>
      <c r="G29" s="115">
        <v>4</v>
      </c>
      <c r="H29" s="115">
        <v>6</v>
      </c>
      <c r="I29" s="115">
        <v>4</v>
      </c>
      <c r="J29" s="115">
        <v>2</v>
      </c>
      <c r="K29" s="115">
        <v>5</v>
      </c>
      <c r="L29" s="115" t="s">
        <v>201</v>
      </c>
      <c r="M29" s="116">
        <f t="shared" si="0"/>
        <v>18</v>
      </c>
      <c r="N29" s="117">
        <v>1</v>
      </c>
      <c r="O29" s="117">
        <v>1</v>
      </c>
      <c r="P29" s="117">
        <v>1</v>
      </c>
      <c r="Q29" s="117">
        <v>1</v>
      </c>
      <c r="R29" s="117">
        <v>1</v>
      </c>
      <c r="S29" s="118">
        <f t="shared" si="1"/>
        <v>5</v>
      </c>
      <c r="T29" s="115">
        <v>1</v>
      </c>
      <c r="U29" s="115">
        <v>1</v>
      </c>
      <c r="V29" s="115">
        <v>1</v>
      </c>
      <c r="W29" s="115">
        <v>2</v>
      </c>
      <c r="X29" s="115">
        <v>4</v>
      </c>
      <c r="Y29" s="115">
        <v>6</v>
      </c>
      <c r="Z29" s="115" t="s">
        <v>201</v>
      </c>
      <c r="AA29" s="115">
        <v>4</v>
      </c>
      <c r="AB29" s="115" t="s">
        <v>201</v>
      </c>
      <c r="AC29" s="116">
        <f t="shared" si="2"/>
        <v>17</v>
      </c>
      <c r="AD29" s="117">
        <v>1</v>
      </c>
      <c r="AE29" s="117">
        <v>1</v>
      </c>
      <c r="AF29" s="117">
        <v>1</v>
      </c>
      <c r="AG29" s="117">
        <v>1</v>
      </c>
      <c r="AH29" s="117">
        <v>1</v>
      </c>
      <c r="AI29" s="118">
        <f t="shared" si="3"/>
        <v>5</v>
      </c>
      <c r="AJ29" s="118">
        <f t="shared" si="4"/>
        <v>17.8</v>
      </c>
      <c r="AK29" s="118">
        <f t="shared" si="5"/>
        <v>5</v>
      </c>
      <c r="AL29" s="118">
        <f t="shared" si="6"/>
        <v>23</v>
      </c>
    </row>
    <row r="30" spans="1:38" ht="18" customHeight="1">
      <c r="A30" s="113">
        <v>27</v>
      </c>
      <c r="B30" s="113" t="s">
        <v>250</v>
      </c>
      <c r="C30" s="114" t="s">
        <v>251</v>
      </c>
      <c r="D30" s="115">
        <v>2</v>
      </c>
      <c r="E30" s="115" t="s">
        <v>201</v>
      </c>
      <c r="F30" s="115" t="s">
        <v>201</v>
      </c>
      <c r="G30" s="115">
        <v>4</v>
      </c>
      <c r="H30" s="115">
        <v>3</v>
      </c>
      <c r="I30" s="115">
        <v>3</v>
      </c>
      <c r="J30" s="115" t="s">
        <v>201</v>
      </c>
      <c r="K30" s="115">
        <v>4</v>
      </c>
      <c r="L30" s="115" t="s">
        <v>201</v>
      </c>
      <c r="M30" s="116">
        <f t="shared" si="0"/>
        <v>13</v>
      </c>
      <c r="N30" s="117">
        <v>1</v>
      </c>
      <c r="O30" s="117">
        <v>1</v>
      </c>
      <c r="P30" s="117">
        <v>1</v>
      </c>
      <c r="Q30" s="117">
        <v>1</v>
      </c>
      <c r="R30" s="117">
        <v>1</v>
      </c>
      <c r="S30" s="118">
        <f t="shared" si="1"/>
        <v>5</v>
      </c>
      <c r="T30" s="115">
        <v>1</v>
      </c>
      <c r="U30" s="115" t="s">
        <v>201</v>
      </c>
      <c r="V30" s="115">
        <v>1</v>
      </c>
      <c r="W30" s="115" t="s">
        <v>201</v>
      </c>
      <c r="X30" s="115">
        <v>4</v>
      </c>
      <c r="Y30" s="115">
        <v>3</v>
      </c>
      <c r="Z30" s="115">
        <v>3</v>
      </c>
      <c r="AA30" s="115">
        <v>5</v>
      </c>
      <c r="AB30" s="115" t="s">
        <v>201</v>
      </c>
      <c r="AC30" s="116">
        <f t="shared" si="2"/>
        <v>14</v>
      </c>
      <c r="AD30" s="117">
        <v>1</v>
      </c>
      <c r="AE30" s="117">
        <v>1</v>
      </c>
      <c r="AF30" s="117">
        <v>1</v>
      </c>
      <c r="AG30" s="117">
        <v>1</v>
      </c>
      <c r="AH30" s="117">
        <v>1</v>
      </c>
      <c r="AI30" s="118">
        <f t="shared" si="3"/>
        <v>5</v>
      </c>
      <c r="AJ30" s="118">
        <f t="shared" si="4"/>
        <v>13.8</v>
      </c>
      <c r="AK30" s="118">
        <f t="shared" si="5"/>
        <v>5</v>
      </c>
      <c r="AL30" s="118">
        <f t="shared" si="6"/>
        <v>19</v>
      </c>
    </row>
    <row r="31" spans="1:38" ht="18" customHeight="1">
      <c r="A31" s="113">
        <v>28</v>
      </c>
      <c r="B31" s="113" t="s">
        <v>252</v>
      </c>
      <c r="C31" s="114" t="s">
        <v>253</v>
      </c>
      <c r="D31" s="115">
        <v>2</v>
      </c>
      <c r="E31" s="115">
        <v>2</v>
      </c>
      <c r="F31" s="115">
        <v>1</v>
      </c>
      <c r="G31" s="115" t="s">
        <v>201</v>
      </c>
      <c r="H31" s="115">
        <v>6</v>
      </c>
      <c r="I31" s="115">
        <v>6</v>
      </c>
      <c r="J31" s="115" t="s">
        <v>201</v>
      </c>
      <c r="K31" s="115">
        <v>4</v>
      </c>
      <c r="L31" s="115" t="s">
        <v>201</v>
      </c>
      <c r="M31" s="116">
        <f t="shared" si="0"/>
        <v>21</v>
      </c>
      <c r="N31" s="117">
        <v>1</v>
      </c>
      <c r="O31" s="117">
        <v>1</v>
      </c>
      <c r="P31" s="117">
        <v>1</v>
      </c>
      <c r="Q31" s="117">
        <v>1</v>
      </c>
      <c r="R31" s="117">
        <v>1</v>
      </c>
      <c r="S31" s="118">
        <f t="shared" si="1"/>
        <v>5</v>
      </c>
      <c r="T31" s="115">
        <v>1</v>
      </c>
      <c r="U31" s="115">
        <v>1</v>
      </c>
      <c r="V31" s="115">
        <v>1</v>
      </c>
      <c r="W31" s="115" t="s">
        <v>201</v>
      </c>
      <c r="X31" s="115">
        <v>7</v>
      </c>
      <c r="Y31" s="115" t="s">
        <v>201</v>
      </c>
      <c r="Z31" s="115">
        <v>7</v>
      </c>
      <c r="AA31" s="115">
        <v>7</v>
      </c>
      <c r="AB31" s="115" t="s">
        <v>201</v>
      </c>
      <c r="AC31" s="116">
        <f t="shared" si="2"/>
        <v>24</v>
      </c>
      <c r="AD31" s="117">
        <v>1</v>
      </c>
      <c r="AE31" s="117">
        <v>1</v>
      </c>
      <c r="AF31" s="117">
        <v>1</v>
      </c>
      <c r="AG31" s="117">
        <v>1</v>
      </c>
      <c r="AH31" s="117">
        <v>1</v>
      </c>
      <c r="AI31" s="118">
        <f t="shared" si="3"/>
        <v>5</v>
      </c>
      <c r="AJ31" s="118">
        <f t="shared" si="4"/>
        <v>23.400000000000002</v>
      </c>
      <c r="AK31" s="118">
        <f t="shared" si="5"/>
        <v>5</v>
      </c>
      <c r="AL31" s="118">
        <f t="shared" si="6"/>
        <v>29</v>
      </c>
    </row>
    <row r="32" spans="1:38" ht="18" customHeight="1">
      <c r="A32" s="113">
        <v>29</v>
      </c>
      <c r="B32" s="113" t="s">
        <v>254</v>
      </c>
      <c r="C32" s="114" t="s">
        <v>255</v>
      </c>
      <c r="D32" s="115">
        <v>2</v>
      </c>
      <c r="E32" s="115">
        <v>2</v>
      </c>
      <c r="F32" s="115">
        <v>1</v>
      </c>
      <c r="G32" s="115">
        <v>6</v>
      </c>
      <c r="H32" s="115" t="s">
        <v>201</v>
      </c>
      <c r="I32" s="115">
        <v>5</v>
      </c>
      <c r="J32" s="115" t="s">
        <v>201</v>
      </c>
      <c r="K32" s="115">
        <v>5</v>
      </c>
      <c r="L32" s="115" t="s">
        <v>201</v>
      </c>
      <c r="M32" s="116">
        <f t="shared" si="0"/>
        <v>21</v>
      </c>
      <c r="N32" s="117">
        <v>1</v>
      </c>
      <c r="O32" s="117">
        <v>1</v>
      </c>
      <c r="P32" s="117">
        <v>1</v>
      </c>
      <c r="Q32" s="117">
        <v>1</v>
      </c>
      <c r="R32" s="117">
        <v>1</v>
      </c>
      <c r="S32" s="118">
        <f t="shared" si="1"/>
        <v>5</v>
      </c>
      <c r="T32" s="115">
        <v>1</v>
      </c>
      <c r="U32" s="115">
        <v>1</v>
      </c>
      <c r="V32" s="115">
        <v>1</v>
      </c>
      <c r="W32" s="115">
        <v>4</v>
      </c>
      <c r="X32" s="115" t="s">
        <v>201</v>
      </c>
      <c r="Y32" s="115">
        <v>6</v>
      </c>
      <c r="Z32" s="115" t="s">
        <v>201</v>
      </c>
      <c r="AA32" s="115">
        <v>4</v>
      </c>
      <c r="AB32" s="115" t="s">
        <v>201</v>
      </c>
      <c r="AC32" s="116">
        <f t="shared" si="2"/>
        <v>17</v>
      </c>
      <c r="AD32" s="117">
        <v>1</v>
      </c>
      <c r="AE32" s="117">
        <v>1</v>
      </c>
      <c r="AF32" s="117">
        <v>1</v>
      </c>
      <c r="AG32" s="117">
        <v>1</v>
      </c>
      <c r="AH32" s="117">
        <v>1</v>
      </c>
      <c r="AI32" s="118">
        <f t="shared" si="3"/>
        <v>5</v>
      </c>
      <c r="AJ32" s="118">
        <f t="shared" si="4"/>
        <v>20.200000000000003</v>
      </c>
      <c r="AK32" s="118">
        <f t="shared" si="5"/>
        <v>5</v>
      </c>
      <c r="AL32" s="118">
        <f t="shared" si="6"/>
        <v>26</v>
      </c>
    </row>
    <row r="33" spans="1:38" ht="18" customHeight="1">
      <c r="A33" s="113">
        <v>30</v>
      </c>
      <c r="B33" s="113" t="s">
        <v>256</v>
      </c>
      <c r="C33" s="114" t="s">
        <v>257</v>
      </c>
      <c r="D33" s="115">
        <v>2</v>
      </c>
      <c r="E33" s="115">
        <v>1</v>
      </c>
      <c r="F33" s="115">
        <v>1</v>
      </c>
      <c r="G33" s="115" t="s">
        <v>201</v>
      </c>
      <c r="H33" s="115">
        <v>6</v>
      </c>
      <c r="I33" s="115" t="s">
        <v>201</v>
      </c>
      <c r="J33" s="115">
        <v>4</v>
      </c>
      <c r="K33" s="115">
        <v>5</v>
      </c>
      <c r="L33" s="115" t="s">
        <v>201</v>
      </c>
      <c r="M33" s="116">
        <f t="shared" si="0"/>
        <v>19</v>
      </c>
      <c r="N33" s="117">
        <v>1</v>
      </c>
      <c r="O33" s="117">
        <v>1</v>
      </c>
      <c r="P33" s="117">
        <v>1</v>
      </c>
      <c r="Q33" s="117">
        <v>1</v>
      </c>
      <c r="R33" s="117">
        <v>1</v>
      </c>
      <c r="S33" s="118">
        <f t="shared" si="1"/>
        <v>5</v>
      </c>
      <c r="T33" s="115">
        <v>1</v>
      </c>
      <c r="U33" s="115">
        <v>1</v>
      </c>
      <c r="V33" s="115">
        <v>1</v>
      </c>
      <c r="W33" s="115">
        <v>6</v>
      </c>
      <c r="X33" s="115" t="s">
        <v>201</v>
      </c>
      <c r="Y33" s="115">
        <v>6</v>
      </c>
      <c r="Z33" s="115" t="s">
        <v>201</v>
      </c>
      <c r="AA33" s="115">
        <v>5</v>
      </c>
      <c r="AB33" s="115" t="s">
        <v>201</v>
      </c>
      <c r="AC33" s="116">
        <f t="shared" si="2"/>
        <v>20</v>
      </c>
      <c r="AD33" s="117">
        <v>1</v>
      </c>
      <c r="AE33" s="117">
        <v>1</v>
      </c>
      <c r="AF33" s="117">
        <v>1</v>
      </c>
      <c r="AG33" s="117">
        <v>1</v>
      </c>
      <c r="AH33" s="117">
        <v>1</v>
      </c>
      <c r="AI33" s="118">
        <f t="shared" si="3"/>
        <v>5</v>
      </c>
      <c r="AJ33" s="118">
        <f t="shared" si="4"/>
        <v>19.8</v>
      </c>
      <c r="AK33" s="118">
        <f t="shared" si="5"/>
        <v>5</v>
      </c>
      <c r="AL33" s="118">
        <f t="shared" si="6"/>
        <v>25</v>
      </c>
    </row>
    <row r="34" spans="1:38" ht="18" customHeight="1">
      <c r="A34" s="113">
        <v>31</v>
      </c>
      <c r="B34" s="113" t="s">
        <v>258</v>
      </c>
      <c r="C34" s="114" t="s">
        <v>259</v>
      </c>
      <c r="D34" s="115">
        <v>1</v>
      </c>
      <c r="E34" s="115">
        <v>0</v>
      </c>
      <c r="F34" s="115">
        <v>1</v>
      </c>
      <c r="G34" s="115">
        <v>5</v>
      </c>
      <c r="H34" s="115" t="s">
        <v>201</v>
      </c>
      <c r="I34" s="115">
        <v>3</v>
      </c>
      <c r="J34" s="115" t="s">
        <v>201</v>
      </c>
      <c r="K34" s="115">
        <v>8</v>
      </c>
      <c r="L34" s="115" t="s">
        <v>201</v>
      </c>
      <c r="M34" s="116">
        <f t="shared" si="0"/>
        <v>18</v>
      </c>
      <c r="N34" s="117">
        <v>1</v>
      </c>
      <c r="O34" s="117">
        <v>1</v>
      </c>
      <c r="P34" s="117">
        <v>1</v>
      </c>
      <c r="Q34" s="117">
        <v>1</v>
      </c>
      <c r="R34" s="117">
        <v>1</v>
      </c>
      <c r="S34" s="118">
        <f t="shared" si="1"/>
        <v>5</v>
      </c>
      <c r="T34" s="115">
        <v>1</v>
      </c>
      <c r="U34" s="115">
        <v>1</v>
      </c>
      <c r="V34" s="115">
        <v>1</v>
      </c>
      <c r="W34" s="115" t="s">
        <v>201</v>
      </c>
      <c r="X34" s="115">
        <v>6</v>
      </c>
      <c r="Y34" s="115">
        <v>6</v>
      </c>
      <c r="Z34" s="115" t="s">
        <v>201</v>
      </c>
      <c r="AA34" s="115">
        <v>7</v>
      </c>
      <c r="AB34" s="115" t="s">
        <v>201</v>
      </c>
      <c r="AC34" s="116">
        <f t="shared" si="2"/>
        <v>22</v>
      </c>
      <c r="AD34" s="117">
        <v>1</v>
      </c>
      <c r="AE34" s="117">
        <v>1</v>
      </c>
      <c r="AF34" s="117">
        <v>1</v>
      </c>
      <c r="AG34" s="117">
        <v>1</v>
      </c>
      <c r="AH34" s="117">
        <v>1</v>
      </c>
      <c r="AI34" s="118">
        <f t="shared" si="3"/>
        <v>5</v>
      </c>
      <c r="AJ34" s="118">
        <f t="shared" si="4"/>
        <v>21.200000000000003</v>
      </c>
      <c r="AK34" s="118">
        <f t="shared" si="5"/>
        <v>5</v>
      </c>
      <c r="AL34" s="118">
        <f t="shared" si="6"/>
        <v>27</v>
      </c>
    </row>
    <row r="35" spans="1:38" ht="18" customHeight="1">
      <c r="A35" s="113">
        <v>32</v>
      </c>
      <c r="B35" s="113" t="s">
        <v>260</v>
      </c>
      <c r="C35" s="114" t="s">
        <v>261</v>
      </c>
      <c r="D35" s="115">
        <v>2</v>
      </c>
      <c r="E35" s="115">
        <v>1</v>
      </c>
      <c r="F35" s="115">
        <v>1</v>
      </c>
      <c r="G35" s="115">
        <v>6</v>
      </c>
      <c r="H35" s="115" t="s">
        <v>201</v>
      </c>
      <c r="I35" s="115">
        <v>4</v>
      </c>
      <c r="J35" s="115" t="s">
        <v>201</v>
      </c>
      <c r="K35" s="115">
        <v>6</v>
      </c>
      <c r="L35" s="115" t="s">
        <v>201</v>
      </c>
      <c r="M35" s="116">
        <f t="shared" si="0"/>
        <v>20</v>
      </c>
      <c r="N35" s="117">
        <v>1</v>
      </c>
      <c r="O35" s="117">
        <v>1</v>
      </c>
      <c r="P35" s="117">
        <v>1</v>
      </c>
      <c r="Q35" s="117">
        <v>1</v>
      </c>
      <c r="R35" s="117">
        <v>1</v>
      </c>
      <c r="S35" s="118">
        <f t="shared" si="1"/>
        <v>5</v>
      </c>
      <c r="T35" s="115">
        <v>1</v>
      </c>
      <c r="U35" s="115">
        <v>1</v>
      </c>
      <c r="V35" s="115">
        <v>1</v>
      </c>
      <c r="W35" s="115" t="s">
        <v>201</v>
      </c>
      <c r="X35" s="115">
        <v>6</v>
      </c>
      <c r="Y35" s="115" t="s">
        <v>201</v>
      </c>
      <c r="Z35" s="115">
        <v>6</v>
      </c>
      <c r="AA35" s="115">
        <v>6</v>
      </c>
      <c r="AB35" s="115" t="s">
        <v>201</v>
      </c>
      <c r="AC35" s="116">
        <f t="shared" si="2"/>
        <v>21</v>
      </c>
      <c r="AD35" s="117">
        <v>1</v>
      </c>
      <c r="AE35" s="117">
        <v>1</v>
      </c>
      <c r="AF35" s="117">
        <v>1</v>
      </c>
      <c r="AG35" s="117">
        <v>1</v>
      </c>
      <c r="AH35" s="117">
        <v>1</v>
      </c>
      <c r="AI35" s="118">
        <f t="shared" si="3"/>
        <v>5</v>
      </c>
      <c r="AJ35" s="118">
        <f t="shared" si="4"/>
        <v>20.8</v>
      </c>
      <c r="AK35" s="118">
        <f t="shared" si="5"/>
        <v>5</v>
      </c>
      <c r="AL35" s="118">
        <f t="shared" si="6"/>
        <v>26</v>
      </c>
    </row>
    <row r="36" spans="1:38" ht="18" customHeight="1">
      <c r="A36" s="113">
        <v>33</v>
      </c>
      <c r="B36" s="113" t="s">
        <v>262</v>
      </c>
      <c r="C36" s="114" t="s">
        <v>263</v>
      </c>
      <c r="D36" s="115">
        <v>1</v>
      </c>
      <c r="E36" s="115">
        <v>1</v>
      </c>
      <c r="F36" s="115">
        <v>1</v>
      </c>
      <c r="G36" s="115">
        <v>6</v>
      </c>
      <c r="H36" s="115" t="s">
        <v>201</v>
      </c>
      <c r="I36" s="115">
        <v>6</v>
      </c>
      <c r="J36" s="115" t="s">
        <v>201</v>
      </c>
      <c r="K36" s="115">
        <v>4</v>
      </c>
      <c r="L36" s="115" t="s">
        <v>201</v>
      </c>
      <c r="M36" s="116">
        <f t="shared" si="0"/>
        <v>19</v>
      </c>
      <c r="N36" s="117">
        <v>1</v>
      </c>
      <c r="O36" s="117">
        <v>1</v>
      </c>
      <c r="P36" s="117">
        <v>1</v>
      </c>
      <c r="Q36" s="117">
        <v>1</v>
      </c>
      <c r="R36" s="117">
        <v>1</v>
      </c>
      <c r="S36" s="118">
        <f t="shared" si="1"/>
        <v>5</v>
      </c>
      <c r="T36" s="115">
        <v>1</v>
      </c>
      <c r="U36" s="115">
        <v>1</v>
      </c>
      <c r="V36" s="115">
        <v>1</v>
      </c>
      <c r="W36" s="115">
        <v>5</v>
      </c>
      <c r="X36" s="115" t="s">
        <v>201</v>
      </c>
      <c r="Y36" s="115" t="s">
        <v>201</v>
      </c>
      <c r="Z36" s="115">
        <v>5</v>
      </c>
      <c r="AA36" s="115">
        <v>6</v>
      </c>
      <c r="AB36" s="115" t="s">
        <v>201</v>
      </c>
      <c r="AC36" s="116">
        <f t="shared" si="2"/>
        <v>19</v>
      </c>
      <c r="AD36" s="117">
        <v>1</v>
      </c>
      <c r="AE36" s="117">
        <v>1</v>
      </c>
      <c r="AF36" s="117">
        <v>1</v>
      </c>
      <c r="AG36" s="117">
        <v>1</v>
      </c>
      <c r="AH36" s="117">
        <v>1</v>
      </c>
      <c r="AI36" s="118">
        <f t="shared" si="3"/>
        <v>5</v>
      </c>
      <c r="AJ36" s="118">
        <f t="shared" si="4"/>
        <v>19</v>
      </c>
      <c r="AK36" s="118">
        <f t="shared" si="5"/>
        <v>5</v>
      </c>
      <c r="AL36" s="118">
        <f t="shared" si="6"/>
        <v>24</v>
      </c>
    </row>
    <row r="37" spans="1:38" ht="18" customHeight="1">
      <c r="A37" s="113">
        <v>34</v>
      </c>
      <c r="B37" s="113" t="s">
        <v>264</v>
      </c>
      <c r="C37" s="114" t="s">
        <v>265</v>
      </c>
      <c r="D37" s="115">
        <v>2</v>
      </c>
      <c r="E37" s="115">
        <v>1</v>
      </c>
      <c r="F37" s="115">
        <v>1</v>
      </c>
      <c r="G37" s="115">
        <v>5</v>
      </c>
      <c r="H37" s="115" t="s">
        <v>201</v>
      </c>
      <c r="I37" s="115" t="s">
        <v>201</v>
      </c>
      <c r="J37" s="115">
        <v>6</v>
      </c>
      <c r="K37" s="115">
        <v>8</v>
      </c>
      <c r="L37" s="115" t="s">
        <v>201</v>
      </c>
      <c r="M37" s="116">
        <f t="shared" si="0"/>
        <v>23</v>
      </c>
      <c r="N37" s="117">
        <v>1</v>
      </c>
      <c r="O37" s="117">
        <v>1</v>
      </c>
      <c r="P37" s="117">
        <v>1</v>
      </c>
      <c r="Q37" s="117">
        <v>1</v>
      </c>
      <c r="R37" s="117">
        <v>1</v>
      </c>
      <c r="S37" s="118">
        <f t="shared" si="1"/>
        <v>5</v>
      </c>
      <c r="T37" s="115">
        <v>1</v>
      </c>
      <c r="U37" s="115">
        <v>1</v>
      </c>
      <c r="V37" s="115" t="s">
        <v>201</v>
      </c>
      <c r="W37" s="115">
        <v>4</v>
      </c>
      <c r="X37" s="115">
        <v>4</v>
      </c>
      <c r="Y37" s="115">
        <v>5</v>
      </c>
      <c r="Z37" s="115" t="s">
        <v>201</v>
      </c>
      <c r="AA37" s="115">
        <v>4</v>
      </c>
      <c r="AB37" s="115" t="s">
        <v>201</v>
      </c>
      <c r="AC37" s="116">
        <f t="shared" si="2"/>
        <v>15</v>
      </c>
      <c r="AD37" s="117">
        <v>1</v>
      </c>
      <c r="AE37" s="117">
        <v>1</v>
      </c>
      <c r="AF37" s="117">
        <v>1</v>
      </c>
      <c r="AG37" s="117">
        <v>1</v>
      </c>
      <c r="AH37" s="117">
        <v>1</v>
      </c>
      <c r="AI37" s="118">
        <f t="shared" si="3"/>
        <v>5</v>
      </c>
      <c r="AJ37" s="118">
        <f t="shared" si="4"/>
        <v>21.400000000000002</v>
      </c>
      <c r="AK37" s="118">
        <f t="shared" si="5"/>
        <v>5</v>
      </c>
      <c r="AL37" s="118">
        <f t="shared" si="6"/>
        <v>27</v>
      </c>
    </row>
    <row r="38" spans="1:38" ht="18" customHeight="1">
      <c r="A38" s="113">
        <v>35</v>
      </c>
      <c r="B38" s="113" t="s">
        <v>266</v>
      </c>
      <c r="C38" s="114" t="s">
        <v>267</v>
      </c>
      <c r="D38" s="113"/>
      <c r="E38" s="113"/>
      <c r="F38" s="113"/>
      <c r="G38" s="113"/>
      <c r="H38" s="115"/>
      <c r="I38" s="115"/>
      <c r="J38" s="113"/>
      <c r="K38" s="113"/>
      <c r="L38" s="115"/>
      <c r="M38" s="116" t="str">
        <f t="shared" si="0"/>
        <v xml:space="preserve"> </v>
      </c>
      <c r="N38" s="117"/>
      <c r="O38" s="117"/>
      <c r="P38" s="117"/>
      <c r="Q38" s="117"/>
      <c r="R38" s="117"/>
      <c r="S38" s="118" t="str">
        <f t="shared" si="1"/>
        <v xml:space="preserve"> </v>
      </c>
      <c r="T38" s="113"/>
      <c r="U38" s="113"/>
      <c r="V38" s="113"/>
      <c r="W38" s="113"/>
      <c r="X38" s="113"/>
      <c r="Y38" s="113"/>
      <c r="Z38" s="113"/>
      <c r="AA38" s="115"/>
      <c r="AB38" s="115"/>
      <c r="AC38" s="116" t="str">
        <f t="shared" si="2"/>
        <v xml:space="preserve"> </v>
      </c>
      <c r="AD38" s="117">
        <v>1</v>
      </c>
      <c r="AE38" s="117">
        <v>1</v>
      </c>
      <c r="AF38" s="117">
        <v>1</v>
      </c>
      <c r="AG38" s="117">
        <v>1</v>
      </c>
      <c r="AH38" s="117">
        <v>1</v>
      </c>
      <c r="AI38" s="118">
        <f t="shared" si="3"/>
        <v>5</v>
      </c>
      <c r="AJ38" s="118" t="str">
        <f t="shared" si="4"/>
        <v xml:space="preserve"> </v>
      </c>
      <c r="AK38" s="118" t="str">
        <f t="shared" si="5"/>
        <v xml:space="preserve"> </v>
      </c>
      <c r="AL38" s="118" t="str">
        <f t="shared" si="6"/>
        <v xml:space="preserve"> </v>
      </c>
    </row>
    <row r="39" spans="1:38" ht="18" customHeight="1">
      <c r="A39" s="113">
        <v>36</v>
      </c>
      <c r="B39" s="113" t="s">
        <v>268</v>
      </c>
      <c r="C39" s="114" t="s">
        <v>269</v>
      </c>
      <c r="D39" s="115">
        <v>1</v>
      </c>
      <c r="E39" s="115">
        <v>1</v>
      </c>
      <c r="F39" s="115" t="s">
        <v>201</v>
      </c>
      <c r="G39" s="115">
        <v>6</v>
      </c>
      <c r="H39" s="115" t="s">
        <v>201</v>
      </c>
      <c r="I39" s="115" t="s">
        <v>201</v>
      </c>
      <c r="J39" s="115">
        <v>6</v>
      </c>
      <c r="K39" s="115">
        <v>4</v>
      </c>
      <c r="L39" s="115" t="s">
        <v>201</v>
      </c>
      <c r="M39" s="116">
        <f t="shared" si="0"/>
        <v>18</v>
      </c>
      <c r="N39" s="117">
        <v>1</v>
      </c>
      <c r="O39" s="117">
        <v>1</v>
      </c>
      <c r="P39" s="117">
        <v>1</v>
      </c>
      <c r="Q39" s="117">
        <v>1</v>
      </c>
      <c r="R39" s="117">
        <v>1</v>
      </c>
      <c r="S39" s="118">
        <f t="shared" si="1"/>
        <v>5</v>
      </c>
      <c r="T39" s="115">
        <v>1</v>
      </c>
      <c r="U39" s="115" t="s">
        <v>201</v>
      </c>
      <c r="V39" s="115">
        <v>1</v>
      </c>
      <c r="W39" s="115">
        <v>6</v>
      </c>
      <c r="X39" s="115" t="s">
        <v>201</v>
      </c>
      <c r="Y39" s="115">
        <v>8</v>
      </c>
      <c r="Z39" s="115" t="s">
        <v>201</v>
      </c>
      <c r="AA39" s="115">
        <v>7</v>
      </c>
      <c r="AB39" s="115" t="s">
        <v>201</v>
      </c>
      <c r="AC39" s="116">
        <f t="shared" si="2"/>
        <v>23</v>
      </c>
      <c r="AD39" s="117">
        <v>1</v>
      </c>
      <c r="AE39" s="117">
        <v>1</v>
      </c>
      <c r="AF39" s="117">
        <v>1</v>
      </c>
      <c r="AG39" s="117">
        <v>1</v>
      </c>
      <c r="AH39" s="117">
        <v>1</v>
      </c>
      <c r="AI39" s="118">
        <f t="shared" si="3"/>
        <v>5</v>
      </c>
      <c r="AJ39" s="118">
        <f t="shared" si="4"/>
        <v>22.000000000000004</v>
      </c>
      <c r="AK39" s="118">
        <f t="shared" si="5"/>
        <v>5</v>
      </c>
      <c r="AL39" s="118">
        <f t="shared" si="6"/>
        <v>27</v>
      </c>
    </row>
    <row r="40" spans="1:38" ht="18" customHeight="1">
      <c r="A40" s="113">
        <v>37</v>
      </c>
      <c r="B40" s="113" t="s">
        <v>270</v>
      </c>
      <c r="C40" s="114" t="s">
        <v>271</v>
      </c>
      <c r="D40" s="115">
        <v>1</v>
      </c>
      <c r="E40" s="115">
        <v>1</v>
      </c>
      <c r="F40" s="115">
        <v>1</v>
      </c>
      <c r="G40" s="115" t="s">
        <v>201</v>
      </c>
      <c r="H40" s="115">
        <v>5</v>
      </c>
      <c r="I40" s="115">
        <v>2</v>
      </c>
      <c r="J40" s="115" t="s">
        <v>201</v>
      </c>
      <c r="K40" s="115">
        <v>2</v>
      </c>
      <c r="L40" s="115" t="s">
        <v>201</v>
      </c>
      <c r="M40" s="116">
        <f t="shared" si="0"/>
        <v>12</v>
      </c>
      <c r="N40" s="117">
        <v>1</v>
      </c>
      <c r="O40" s="117">
        <v>1</v>
      </c>
      <c r="P40" s="117">
        <v>1</v>
      </c>
      <c r="Q40" s="117">
        <v>1</v>
      </c>
      <c r="R40" s="117">
        <v>1</v>
      </c>
      <c r="S40" s="118">
        <f t="shared" si="1"/>
        <v>5</v>
      </c>
      <c r="T40" s="115">
        <v>1</v>
      </c>
      <c r="U40" s="115" t="s">
        <v>201</v>
      </c>
      <c r="V40" s="115" t="s">
        <v>201</v>
      </c>
      <c r="W40" s="115" t="s">
        <v>201</v>
      </c>
      <c r="X40" s="115">
        <v>5</v>
      </c>
      <c r="Y40" s="115" t="s">
        <v>201</v>
      </c>
      <c r="Z40" s="115">
        <v>5</v>
      </c>
      <c r="AA40" s="115">
        <v>4</v>
      </c>
      <c r="AB40" s="115" t="s">
        <v>201</v>
      </c>
      <c r="AC40" s="116">
        <f t="shared" si="2"/>
        <v>15</v>
      </c>
      <c r="AD40" s="117">
        <v>1</v>
      </c>
      <c r="AE40" s="117">
        <v>1</v>
      </c>
      <c r="AF40" s="117">
        <v>1</v>
      </c>
      <c r="AG40" s="117">
        <v>1</v>
      </c>
      <c r="AH40" s="117">
        <v>1</v>
      </c>
      <c r="AI40" s="118">
        <f t="shared" si="3"/>
        <v>5</v>
      </c>
      <c r="AJ40" s="118">
        <f t="shared" si="4"/>
        <v>14.4</v>
      </c>
      <c r="AK40" s="118">
        <f t="shared" si="5"/>
        <v>5</v>
      </c>
      <c r="AL40" s="118">
        <f t="shared" si="6"/>
        <v>20</v>
      </c>
    </row>
    <row r="41" spans="1:38" ht="18" customHeight="1">
      <c r="A41" s="113">
        <v>38</v>
      </c>
      <c r="B41" s="113" t="s">
        <v>272</v>
      </c>
      <c r="C41" s="114" t="s">
        <v>273</v>
      </c>
      <c r="D41" s="115">
        <v>1</v>
      </c>
      <c r="E41" s="115">
        <v>1</v>
      </c>
      <c r="F41" s="115">
        <v>1</v>
      </c>
      <c r="G41" s="115">
        <v>6</v>
      </c>
      <c r="H41" s="115" t="s">
        <v>201</v>
      </c>
      <c r="I41" s="115" t="s">
        <v>201</v>
      </c>
      <c r="J41" s="115">
        <v>6</v>
      </c>
      <c r="K41" s="115">
        <v>4</v>
      </c>
      <c r="L41" s="115" t="s">
        <v>201</v>
      </c>
      <c r="M41" s="116">
        <f t="shared" si="0"/>
        <v>19</v>
      </c>
      <c r="N41" s="117">
        <v>1</v>
      </c>
      <c r="O41" s="117">
        <v>1</v>
      </c>
      <c r="P41" s="117">
        <v>1</v>
      </c>
      <c r="Q41" s="117">
        <v>1</v>
      </c>
      <c r="R41" s="117">
        <v>1</v>
      </c>
      <c r="S41" s="118">
        <f t="shared" si="1"/>
        <v>5</v>
      </c>
      <c r="T41" s="115">
        <v>1</v>
      </c>
      <c r="U41" s="115">
        <v>1</v>
      </c>
      <c r="V41" s="115">
        <v>1</v>
      </c>
      <c r="W41" s="115" t="s">
        <v>201</v>
      </c>
      <c r="X41" s="115">
        <v>5</v>
      </c>
      <c r="Y41" s="115">
        <v>6</v>
      </c>
      <c r="Z41" s="115" t="s">
        <v>201</v>
      </c>
      <c r="AA41" s="115" t="s">
        <v>201</v>
      </c>
      <c r="AB41" s="115">
        <v>4</v>
      </c>
      <c r="AC41" s="116">
        <f t="shared" si="2"/>
        <v>18</v>
      </c>
      <c r="AD41" s="117">
        <v>1</v>
      </c>
      <c r="AE41" s="117">
        <v>1</v>
      </c>
      <c r="AF41" s="117">
        <v>1</v>
      </c>
      <c r="AG41" s="117">
        <v>1</v>
      </c>
      <c r="AH41" s="117">
        <v>1</v>
      </c>
      <c r="AI41" s="118">
        <f t="shared" si="3"/>
        <v>5</v>
      </c>
      <c r="AJ41" s="118">
        <f t="shared" si="4"/>
        <v>18.8</v>
      </c>
      <c r="AK41" s="118">
        <f t="shared" si="5"/>
        <v>5</v>
      </c>
      <c r="AL41" s="118">
        <f t="shared" si="6"/>
        <v>24</v>
      </c>
    </row>
    <row r="42" spans="1:38" ht="18" customHeight="1">
      <c r="A42" s="113">
        <v>39</v>
      </c>
      <c r="B42" s="113" t="s">
        <v>274</v>
      </c>
      <c r="C42" s="114" t="s">
        <v>275</v>
      </c>
      <c r="D42" s="115">
        <v>2</v>
      </c>
      <c r="E42" s="115">
        <v>1</v>
      </c>
      <c r="F42" s="115" t="s">
        <v>201</v>
      </c>
      <c r="G42" s="115">
        <v>4</v>
      </c>
      <c r="H42" s="115" t="s">
        <v>201</v>
      </c>
      <c r="I42" s="115">
        <v>5</v>
      </c>
      <c r="J42" s="115" t="s">
        <v>201</v>
      </c>
      <c r="K42" s="115">
        <v>5</v>
      </c>
      <c r="L42" s="115" t="s">
        <v>201</v>
      </c>
      <c r="M42" s="116">
        <f t="shared" si="0"/>
        <v>17</v>
      </c>
      <c r="N42" s="117">
        <v>1</v>
      </c>
      <c r="O42" s="117">
        <v>1</v>
      </c>
      <c r="P42" s="117">
        <v>1</v>
      </c>
      <c r="Q42" s="117">
        <v>1</v>
      </c>
      <c r="R42" s="117">
        <v>1</v>
      </c>
      <c r="S42" s="118">
        <f t="shared" si="1"/>
        <v>5</v>
      </c>
      <c r="T42" s="115">
        <v>1</v>
      </c>
      <c r="U42" s="115">
        <v>1</v>
      </c>
      <c r="V42" s="115">
        <v>1</v>
      </c>
      <c r="W42" s="115" t="s">
        <v>201</v>
      </c>
      <c r="X42" s="115">
        <v>2</v>
      </c>
      <c r="Y42" s="115">
        <v>6</v>
      </c>
      <c r="Z42" s="115">
        <v>3</v>
      </c>
      <c r="AA42" s="115">
        <v>6</v>
      </c>
      <c r="AB42" s="115" t="s">
        <v>201</v>
      </c>
      <c r="AC42" s="116">
        <f t="shared" si="2"/>
        <v>17</v>
      </c>
      <c r="AD42" s="117">
        <v>1</v>
      </c>
      <c r="AE42" s="117">
        <v>1</v>
      </c>
      <c r="AF42" s="117">
        <v>1</v>
      </c>
      <c r="AG42" s="117">
        <v>1</v>
      </c>
      <c r="AH42" s="117">
        <v>1</v>
      </c>
      <c r="AI42" s="118">
        <f t="shared" si="3"/>
        <v>5</v>
      </c>
      <c r="AJ42" s="118">
        <f t="shared" si="4"/>
        <v>17</v>
      </c>
      <c r="AK42" s="118">
        <f t="shared" si="5"/>
        <v>5</v>
      </c>
      <c r="AL42" s="118">
        <f t="shared" si="6"/>
        <v>22</v>
      </c>
    </row>
    <row r="43" spans="1:38" ht="18" customHeight="1">
      <c r="A43" s="113">
        <v>40</v>
      </c>
      <c r="B43" s="113" t="s">
        <v>276</v>
      </c>
      <c r="C43" s="114" t="s">
        <v>277</v>
      </c>
      <c r="D43" s="115">
        <v>2</v>
      </c>
      <c r="E43" s="115">
        <v>2</v>
      </c>
      <c r="F43" s="115">
        <v>1</v>
      </c>
      <c r="G43" s="115">
        <v>5</v>
      </c>
      <c r="H43" s="115" t="s">
        <v>201</v>
      </c>
      <c r="I43" s="115">
        <v>4</v>
      </c>
      <c r="J43" s="115" t="s">
        <v>201</v>
      </c>
      <c r="K43" s="115">
        <v>5</v>
      </c>
      <c r="L43" s="115" t="s">
        <v>201</v>
      </c>
      <c r="M43" s="116">
        <f t="shared" si="0"/>
        <v>19</v>
      </c>
      <c r="N43" s="117">
        <v>1</v>
      </c>
      <c r="O43" s="117">
        <v>1</v>
      </c>
      <c r="P43" s="117">
        <v>1</v>
      </c>
      <c r="Q43" s="117">
        <v>1</v>
      </c>
      <c r="R43" s="117">
        <v>1</v>
      </c>
      <c r="S43" s="118">
        <f t="shared" si="1"/>
        <v>5</v>
      </c>
      <c r="T43" s="113"/>
      <c r="U43" s="113"/>
      <c r="V43" s="113"/>
      <c r="W43" s="113"/>
      <c r="X43" s="113"/>
      <c r="Y43" s="113"/>
      <c r="Z43" s="113"/>
      <c r="AA43" s="113"/>
      <c r="AB43" s="113"/>
      <c r="AC43" s="116" t="str">
        <f t="shared" si="2"/>
        <v xml:space="preserve"> </v>
      </c>
      <c r="AD43" s="117">
        <v>1</v>
      </c>
      <c r="AE43" s="117">
        <v>1</v>
      </c>
      <c r="AF43" s="117">
        <v>1</v>
      </c>
      <c r="AG43" s="117">
        <v>1</v>
      </c>
      <c r="AH43" s="117">
        <v>1</v>
      </c>
      <c r="AI43" s="118">
        <f t="shared" si="3"/>
        <v>5</v>
      </c>
      <c r="AJ43" s="118" t="str">
        <f t="shared" si="4"/>
        <v xml:space="preserve"> </v>
      </c>
      <c r="AK43" s="118" t="str">
        <f t="shared" si="5"/>
        <v xml:space="preserve"> </v>
      </c>
      <c r="AL43" s="118" t="str">
        <f t="shared" si="6"/>
        <v xml:space="preserve"> </v>
      </c>
    </row>
    <row r="44" spans="1:38" ht="18" customHeight="1">
      <c r="A44" s="113">
        <v>41</v>
      </c>
      <c r="B44" s="113" t="s">
        <v>278</v>
      </c>
      <c r="C44" s="114" t="s">
        <v>279</v>
      </c>
      <c r="D44" s="115">
        <v>1</v>
      </c>
      <c r="E44" s="115">
        <v>2</v>
      </c>
      <c r="F44" s="115">
        <v>1</v>
      </c>
      <c r="G44" s="115" t="s">
        <v>201</v>
      </c>
      <c r="H44" s="115">
        <v>6</v>
      </c>
      <c r="I44" s="115" t="s">
        <v>201</v>
      </c>
      <c r="J44" s="115">
        <v>5</v>
      </c>
      <c r="K44" s="115">
        <v>4</v>
      </c>
      <c r="L44" s="115" t="s">
        <v>201</v>
      </c>
      <c r="M44" s="116">
        <f t="shared" si="0"/>
        <v>19</v>
      </c>
      <c r="N44" s="117">
        <v>1</v>
      </c>
      <c r="O44" s="117">
        <v>1</v>
      </c>
      <c r="P44" s="117">
        <v>1</v>
      </c>
      <c r="Q44" s="117">
        <v>1</v>
      </c>
      <c r="R44" s="117">
        <v>1</v>
      </c>
      <c r="S44" s="118">
        <f t="shared" si="1"/>
        <v>5</v>
      </c>
      <c r="T44" s="115">
        <v>1</v>
      </c>
      <c r="U44" s="115">
        <v>1</v>
      </c>
      <c r="V44" s="115">
        <v>1</v>
      </c>
      <c r="W44" s="115">
        <v>4</v>
      </c>
      <c r="X44" s="115" t="s">
        <v>201</v>
      </c>
      <c r="Y44" s="115">
        <v>6</v>
      </c>
      <c r="Z44" s="115" t="s">
        <v>201</v>
      </c>
      <c r="AA44" s="115">
        <v>4</v>
      </c>
      <c r="AB44" s="115" t="s">
        <v>201</v>
      </c>
      <c r="AC44" s="116">
        <f t="shared" si="2"/>
        <v>17</v>
      </c>
      <c r="AD44" s="117">
        <v>1</v>
      </c>
      <c r="AE44" s="117">
        <v>1</v>
      </c>
      <c r="AF44" s="117">
        <v>1</v>
      </c>
      <c r="AG44" s="117">
        <v>1</v>
      </c>
      <c r="AH44" s="117">
        <v>1</v>
      </c>
      <c r="AI44" s="118">
        <f t="shared" si="3"/>
        <v>5</v>
      </c>
      <c r="AJ44" s="118">
        <f t="shared" si="4"/>
        <v>18.600000000000001</v>
      </c>
      <c r="AK44" s="118">
        <f t="shared" si="5"/>
        <v>5</v>
      </c>
      <c r="AL44" s="118">
        <f t="shared" si="6"/>
        <v>24</v>
      </c>
    </row>
    <row r="45" spans="1:38" ht="18" customHeight="1">
      <c r="A45" s="113">
        <v>42</v>
      </c>
      <c r="B45" s="113" t="s">
        <v>280</v>
      </c>
      <c r="C45" s="114" t="s">
        <v>281</v>
      </c>
      <c r="D45" s="115">
        <v>2</v>
      </c>
      <c r="E45" s="115">
        <v>1</v>
      </c>
      <c r="F45" s="115">
        <v>1</v>
      </c>
      <c r="G45" s="115">
        <v>4</v>
      </c>
      <c r="H45" s="115" t="s">
        <v>201</v>
      </c>
      <c r="I45" s="115" t="s">
        <v>201</v>
      </c>
      <c r="J45" s="115">
        <v>6</v>
      </c>
      <c r="K45" s="115">
        <v>8</v>
      </c>
      <c r="L45" s="115" t="s">
        <v>201</v>
      </c>
      <c r="M45" s="116">
        <f t="shared" si="0"/>
        <v>22</v>
      </c>
      <c r="N45" s="117">
        <v>1</v>
      </c>
      <c r="O45" s="117">
        <v>1</v>
      </c>
      <c r="P45" s="117">
        <v>1</v>
      </c>
      <c r="Q45" s="117">
        <v>1</v>
      </c>
      <c r="R45" s="117">
        <v>1</v>
      </c>
      <c r="S45" s="118">
        <f t="shared" si="1"/>
        <v>5</v>
      </c>
      <c r="T45" s="115">
        <v>1</v>
      </c>
      <c r="U45" s="115">
        <v>1</v>
      </c>
      <c r="V45" s="115">
        <v>1</v>
      </c>
      <c r="W45" s="115">
        <v>4</v>
      </c>
      <c r="X45" s="115" t="s">
        <v>201</v>
      </c>
      <c r="Y45" s="115">
        <v>6</v>
      </c>
      <c r="Z45" s="115" t="s">
        <v>201</v>
      </c>
      <c r="AA45" s="115">
        <v>6</v>
      </c>
      <c r="AB45" s="115" t="s">
        <v>201</v>
      </c>
      <c r="AC45" s="116">
        <f t="shared" si="2"/>
        <v>19</v>
      </c>
      <c r="AD45" s="117">
        <v>1</v>
      </c>
      <c r="AE45" s="117">
        <v>1</v>
      </c>
      <c r="AF45" s="117">
        <v>1</v>
      </c>
      <c r="AG45" s="117">
        <v>1</v>
      </c>
      <c r="AH45" s="117">
        <v>1</v>
      </c>
      <c r="AI45" s="118">
        <f t="shared" si="3"/>
        <v>5</v>
      </c>
      <c r="AJ45" s="118">
        <f t="shared" si="4"/>
        <v>21.400000000000002</v>
      </c>
      <c r="AK45" s="118">
        <f t="shared" si="5"/>
        <v>5</v>
      </c>
      <c r="AL45" s="118">
        <f t="shared" si="6"/>
        <v>27</v>
      </c>
    </row>
    <row r="46" spans="1:38" ht="18" customHeight="1">
      <c r="A46" s="113">
        <v>43</v>
      </c>
      <c r="B46" s="113" t="s">
        <v>282</v>
      </c>
      <c r="C46" s="114" t="s">
        <v>283</v>
      </c>
      <c r="D46" s="115">
        <v>1</v>
      </c>
      <c r="E46" s="115">
        <v>1</v>
      </c>
      <c r="F46" s="115" t="s">
        <v>201</v>
      </c>
      <c r="G46" s="115" t="s">
        <v>201</v>
      </c>
      <c r="H46" s="115">
        <v>6</v>
      </c>
      <c r="I46" s="115">
        <v>3</v>
      </c>
      <c r="J46" s="115" t="s">
        <v>201</v>
      </c>
      <c r="K46" s="115">
        <v>4</v>
      </c>
      <c r="L46" s="115" t="s">
        <v>201</v>
      </c>
      <c r="M46" s="116">
        <f t="shared" si="0"/>
        <v>15</v>
      </c>
      <c r="N46" s="117">
        <v>1</v>
      </c>
      <c r="O46" s="117">
        <v>1</v>
      </c>
      <c r="P46" s="117">
        <v>1</v>
      </c>
      <c r="Q46" s="117">
        <v>1</v>
      </c>
      <c r="R46" s="117">
        <v>1</v>
      </c>
      <c r="S46" s="118">
        <f t="shared" si="1"/>
        <v>5</v>
      </c>
      <c r="T46" s="115">
        <v>1</v>
      </c>
      <c r="U46" s="115">
        <v>1</v>
      </c>
      <c r="V46" s="115">
        <v>1</v>
      </c>
      <c r="W46" s="115" t="s">
        <v>201</v>
      </c>
      <c r="X46" s="115">
        <v>6</v>
      </c>
      <c r="Y46" s="115">
        <v>6</v>
      </c>
      <c r="Z46" s="115" t="s">
        <v>201</v>
      </c>
      <c r="AA46" s="115">
        <v>6</v>
      </c>
      <c r="AB46" s="115" t="s">
        <v>201</v>
      </c>
      <c r="AC46" s="116">
        <f t="shared" si="2"/>
        <v>21</v>
      </c>
      <c r="AD46" s="117">
        <v>1</v>
      </c>
      <c r="AE46" s="117">
        <v>1</v>
      </c>
      <c r="AF46" s="117">
        <v>1</v>
      </c>
      <c r="AG46" s="117">
        <v>1</v>
      </c>
      <c r="AH46" s="117">
        <v>1</v>
      </c>
      <c r="AI46" s="118">
        <f t="shared" si="3"/>
        <v>5</v>
      </c>
      <c r="AJ46" s="118">
        <f t="shared" si="4"/>
        <v>19.8</v>
      </c>
      <c r="AK46" s="118">
        <f t="shared" si="5"/>
        <v>5</v>
      </c>
      <c r="AL46" s="118">
        <f t="shared" si="6"/>
        <v>25</v>
      </c>
    </row>
    <row r="47" spans="1:38" ht="18" customHeight="1">
      <c r="A47" s="113">
        <v>44</v>
      </c>
      <c r="B47" s="113" t="s">
        <v>284</v>
      </c>
      <c r="C47" s="114" t="s">
        <v>285</v>
      </c>
      <c r="D47" s="115">
        <v>2</v>
      </c>
      <c r="E47" s="115">
        <v>2</v>
      </c>
      <c r="F47" s="115">
        <v>1</v>
      </c>
      <c r="G47" s="115">
        <v>5</v>
      </c>
      <c r="H47" s="115">
        <v>7</v>
      </c>
      <c r="I47" s="115" t="s">
        <v>201</v>
      </c>
      <c r="J47" s="115">
        <v>4</v>
      </c>
      <c r="K47" s="115">
        <v>4</v>
      </c>
      <c r="L47" s="115" t="s">
        <v>201</v>
      </c>
      <c r="M47" s="116">
        <f t="shared" si="0"/>
        <v>20</v>
      </c>
      <c r="N47" s="117">
        <v>1</v>
      </c>
      <c r="O47" s="117">
        <v>1</v>
      </c>
      <c r="P47" s="117">
        <v>1</v>
      </c>
      <c r="Q47" s="117">
        <v>1</v>
      </c>
      <c r="R47" s="117">
        <v>1</v>
      </c>
      <c r="S47" s="118">
        <f t="shared" si="1"/>
        <v>5</v>
      </c>
      <c r="T47" s="115">
        <v>1</v>
      </c>
      <c r="U47" s="115">
        <v>1</v>
      </c>
      <c r="V47" s="115">
        <v>1</v>
      </c>
      <c r="W47" s="115" t="s">
        <v>201</v>
      </c>
      <c r="X47" s="115">
        <v>7</v>
      </c>
      <c r="Y47" s="115">
        <v>6</v>
      </c>
      <c r="Z47" s="115" t="s">
        <v>201</v>
      </c>
      <c r="AA47" s="115">
        <v>6</v>
      </c>
      <c r="AB47" s="115" t="s">
        <v>201</v>
      </c>
      <c r="AC47" s="116">
        <f t="shared" si="2"/>
        <v>22</v>
      </c>
      <c r="AD47" s="117">
        <v>1</v>
      </c>
      <c r="AE47" s="117">
        <v>1</v>
      </c>
      <c r="AF47" s="117">
        <v>1</v>
      </c>
      <c r="AG47" s="117">
        <v>1</v>
      </c>
      <c r="AH47" s="117">
        <v>1</v>
      </c>
      <c r="AI47" s="118">
        <f t="shared" si="3"/>
        <v>5</v>
      </c>
      <c r="AJ47" s="118">
        <f t="shared" si="4"/>
        <v>21.6</v>
      </c>
      <c r="AK47" s="118">
        <f t="shared" si="5"/>
        <v>5</v>
      </c>
      <c r="AL47" s="118">
        <f t="shared" si="6"/>
        <v>27</v>
      </c>
    </row>
    <row r="48" spans="1:38" ht="18" customHeight="1">
      <c r="A48" s="113">
        <v>45</v>
      </c>
      <c r="B48" s="113" t="s">
        <v>286</v>
      </c>
      <c r="C48" s="114" t="s">
        <v>287</v>
      </c>
      <c r="D48" s="115">
        <v>2</v>
      </c>
      <c r="E48" s="115">
        <v>1</v>
      </c>
      <c r="F48" s="115">
        <v>1</v>
      </c>
      <c r="G48" s="115" t="s">
        <v>201</v>
      </c>
      <c r="H48" s="115">
        <v>6</v>
      </c>
      <c r="I48" s="115" t="s">
        <v>201</v>
      </c>
      <c r="J48" s="115">
        <v>6</v>
      </c>
      <c r="K48" s="115">
        <v>8</v>
      </c>
      <c r="L48" s="115" t="s">
        <v>201</v>
      </c>
      <c r="M48" s="116">
        <f t="shared" si="0"/>
        <v>24</v>
      </c>
      <c r="N48" s="117">
        <v>1</v>
      </c>
      <c r="O48" s="117">
        <v>1</v>
      </c>
      <c r="P48" s="117">
        <v>1</v>
      </c>
      <c r="Q48" s="117">
        <v>1</v>
      </c>
      <c r="R48" s="117">
        <v>1</v>
      </c>
      <c r="S48" s="118">
        <f t="shared" si="1"/>
        <v>5</v>
      </c>
      <c r="T48" s="115">
        <v>1</v>
      </c>
      <c r="U48" s="115">
        <v>1</v>
      </c>
      <c r="V48" s="115">
        <v>1</v>
      </c>
      <c r="W48" s="115">
        <v>7</v>
      </c>
      <c r="X48" s="115" t="s">
        <v>201</v>
      </c>
      <c r="Y48" s="115">
        <v>5</v>
      </c>
      <c r="Z48" s="115" t="s">
        <v>201</v>
      </c>
      <c r="AA48" s="115">
        <v>6</v>
      </c>
      <c r="AB48" s="115" t="s">
        <v>201</v>
      </c>
      <c r="AC48" s="116">
        <f t="shared" si="2"/>
        <v>21</v>
      </c>
      <c r="AD48" s="117">
        <v>1</v>
      </c>
      <c r="AE48" s="117">
        <v>1</v>
      </c>
      <c r="AF48" s="117">
        <v>1</v>
      </c>
      <c r="AG48" s="117">
        <v>1</v>
      </c>
      <c r="AH48" s="117">
        <v>1</v>
      </c>
      <c r="AI48" s="118">
        <f t="shared" si="3"/>
        <v>5</v>
      </c>
      <c r="AJ48" s="118">
        <f t="shared" si="4"/>
        <v>23.400000000000002</v>
      </c>
      <c r="AK48" s="118">
        <f t="shared" si="5"/>
        <v>5</v>
      </c>
      <c r="AL48" s="118">
        <f t="shared" si="6"/>
        <v>29</v>
      </c>
    </row>
    <row r="49" spans="1:38" ht="18" customHeight="1">
      <c r="A49" s="113">
        <v>46</v>
      </c>
      <c r="B49" s="113" t="s">
        <v>288</v>
      </c>
      <c r="C49" s="114" t="s">
        <v>289</v>
      </c>
      <c r="D49" s="115">
        <v>2</v>
      </c>
      <c r="E49" s="115">
        <v>1</v>
      </c>
      <c r="F49" s="115">
        <v>1</v>
      </c>
      <c r="G49" s="115">
        <v>4</v>
      </c>
      <c r="H49" s="115" t="s">
        <v>201</v>
      </c>
      <c r="I49" s="115">
        <v>2</v>
      </c>
      <c r="J49" s="115" t="s">
        <v>201</v>
      </c>
      <c r="K49" s="115">
        <v>8</v>
      </c>
      <c r="L49" s="115" t="s">
        <v>201</v>
      </c>
      <c r="M49" s="116">
        <f t="shared" si="0"/>
        <v>18</v>
      </c>
      <c r="N49" s="117">
        <v>1</v>
      </c>
      <c r="O49" s="117">
        <v>1</v>
      </c>
      <c r="P49" s="117">
        <v>1</v>
      </c>
      <c r="Q49" s="117">
        <v>1</v>
      </c>
      <c r="R49" s="117">
        <v>1</v>
      </c>
      <c r="S49" s="118">
        <f t="shared" si="1"/>
        <v>5</v>
      </c>
      <c r="T49" s="115">
        <v>1</v>
      </c>
      <c r="U49" s="115">
        <v>1</v>
      </c>
      <c r="V49" s="115">
        <v>1</v>
      </c>
      <c r="W49" s="115">
        <v>4</v>
      </c>
      <c r="X49" s="115" t="s">
        <v>201</v>
      </c>
      <c r="Y49" s="115" t="s">
        <v>201</v>
      </c>
      <c r="Z49" s="115">
        <v>6</v>
      </c>
      <c r="AA49" s="115">
        <v>4</v>
      </c>
      <c r="AB49" s="115" t="s">
        <v>201</v>
      </c>
      <c r="AC49" s="116">
        <f t="shared" si="2"/>
        <v>17</v>
      </c>
      <c r="AD49" s="117">
        <v>1</v>
      </c>
      <c r="AE49" s="117">
        <v>1</v>
      </c>
      <c r="AF49" s="117">
        <v>1</v>
      </c>
      <c r="AG49" s="117">
        <v>1</v>
      </c>
      <c r="AH49" s="117">
        <v>1</v>
      </c>
      <c r="AI49" s="118">
        <f t="shared" si="3"/>
        <v>5</v>
      </c>
      <c r="AJ49" s="118">
        <f t="shared" si="4"/>
        <v>17.8</v>
      </c>
      <c r="AK49" s="118">
        <f t="shared" si="5"/>
        <v>5</v>
      </c>
      <c r="AL49" s="118">
        <f t="shared" si="6"/>
        <v>23</v>
      </c>
    </row>
    <row r="50" spans="1:38" ht="18" customHeight="1">
      <c r="A50" s="113">
        <v>47</v>
      </c>
      <c r="B50" s="113" t="s">
        <v>290</v>
      </c>
      <c r="C50" s="114" t="s">
        <v>291</v>
      </c>
      <c r="D50" s="115">
        <v>1</v>
      </c>
      <c r="E50" s="115">
        <v>2</v>
      </c>
      <c r="F50" s="115">
        <v>1</v>
      </c>
      <c r="G50" s="115">
        <v>6</v>
      </c>
      <c r="H50" s="115" t="s">
        <v>201</v>
      </c>
      <c r="I50" s="115" t="s">
        <v>201</v>
      </c>
      <c r="J50" s="115">
        <v>6</v>
      </c>
      <c r="K50" s="115">
        <v>6</v>
      </c>
      <c r="L50" s="115">
        <v>4</v>
      </c>
      <c r="M50" s="116">
        <f t="shared" si="0"/>
        <v>22</v>
      </c>
      <c r="N50" s="117">
        <v>1</v>
      </c>
      <c r="O50" s="117">
        <v>1</v>
      </c>
      <c r="P50" s="117">
        <v>1</v>
      </c>
      <c r="Q50" s="117">
        <v>1</v>
      </c>
      <c r="R50" s="117">
        <v>1</v>
      </c>
      <c r="S50" s="118">
        <f t="shared" si="1"/>
        <v>5</v>
      </c>
      <c r="T50" s="115">
        <v>1</v>
      </c>
      <c r="U50" s="115">
        <v>1</v>
      </c>
      <c r="V50" s="115">
        <v>1</v>
      </c>
      <c r="W50" s="115">
        <v>8</v>
      </c>
      <c r="X50" s="115" t="s">
        <v>201</v>
      </c>
      <c r="Y50" s="115">
        <v>4</v>
      </c>
      <c r="Z50" s="115" t="s">
        <v>201</v>
      </c>
      <c r="AA50" s="115">
        <v>6</v>
      </c>
      <c r="AB50" s="115" t="s">
        <v>201</v>
      </c>
      <c r="AC50" s="116">
        <f t="shared" si="2"/>
        <v>21</v>
      </c>
      <c r="AD50" s="117">
        <v>1</v>
      </c>
      <c r="AE50" s="117">
        <v>1</v>
      </c>
      <c r="AF50" s="117">
        <v>1</v>
      </c>
      <c r="AG50" s="117">
        <v>1</v>
      </c>
      <c r="AH50" s="117">
        <v>1</v>
      </c>
      <c r="AI50" s="118">
        <f t="shared" si="3"/>
        <v>5</v>
      </c>
      <c r="AJ50" s="118">
        <f t="shared" si="4"/>
        <v>21.8</v>
      </c>
      <c r="AK50" s="118">
        <f t="shared" si="5"/>
        <v>5</v>
      </c>
      <c r="AL50" s="118">
        <f t="shared" si="6"/>
        <v>27</v>
      </c>
    </row>
    <row r="51" spans="1:38" ht="18" customHeight="1">
      <c r="A51" s="113">
        <v>48</v>
      </c>
      <c r="B51" s="113" t="s">
        <v>292</v>
      </c>
      <c r="C51" s="114" t="s">
        <v>293</v>
      </c>
      <c r="D51" s="115">
        <v>2</v>
      </c>
      <c r="E51" s="115">
        <v>2</v>
      </c>
      <c r="F51" s="115">
        <v>1</v>
      </c>
      <c r="G51" s="115">
        <v>6</v>
      </c>
      <c r="H51" s="115" t="s">
        <v>201</v>
      </c>
      <c r="I51" s="115" t="s">
        <v>201</v>
      </c>
      <c r="J51" s="115">
        <v>6</v>
      </c>
      <c r="K51" s="115">
        <v>8</v>
      </c>
      <c r="L51" s="115" t="s">
        <v>201</v>
      </c>
      <c r="M51" s="116">
        <f t="shared" si="0"/>
        <v>25</v>
      </c>
      <c r="N51" s="117">
        <v>1</v>
      </c>
      <c r="O51" s="117">
        <v>1</v>
      </c>
      <c r="P51" s="117">
        <v>1</v>
      </c>
      <c r="Q51" s="117">
        <v>1</v>
      </c>
      <c r="R51" s="117">
        <v>1</v>
      </c>
      <c r="S51" s="118">
        <f t="shared" si="1"/>
        <v>5</v>
      </c>
      <c r="T51" s="115">
        <v>1</v>
      </c>
      <c r="U51" s="115">
        <v>1</v>
      </c>
      <c r="V51" s="115">
        <v>1</v>
      </c>
      <c r="W51" s="115" t="s">
        <v>201</v>
      </c>
      <c r="X51" s="115" t="s">
        <v>201</v>
      </c>
      <c r="Y51" s="115">
        <v>4</v>
      </c>
      <c r="Z51" s="115">
        <v>4</v>
      </c>
      <c r="AA51" s="115">
        <v>6</v>
      </c>
      <c r="AB51" s="115" t="s">
        <v>201</v>
      </c>
      <c r="AC51" s="116">
        <f t="shared" si="2"/>
        <v>13</v>
      </c>
      <c r="AD51" s="117">
        <v>1</v>
      </c>
      <c r="AE51" s="117">
        <v>1</v>
      </c>
      <c r="AF51" s="117">
        <v>1</v>
      </c>
      <c r="AG51" s="117">
        <v>1</v>
      </c>
      <c r="AH51" s="117">
        <v>1</v>
      </c>
      <c r="AI51" s="118">
        <f t="shared" si="3"/>
        <v>5</v>
      </c>
      <c r="AJ51" s="118">
        <f t="shared" si="4"/>
        <v>22.6</v>
      </c>
      <c r="AK51" s="118">
        <f t="shared" si="5"/>
        <v>5</v>
      </c>
      <c r="AL51" s="118">
        <f t="shared" si="6"/>
        <v>28</v>
      </c>
    </row>
    <row r="52" spans="1:38" ht="18" customHeight="1">
      <c r="A52" s="113">
        <v>49</v>
      </c>
      <c r="B52" s="113" t="s">
        <v>294</v>
      </c>
      <c r="C52" s="114" t="s">
        <v>295</v>
      </c>
      <c r="D52" s="115">
        <v>2</v>
      </c>
      <c r="E52" s="115">
        <v>2</v>
      </c>
      <c r="F52" s="115">
        <v>1</v>
      </c>
      <c r="G52" s="115">
        <v>5</v>
      </c>
      <c r="H52" s="115" t="s">
        <v>201</v>
      </c>
      <c r="I52" s="115">
        <v>6</v>
      </c>
      <c r="J52" s="115" t="s">
        <v>201</v>
      </c>
      <c r="K52" s="115">
        <v>4</v>
      </c>
      <c r="L52" s="115" t="s">
        <v>201</v>
      </c>
      <c r="M52" s="116">
        <f t="shared" si="0"/>
        <v>20</v>
      </c>
      <c r="N52" s="117">
        <v>1</v>
      </c>
      <c r="O52" s="117">
        <v>1</v>
      </c>
      <c r="P52" s="117">
        <v>1</v>
      </c>
      <c r="Q52" s="117">
        <v>1</v>
      </c>
      <c r="R52" s="117">
        <v>1</v>
      </c>
      <c r="S52" s="118">
        <f t="shared" si="1"/>
        <v>5</v>
      </c>
      <c r="T52" s="115">
        <v>1</v>
      </c>
      <c r="U52" s="115">
        <v>1</v>
      </c>
      <c r="V52" s="115">
        <v>1</v>
      </c>
      <c r="W52" s="115" t="s">
        <v>201</v>
      </c>
      <c r="X52" s="115">
        <v>4</v>
      </c>
      <c r="Y52" s="115" t="s">
        <v>201</v>
      </c>
      <c r="Z52" s="115">
        <v>6</v>
      </c>
      <c r="AA52" s="115">
        <v>6</v>
      </c>
      <c r="AB52" s="115" t="s">
        <v>201</v>
      </c>
      <c r="AC52" s="116">
        <f t="shared" si="2"/>
        <v>19</v>
      </c>
      <c r="AD52" s="117">
        <v>1</v>
      </c>
      <c r="AE52" s="117">
        <v>1</v>
      </c>
      <c r="AF52" s="117">
        <v>1</v>
      </c>
      <c r="AG52" s="117">
        <v>1</v>
      </c>
      <c r="AH52" s="117">
        <v>1</v>
      </c>
      <c r="AI52" s="118">
        <f t="shared" si="3"/>
        <v>5</v>
      </c>
      <c r="AJ52" s="118">
        <f t="shared" si="4"/>
        <v>19.8</v>
      </c>
      <c r="AK52" s="118">
        <f t="shared" si="5"/>
        <v>5</v>
      </c>
      <c r="AL52" s="118">
        <f t="shared" si="6"/>
        <v>25</v>
      </c>
    </row>
    <row r="53" spans="1:38" ht="18" customHeight="1">
      <c r="A53" s="113">
        <v>50</v>
      </c>
      <c r="B53" s="113" t="s">
        <v>296</v>
      </c>
      <c r="C53" s="114" t="s">
        <v>297</v>
      </c>
      <c r="D53" s="115">
        <v>2</v>
      </c>
      <c r="E53" s="115">
        <v>1</v>
      </c>
      <c r="F53" s="115">
        <v>1</v>
      </c>
      <c r="G53" s="115">
        <v>5</v>
      </c>
      <c r="H53" s="115" t="s">
        <v>201</v>
      </c>
      <c r="I53" s="115">
        <v>5</v>
      </c>
      <c r="J53" s="115" t="s">
        <v>201</v>
      </c>
      <c r="K53" s="115">
        <v>5</v>
      </c>
      <c r="L53" s="115" t="s">
        <v>201</v>
      </c>
      <c r="M53" s="116">
        <f t="shared" si="0"/>
        <v>19</v>
      </c>
      <c r="N53" s="117">
        <v>1</v>
      </c>
      <c r="O53" s="117">
        <v>1</v>
      </c>
      <c r="P53" s="117">
        <v>1</v>
      </c>
      <c r="Q53" s="117">
        <v>1</v>
      </c>
      <c r="R53" s="117">
        <v>1</v>
      </c>
      <c r="S53" s="118">
        <f t="shared" si="1"/>
        <v>5</v>
      </c>
      <c r="T53" s="115">
        <v>2</v>
      </c>
      <c r="U53" s="115">
        <v>1</v>
      </c>
      <c r="V53" s="115">
        <v>1</v>
      </c>
      <c r="W53" s="115">
        <v>4</v>
      </c>
      <c r="X53" s="115" t="s">
        <v>201</v>
      </c>
      <c r="Y53" s="115">
        <v>8</v>
      </c>
      <c r="Z53" s="115" t="s">
        <v>201</v>
      </c>
      <c r="AA53" s="115">
        <v>8</v>
      </c>
      <c r="AB53" s="115" t="s">
        <v>201</v>
      </c>
      <c r="AC53" s="116">
        <f t="shared" si="2"/>
        <v>24</v>
      </c>
      <c r="AD53" s="117">
        <v>1</v>
      </c>
      <c r="AE53" s="117">
        <v>1</v>
      </c>
      <c r="AF53" s="117">
        <v>1</v>
      </c>
      <c r="AG53" s="117">
        <v>1</v>
      </c>
      <c r="AH53" s="117">
        <v>1</v>
      </c>
      <c r="AI53" s="118">
        <f t="shared" si="3"/>
        <v>5</v>
      </c>
      <c r="AJ53" s="118">
        <f t="shared" si="4"/>
        <v>23.000000000000004</v>
      </c>
      <c r="AK53" s="118">
        <f t="shared" si="5"/>
        <v>5</v>
      </c>
      <c r="AL53" s="118">
        <f t="shared" si="6"/>
        <v>28</v>
      </c>
    </row>
    <row r="54" spans="1:38" ht="18" customHeight="1">
      <c r="A54" s="113">
        <v>51</v>
      </c>
      <c r="B54" s="113" t="s">
        <v>298</v>
      </c>
      <c r="C54" s="114" t="s">
        <v>299</v>
      </c>
      <c r="D54" s="115">
        <v>1</v>
      </c>
      <c r="E54" s="115">
        <v>1</v>
      </c>
      <c r="F54" s="115">
        <v>1</v>
      </c>
      <c r="G54" s="115">
        <v>6</v>
      </c>
      <c r="H54" s="115">
        <v>6</v>
      </c>
      <c r="I54" s="115">
        <v>6</v>
      </c>
      <c r="J54" s="115" t="s">
        <v>201</v>
      </c>
      <c r="K54" s="115">
        <v>3</v>
      </c>
      <c r="L54" s="115" t="s">
        <v>201</v>
      </c>
      <c r="M54" s="116">
        <f t="shared" si="0"/>
        <v>18</v>
      </c>
      <c r="N54" s="117">
        <v>1</v>
      </c>
      <c r="O54" s="117">
        <v>1</v>
      </c>
      <c r="P54" s="117">
        <v>1</v>
      </c>
      <c r="Q54" s="117">
        <v>1</v>
      </c>
      <c r="R54" s="117">
        <v>1</v>
      </c>
      <c r="S54" s="118">
        <f t="shared" si="1"/>
        <v>5</v>
      </c>
      <c r="T54" s="115">
        <v>1</v>
      </c>
      <c r="U54" s="115">
        <v>1</v>
      </c>
      <c r="V54" s="115">
        <v>1</v>
      </c>
      <c r="W54" s="115">
        <v>4</v>
      </c>
      <c r="X54" s="115" t="s">
        <v>201</v>
      </c>
      <c r="Y54" s="115" t="s">
        <v>201</v>
      </c>
      <c r="Z54" s="115">
        <v>6</v>
      </c>
      <c r="AA54" s="115">
        <v>4</v>
      </c>
      <c r="AB54" s="115" t="s">
        <v>201</v>
      </c>
      <c r="AC54" s="116">
        <f t="shared" si="2"/>
        <v>17</v>
      </c>
      <c r="AD54" s="117">
        <v>1</v>
      </c>
      <c r="AE54" s="117">
        <v>1</v>
      </c>
      <c r="AF54" s="117">
        <v>1</v>
      </c>
      <c r="AG54" s="117">
        <v>1</v>
      </c>
      <c r="AH54" s="117">
        <v>1</v>
      </c>
      <c r="AI54" s="118">
        <f t="shared" si="3"/>
        <v>5</v>
      </c>
      <c r="AJ54" s="118">
        <f t="shared" si="4"/>
        <v>17.8</v>
      </c>
      <c r="AK54" s="118">
        <f t="shared" si="5"/>
        <v>5</v>
      </c>
      <c r="AL54" s="118">
        <f t="shared" si="6"/>
        <v>23</v>
      </c>
    </row>
    <row r="55" spans="1:38" ht="18" customHeight="1">
      <c r="A55" s="113">
        <v>52</v>
      </c>
      <c r="B55" s="113" t="s">
        <v>300</v>
      </c>
      <c r="C55" s="114" t="s">
        <v>301</v>
      </c>
      <c r="D55" s="115">
        <v>2</v>
      </c>
      <c r="E55" s="115">
        <v>0</v>
      </c>
      <c r="F55" s="115">
        <v>1</v>
      </c>
      <c r="G55" s="115">
        <v>6</v>
      </c>
      <c r="H55" s="115" t="s">
        <v>201</v>
      </c>
      <c r="I55" s="115">
        <v>3</v>
      </c>
      <c r="J55" s="115" t="s">
        <v>201</v>
      </c>
      <c r="K55" s="115">
        <v>4</v>
      </c>
      <c r="L55" s="115" t="s">
        <v>201</v>
      </c>
      <c r="M55" s="116">
        <f t="shared" si="0"/>
        <v>16</v>
      </c>
      <c r="N55" s="117">
        <v>1</v>
      </c>
      <c r="O55" s="117">
        <v>1</v>
      </c>
      <c r="P55" s="117">
        <v>1</v>
      </c>
      <c r="Q55" s="117">
        <v>1</v>
      </c>
      <c r="R55" s="117">
        <v>1</v>
      </c>
      <c r="S55" s="118">
        <f t="shared" si="1"/>
        <v>5</v>
      </c>
      <c r="T55" s="115">
        <v>1</v>
      </c>
      <c r="U55" s="115">
        <v>0</v>
      </c>
      <c r="V55" s="115">
        <v>1</v>
      </c>
      <c r="W55" s="115" t="s">
        <v>201</v>
      </c>
      <c r="X55" s="115">
        <v>4</v>
      </c>
      <c r="Y55" s="115" t="s">
        <v>201</v>
      </c>
      <c r="Z55" s="115">
        <v>6</v>
      </c>
      <c r="AA55" s="115">
        <v>6</v>
      </c>
      <c r="AB55" s="115" t="s">
        <v>201</v>
      </c>
      <c r="AC55" s="116">
        <f t="shared" si="2"/>
        <v>18</v>
      </c>
      <c r="AD55" s="117">
        <v>1</v>
      </c>
      <c r="AE55" s="117">
        <v>1</v>
      </c>
      <c r="AF55" s="117">
        <v>1</v>
      </c>
      <c r="AG55" s="117">
        <v>1</v>
      </c>
      <c r="AH55" s="117">
        <v>1</v>
      </c>
      <c r="AI55" s="118">
        <f t="shared" si="3"/>
        <v>5</v>
      </c>
      <c r="AJ55" s="118">
        <f t="shared" si="4"/>
        <v>17.600000000000001</v>
      </c>
      <c r="AK55" s="118">
        <f t="shared" si="5"/>
        <v>5</v>
      </c>
      <c r="AL55" s="118">
        <f t="shared" si="6"/>
        <v>23</v>
      </c>
    </row>
    <row r="56" spans="1:38" ht="18" customHeight="1">
      <c r="A56" s="113">
        <v>53</v>
      </c>
      <c r="B56" s="113" t="s">
        <v>302</v>
      </c>
      <c r="C56" s="114" t="s">
        <v>303</v>
      </c>
      <c r="D56" s="115">
        <v>1</v>
      </c>
      <c r="E56" s="115">
        <v>1</v>
      </c>
      <c r="F56" s="115">
        <v>1</v>
      </c>
      <c r="G56" s="115" t="s">
        <v>201</v>
      </c>
      <c r="H56" s="115">
        <v>6</v>
      </c>
      <c r="I56" s="115" t="s">
        <v>201</v>
      </c>
      <c r="J56" s="115">
        <v>6</v>
      </c>
      <c r="K56" s="115">
        <v>4</v>
      </c>
      <c r="L56" s="115" t="s">
        <v>201</v>
      </c>
      <c r="M56" s="116">
        <f t="shared" si="0"/>
        <v>19</v>
      </c>
      <c r="N56" s="117">
        <v>1</v>
      </c>
      <c r="O56" s="117">
        <v>1</v>
      </c>
      <c r="P56" s="117">
        <v>1</v>
      </c>
      <c r="Q56" s="117">
        <v>1</v>
      </c>
      <c r="R56" s="117">
        <v>1</v>
      </c>
      <c r="S56" s="118">
        <f t="shared" si="1"/>
        <v>5</v>
      </c>
      <c r="T56" s="115">
        <v>1</v>
      </c>
      <c r="U56" s="115">
        <v>1</v>
      </c>
      <c r="V56" s="115">
        <v>1</v>
      </c>
      <c r="W56" s="115" t="s">
        <v>201</v>
      </c>
      <c r="X56" s="115">
        <v>6</v>
      </c>
      <c r="Y56" s="115">
        <v>5</v>
      </c>
      <c r="Z56" s="115" t="s">
        <v>201</v>
      </c>
      <c r="AA56" s="115">
        <v>6</v>
      </c>
      <c r="AB56" s="115" t="s">
        <v>201</v>
      </c>
      <c r="AC56" s="116">
        <f t="shared" si="2"/>
        <v>20</v>
      </c>
      <c r="AD56" s="117">
        <v>1</v>
      </c>
      <c r="AE56" s="117">
        <v>1</v>
      </c>
      <c r="AF56" s="117">
        <v>1</v>
      </c>
      <c r="AG56" s="117">
        <v>1</v>
      </c>
      <c r="AH56" s="117">
        <v>1</v>
      </c>
      <c r="AI56" s="118">
        <f t="shared" si="3"/>
        <v>5</v>
      </c>
      <c r="AJ56" s="118">
        <f t="shared" si="4"/>
        <v>19.8</v>
      </c>
      <c r="AK56" s="118">
        <f t="shared" si="5"/>
        <v>5</v>
      </c>
      <c r="AL56" s="118">
        <f t="shared" si="6"/>
        <v>25</v>
      </c>
    </row>
    <row r="57" spans="1:38" ht="18" customHeight="1">
      <c r="A57" s="113">
        <v>54</v>
      </c>
      <c r="B57" s="113" t="s">
        <v>304</v>
      </c>
      <c r="C57" s="114" t="s">
        <v>305</v>
      </c>
      <c r="D57" s="115">
        <v>2</v>
      </c>
      <c r="E57" s="115">
        <v>1</v>
      </c>
      <c r="F57" s="115">
        <v>2</v>
      </c>
      <c r="G57" s="115">
        <v>6</v>
      </c>
      <c r="H57" s="115" t="s">
        <v>201</v>
      </c>
      <c r="I57" s="115" t="s">
        <v>201</v>
      </c>
      <c r="J57" s="115">
        <v>4</v>
      </c>
      <c r="K57" s="115">
        <v>6</v>
      </c>
      <c r="L57" s="115" t="s">
        <v>201</v>
      </c>
      <c r="M57" s="116">
        <f t="shared" si="0"/>
        <v>21</v>
      </c>
      <c r="N57" s="117">
        <v>1</v>
      </c>
      <c r="O57" s="117">
        <v>1</v>
      </c>
      <c r="P57" s="117">
        <v>1</v>
      </c>
      <c r="Q57" s="117">
        <v>1</v>
      </c>
      <c r="R57" s="117">
        <v>1</v>
      </c>
      <c r="S57" s="118">
        <f t="shared" si="1"/>
        <v>5</v>
      </c>
      <c r="T57" s="115">
        <v>1</v>
      </c>
      <c r="U57" s="115">
        <v>1</v>
      </c>
      <c r="V57" s="115">
        <v>1</v>
      </c>
      <c r="W57" s="115" t="s">
        <v>201</v>
      </c>
      <c r="X57" s="115">
        <v>6</v>
      </c>
      <c r="Y57" s="115" t="s">
        <v>201</v>
      </c>
      <c r="Z57" s="115">
        <v>5</v>
      </c>
      <c r="AA57" s="115">
        <v>8</v>
      </c>
      <c r="AB57" s="115" t="s">
        <v>201</v>
      </c>
      <c r="AC57" s="116">
        <f t="shared" si="2"/>
        <v>22</v>
      </c>
      <c r="AD57" s="117">
        <v>1</v>
      </c>
      <c r="AE57" s="117">
        <v>1</v>
      </c>
      <c r="AF57" s="117">
        <v>1</v>
      </c>
      <c r="AG57" s="117">
        <v>1</v>
      </c>
      <c r="AH57" s="117">
        <v>1</v>
      </c>
      <c r="AI57" s="118">
        <f t="shared" si="3"/>
        <v>5</v>
      </c>
      <c r="AJ57" s="118">
        <f t="shared" si="4"/>
        <v>21.8</v>
      </c>
      <c r="AK57" s="118">
        <f t="shared" si="5"/>
        <v>5</v>
      </c>
      <c r="AL57" s="118">
        <f t="shared" si="6"/>
        <v>27</v>
      </c>
    </row>
    <row r="58" spans="1:38" ht="18" customHeight="1">
      <c r="A58" s="113">
        <v>55</v>
      </c>
      <c r="B58" s="113" t="s">
        <v>306</v>
      </c>
      <c r="C58" s="114" t="s">
        <v>307</v>
      </c>
      <c r="D58" s="115">
        <v>1</v>
      </c>
      <c r="E58" s="115">
        <v>1</v>
      </c>
      <c r="F58" s="115">
        <v>1</v>
      </c>
      <c r="G58" s="115">
        <v>6</v>
      </c>
      <c r="H58" s="115" t="s">
        <v>201</v>
      </c>
      <c r="I58" s="115" t="s">
        <v>201</v>
      </c>
      <c r="J58" s="115">
        <v>6</v>
      </c>
      <c r="K58" s="115">
        <v>4</v>
      </c>
      <c r="L58" s="115" t="s">
        <v>201</v>
      </c>
      <c r="M58" s="116">
        <f t="shared" si="0"/>
        <v>19</v>
      </c>
      <c r="N58" s="117">
        <v>1</v>
      </c>
      <c r="O58" s="117">
        <v>1</v>
      </c>
      <c r="P58" s="117">
        <v>1</v>
      </c>
      <c r="Q58" s="117">
        <v>1</v>
      </c>
      <c r="R58" s="117">
        <v>1</v>
      </c>
      <c r="S58" s="118">
        <f t="shared" si="1"/>
        <v>5</v>
      </c>
      <c r="T58" s="115">
        <v>1</v>
      </c>
      <c r="U58" s="115">
        <v>1</v>
      </c>
      <c r="V58" s="115">
        <v>1</v>
      </c>
      <c r="W58" s="115" t="s">
        <v>201</v>
      </c>
      <c r="X58" s="115">
        <v>6</v>
      </c>
      <c r="Y58" s="115">
        <v>6</v>
      </c>
      <c r="Z58" s="115">
        <v>2</v>
      </c>
      <c r="AA58" s="115">
        <v>6</v>
      </c>
      <c r="AB58" s="115" t="s">
        <v>201</v>
      </c>
      <c r="AC58" s="116">
        <f t="shared" si="2"/>
        <v>21</v>
      </c>
      <c r="AD58" s="117">
        <v>1</v>
      </c>
      <c r="AE58" s="117">
        <v>1</v>
      </c>
      <c r="AF58" s="117">
        <v>1</v>
      </c>
      <c r="AG58" s="117">
        <v>1</v>
      </c>
      <c r="AH58" s="117">
        <v>1</v>
      </c>
      <c r="AI58" s="118">
        <f t="shared" si="3"/>
        <v>5</v>
      </c>
      <c r="AJ58" s="118">
        <f t="shared" si="4"/>
        <v>20.6</v>
      </c>
      <c r="AK58" s="118">
        <f t="shared" si="5"/>
        <v>5</v>
      </c>
      <c r="AL58" s="118">
        <f t="shared" si="6"/>
        <v>26</v>
      </c>
    </row>
    <row r="59" spans="1:38" ht="18" customHeight="1">
      <c r="A59" s="113">
        <v>56</v>
      </c>
      <c r="B59" s="113" t="s">
        <v>308</v>
      </c>
      <c r="C59" s="114" t="s">
        <v>309</v>
      </c>
      <c r="D59" s="115" t="s">
        <v>201</v>
      </c>
      <c r="E59" s="115">
        <v>2</v>
      </c>
      <c r="F59" s="115">
        <v>1</v>
      </c>
      <c r="G59" s="115">
        <v>4</v>
      </c>
      <c r="H59" s="115">
        <v>7</v>
      </c>
      <c r="I59" s="115">
        <v>2</v>
      </c>
      <c r="J59" s="115">
        <v>7</v>
      </c>
      <c r="K59" s="115">
        <v>8</v>
      </c>
      <c r="L59" s="115" t="s">
        <v>201</v>
      </c>
      <c r="M59" s="116">
        <f t="shared" si="0"/>
        <v>25</v>
      </c>
      <c r="N59" s="117">
        <v>1</v>
      </c>
      <c r="O59" s="117">
        <v>1</v>
      </c>
      <c r="P59" s="117">
        <v>1</v>
      </c>
      <c r="Q59" s="117">
        <v>1</v>
      </c>
      <c r="R59" s="117">
        <v>1</v>
      </c>
      <c r="S59" s="118">
        <f t="shared" si="1"/>
        <v>5</v>
      </c>
      <c r="T59" s="115">
        <v>1</v>
      </c>
      <c r="U59" s="115">
        <v>1</v>
      </c>
      <c r="V59" s="115">
        <v>1</v>
      </c>
      <c r="W59" s="115">
        <v>2</v>
      </c>
      <c r="X59" s="115" t="s">
        <v>201</v>
      </c>
      <c r="Y59" s="115">
        <v>6</v>
      </c>
      <c r="Z59" s="115">
        <v>6</v>
      </c>
      <c r="AA59" s="115">
        <v>6</v>
      </c>
      <c r="AB59" s="115" t="s">
        <v>201</v>
      </c>
      <c r="AC59" s="116">
        <f t="shared" si="2"/>
        <v>17</v>
      </c>
      <c r="AD59" s="117">
        <v>1</v>
      </c>
      <c r="AE59" s="117">
        <v>1</v>
      </c>
      <c r="AF59" s="117">
        <v>1</v>
      </c>
      <c r="AG59" s="117">
        <v>1</v>
      </c>
      <c r="AH59" s="117">
        <v>1</v>
      </c>
      <c r="AI59" s="118">
        <f t="shared" si="3"/>
        <v>5</v>
      </c>
      <c r="AJ59" s="118">
        <f t="shared" si="4"/>
        <v>23.4</v>
      </c>
      <c r="AK59" s="118">
        <f t="shared" si="5"/>
        <v>5</v>
      </c>
      <c r="AL59" s="118">
        <f t="shared" si="6"/>
        <v>29</v>
      </c>
    </row>
    <row r="60" spans="1:38" ht="18" customHeight="1">
      <c r="A60" s="113">
        <v>57</v>
      </c>
      <c r="B60" s="113" t="s">
        <v>310</v>
      </c>
      <c r="C60" s="114" t="s">
        <v>311</v>
      </c>
      <c r="D60" s="115">
        <v>2</v>
      </c>
      <c r="E60" s="115">
        <v>2</v>
      </c>
      <c r="F60" s="115">
        <v>2</v>
      </c>
      <c r="G60" s="115" t="s">
        <v>201</v>
      </c>
      <c r="H60" s="115">
        <v>6</v>
      </c>
      <c r="I60" s="115" t="s">
        <v>201</v>
      </c>
      <c r="J60" s="115">
        <v>6</v>
      </c>
      <c r="K60" s="115">
        <v>5</v>
      </c>
      <c r="L60" s="115" t="s">
        <v>201</v>
      </c>
      <c r="M60" s="116">
        <f t="shared" si="0"/>
        <v>23</v>
      </c>
      <c r="N60" s="117">
        <v>1</v>
      </c>
      <c r="O60" s="117">
        <v>1</v>
      </c>
      <c r="P60" s="117">
        <v>1</v>
      </c>
      <c r="Q60" s="117">
        <v>1</v>
      </c>
      <c r="R60" s="117">
        <v>1</v>
      </c>
      <c r="S60" s="118">
        <f t="shared" si="1"/>
        <v>5</v>
      </c>
      <c r="T60" s="115">
        <v>1</v>
      </c>
      <c r="U60" s="115">
        <v>1</v>
      </c>
      <c r="V60" s="115">
        <v>1</v>
      </c>
      <c r="W60" s="115" t="s">
        <v>201</v>
      </c>
      <c r="X60" s="115">
        <v>6</v>
      </c>
      <c r="Y60" s="115" t="s">
        <v>201</v>
      </c>
      <c r="Z60" s="115">
        <v>6</v>
      </c>
      <c r="AA60" s="115">
        <v>6</v>
      </c>
      <c r="AB60" s="115" t="s">
        <v>201</v>
      </c>
      <c r="AC60" s="116">
        <f t="shared" si="2"/>
        <v>21</v>
      </c>
      <c r="AD60" s="117">
        <v>1</v>
      </c>
      <c r="AE60" s="117">
        <v>1</v>
      </c>
      <c r="AF60" s="117">
        <v>1</v>
      </c>
      <c r="AG60" s="117">
        <v>1</v>
      </c>
      <c r="AH60" s="117">
        <v>1</v>
      </c>
      <c r="AI60" s="118">
        <f t="shared" si="3"/>
        <v>5</v>
      </c>
      <c r="AJ60" s="118">
        <f t="shared" si="4"/>
        <v>22.6</v>
      </c>
      <c r="AK60" s="118">
        <f t="shared" si="5"/>
        <v>5</v>
      </c>
      <c r="AL60" s="118">
        <f t="shared" si="6"/>
        <v>28</v>
      </c>
    </row>
    <row r="61" spans="1:38" ht="18" customHeight="1">
      <c r="A61" s="113">
        <v>58</v>
      </c>
      <c r="B61" s="113" t="s">
        <v>312</v>
      </c>
      <c r="C61" s="114" t="s">
        <v>313</v>
      </c>
      <c r="D61" s="115">
        <v>2</v>
      </c>
      <c r="E61" s="115">
        <v>2</v>
      </c>
      <c r="F61" s="115">
        <v>0</v>
      </c>
      <c r="G61" s="115" t="s">
        <v>201</v>
      </c>
      <c r="H61" s="115">
        <v>6</v>
      </c>
      <c r="I61" s="115" t="s">
        <v>201</v>
      </c>
      <c r="J61" s="115">
        <v>4</v>
      </c>
      <c r="K61" s="115">
        <v>4</v>
      </c>
      <c r="L61" s="115" t="s">
        <v>201</v>
      </c>
      <c r="M61" s="116">
        <f t="shared" si="0"/>
        <v>18</v>
      </c>
      <c r="N61" s="117">
        <v>1</v>
      </c>
      <c r="O61" s="117">
        <v>1</v>
      </c>
      <c r="P61" s="117">
        <v>1</v>
      </c>
      <c r="Q61" s="117">
        <v>1</v>
      </c>
      <c r="R61" s="117">
        <v>1</v>
      </c>
      <c r="S61" s="118">
        <f t="shared" si="1"/>
        <v>5</v>
      </c>
      <c r="T61" s="115">
        <v>1</v>
      </c>
      <c r="U61" s="115">
        <v>1</v>
      </c>
      <c r="V61" s="115">
        <v>1</v>
      </c>
      <c r="W61" s="115">
        <v>3</v>
      </c>
      <c r="X61" s="115" t="s">
        <v>201</v>
      </c>
      <c r="Y61" s="115">
        <v>6</v>
      </c>
      <c r="Z61" s="115" t="s">
        <v>201</v>
      </c>
      <c r="AA61" s="115">
        <v>6</v>
      </c>
      <c r="AB61" s="115" t="s">
        <v>201</v>
      </c>
      <c r="AC61" s="116">
        <f t="shared" si="2"/>
        <v>18</v>
      </c>
      <c r="AD61" s="117">
        <v>1</v>
      </c>
      <c r="AE61" s="117">
        <v>1</v>
      </c>
      <c r="AF61" s="117">
        <v>1</v>
      </c>
      <c r="AG61" s="117">
        <v>1</v>
      </c>
      <c r="AH61" s="117">
        <v>1</v>
      </c>
      <c r="AI61" s="118">
        <f t="shared" si="3"/>
        <v>5</v>
      </c>
      <c r="AJ61" s="118">
        <f t="shared" si="4"/>
        <v>18</v>
      </c>
      <c r="AK61" s="118">
        <f t="shared" si="5"/>
        <v>5</v>
      </c>
      <c r="AL61" s="118">
        <f t="shared" si="6"/>
        <v>23</v>
      </c>
    </row>
    <row r="62" spans="1:38" ht="18" customHeight="1">
      <c r="A62" s="113">
        <v>59</v>
      </c>
      <c r="B62" s="113" t="s">
        <v>314</v>
      </c>
      <c r="C62" s="114" t="s">
        <v>315</v>
      </c>
      <c r="D62" s="115">
        <v>2</v>
      </c>
      <c r="E62" s="115">
        <v>1</v>
      </c>
      <c r="F62" s="115">
        <v>1</v>
      </c>
      <c r="G62" s="115" t="s">
        <v>201</v>
      </c>
      <c r="H62" s="115">
        <v>6</v>
      </c>
      <c r="I62" s="115" t="s">
        <v>201</v>
      </c>
      <c r="J62" s="115">
        <v>4</v>
      </c>
      <c r="K62" s="115">
        <v>4</v>
      </c>
      <c r="L62" s="115" t="s">
        <v>201</v>
      </c>
      <c r="M62" s="116">
        <f t="shared" si="0"/>
        <v>18</v>
      </c>
      <c r="N62" s="117">
        <v>1</v>
      </c>
      <c r="O62" s="117">
        <v>1</v>
      </c>
      <c r="P62" s="117">
        <v>1</v>
      </c>
      <c r="Q62" s="117">
        <v>1</v>
      </c>
      <c r="R62" s="117">
        <v>1</v>
      </c>
      <c r="S62" s="118">
        <f t="shared" si="1"/>
        <v>5</v>
      </c>
      <c r="T62" s="115">
        <v>1</v>
      </c>
      <c r="U62" s="115">
        <v>1</v>
      </c>
      <c r="V62" s="115">
        <v>1</v>
      </c>
      <c r="W62" s="115" t="s">
        <v>201</v>
      </c>
      <c r="X62" s="115">
        <v>6</v>
      </c>
      <c r="Y62" s="115" t="s">
        <v>201</v>
      </c>
      <c r="Z62" s="115">
        <v>6</v>
      </c>
      <c r="AA62" s="115" t="s">
        <v>201</v>
      </c>
      <c r="AB62" s="115" t="s">
        <v>201</v>
      </c>
      <c r="AC62" s="116">
        <f t="shared" si="2"/>
        <v>15</v>
      </c>
      <c r="AD62" s="117">
        <v>1</v>
      </c>
      <c r="AE62" s="117">
        <v>1</v>
      </c>
      <c r="AF62" s="117">
        <v>1</v>
      </c>
      <c r="AG62" s="117">
        <v>1</v>
      </c>
      <c r="AH62" s="117">
        <v>1</v>
      </c>
      <c r="AI62" s="118">
        <f t="shared" si="3"/>
        <v>5</v>
      </c>
      <c r="AJ62" s="118">
        <f t="shared" si="4"/>
        <v>17.399999999999999</v>
      </c>
      <c r="AK62" s="118">
        <f t="shared" si="5"/>
        <v>5</v>
      </c>
      <c r="AL62" s="118">
        <f t="shared" si="6"/>
        <v>23</v>
      </c>
    </row>
    <row r="63" spans="1:38" ht="18" customHeight="1">
      <c r="A63" s="113">
        <v>60</v>
      </c>
      <c r="B63" s="113" t="s">
        <v>316</v>
      </c>
      <c r="C63" s="114" t="s">
        <v>317</v>
      </c>
      <c r="D63" s="115">
        <v>1</v>
      </c>
      <c r="E63" s="115">
        <v>1</v>
      </c>
      <c r="F63" s="115">
        <v>1</v>
      </c>
      <c r="G63" s="115" t="s">
        <v>201</v>
      </c>
      <c r="H63" s="115">
        <v>7</v>
      </c>
      <c r="I63" s="115" t="s">
        <v>201</v>
      </c>
      <c r="J63" s="115">
        <v>5</v>
      </c>
      <c r="K63" s="115">
        <v>4</v>
      </c>
      <c r="L63" s="115" t="s">
        <v>201</v>
      </c>
      <c r="M63" s="116">
        <f t="shared" si="0"/>
        <v>19</v>
      </c>
      <c r="N63" s="117">
        <v>1</v>
      </c>
      <c r="O63" s="117">
        <v>1</v>
      </c>
      <c r="P63" s="117">
        <v>1</v>
      </c>
      <c r="Q63" s="117">
        <v>1</v>
      </c>
      <c r="R63" s="117">
        <v>1</v>
      </c>
      <c r="S63" s="118">
        <f t="shared" si="1"/>
        <v>5</v>
      </c>
      <c r="T63" s="115">
        <v>1</v>
      </c>
      <c r="U63" s="115">
        <v>1</v>
      </c>
      <c r="V63" s="115">
        <v>1</v>
      </c>
      <c r="W63" s="115">
        <v>5</v>
      </c>
      <c r="X63" s="115" t="s">
        <v>201</v>
      </c>
      <c r="Y63" s="115">
        <v>6</v>
      </c>
      <c r="Z63" s="115" t="s">
        <v>201</v>
      </c>
      <c r="AA63" s="115">
        <v>6</v>
      </c>
      <c r="AB63" s="115" t="s">
        <v>201</v>
      </c>
      <c r="AC63" s="116">
        <f t="shared" si="2"/>
        <v>20</v>
      </c>
      <c r="AD63" s="117">
        <v>1</v>
      </c>
      <c r="AE63" s="117">
        <v>1</v>
      </c>
      <c r="AF63" s="117">
        <v>1</v>
      </c>
      <c r="AG63" s="117">
        <v>1</v>
      </c>
      <c r="AH63" s="117">
        <v>1</v>
      </c>
      <c r="AI63" s="118">
        <f t="shared" si="3"/>
        <v>5</v>
      </c>
      <c r="AJ63" s="118">
        <f t="shared" si="4"/>
        <v>19.8</v>
      </c>
      <c r="AK63" s="118">
        <f t="shared" si="5"/>
        <v>5</v>
      </c>
      <c r="AL63" s="118">
        <f t="shared" si="6"/>
        <v>25</v>
      </c>
    </row>
    <row r="64" spans="1:38" ht="18" customHeight="1">
      <c r="A64" s="113">
        <v>61</v>
      </c>
      <c r="B64" s="113" t="s">
        <v>318</v>
      </c>
      <c r="C64" s="114" t="s">
        <v>319</v>
      </c>
      <c r="D64" s="115">
        <v>1</v>
      </c>
      <c r="E64" s="115">
        <v>1</v>
      </c>
      <c r="F64" s="115" t="s">
        <v>201</v>
      </c>
      <c r="G64" s="115">
        <v>6</v>
      </c>
      <c r="H64" s="115" t="s">
        <v>201</v>
      </c>
      <c r="I64" s="115">
        <v>3</v>
      </c>
      <c r="J64" s="115">
        <v>3</v>
      </c>
      <c r="K64" s="115">
        <v>2</v>
      </c>
      <c r="L64" s="115" t="s">
        <v>201</v>
      </c>
      <c r="M64" s="116">
        <f t="shared" si="0"/>
        <v>13</v>
      </c>
      <c r="N64" s="117">
        <v>1</v>
      </c>
      <c r="O64" s="117">
        <v>1</v>
      </c>
      <c r="P64" s="117">
        <v>1</v>
      </c>
      <c r="Q64" s="117">
        <v>1</v>
      </c>
      <c r="R64" s="117">
        <v>1</v>
      </c>
      <c r="S64" s="118">
        <f t="shared" si="1"/>
        <v>5</v>
      </c>
      <c r="T64" s="113"/>
      <c r="U64" s="113"/>
      <c r="V64" s="113"/>
      <c r="W64" s="113"/>
      <c r="X64" s="113"/>
      <c r="Y64" s="113"/>
      <c r="Z64" s="113"/>
      <c r="AA64" s="113"/>
      <c r="AB64" s="115"/>
      <c r="AC64" s="116" t="str">
        <f t="shared" si="2"/>
        <v xml:space="preserve"> </v>
      </c>
      <c r="AD64" s="117">
        <v>1</v>
      </c>
      <c r="AE64" s="117">
        <v>1</v>
      </c>
      <c r="AF64" s="117">
        <v>1</v>
      </c>
      <c r="AG64" s="117">
        <v>1</v>
      </c>
      <c r="AH64" s="117">
        <v>1</v>
      </c>
      <c r="AI64" s="118">
        <f t="shared" si="3"/>
        <v>5</v>
      </c>
      <c r="AJ64" s="118" t="str">
        <f t="shared" si="4"/>
        <v xml:space="preserve"> </v>
      </c>
      <c r="AK64" s="118" t="str">
        <f t="shared" si="5"/>
        <v xml:space="preserve"> </v>
      </c>
      <c r="AL64" s="118" t="str">
        <f t="shared" si="6"/>
        <v xml:space="preserve"> </v>
      </c>
    </row>
    <row r="65" spans="1:38" ht="18" customHeight="1">
      <c r="A65" s="113">
        <v>62</v>
      </c>
      <c r="B65" s="113" t="s">
        <v>320</v>
      </c>
      <c r="C65" s="114" t="s">
        <v>321</v>
      </c>
      <c r="D65" s="115">
        <v>2</v>
      </c>
      <c r="E65" s="115">
        <v>2</v>
      </c>
      <c r="F65" s="115">
        <v>2</v>
      </c>
      <c r="G65" s="115">
        <v>6</v>
      </c>
      <c r="H65" s="115" t="s">
        <v>201</v>
      </c>
      <c r="I65" s="115">
        <v>4</v>
      </c>
      <c r="J65" s="115">
        <v>4</v>
      </c>
      <c r="K65" s="115">
        <v>4</v>
      </c>
      <c r="L65" s="115" t="s">
        <v>201</v>
      </c>
      <c r="M65" s="116">
        <f t="shared" si="0"/>
        <v>20</v>
      </c>
      <c r="N65" s="117">
        <v>1</v>
      </c>
      <c r="O65" s="117">
        <v>1</v>
      </c>
      <c r="P65" s="117">
        <v>1</v>
      </c>
      <c r="Q65" s="117">
        <v>1</v>
      </c>
      <c r="R65" s="117">
        <v>1</v>
      </c>
      <c r="S65" s="118">
        <f t="shared" si="1"/>
        <v>5</v>
      </c>
      <c r="T65" s="115">
        <v>1</v>
      </c>
      <c r="U65" s="115">
        <v>1</v>
      </c>
      <c r="V65" s="115">
        <v>1</v>
      </c>
      <c r="W65" s="115">
        <v>4</v>
      </c>
      <c r="X65" s="115" t="s">
        <v>201</v>
      </c>
      <c r="Y65" s="115">
        <v>6</v>
      </c>
      <c r="Z65" s="115">
        <v>6</v>
      </c>
      <c r="AA65" s="115" t="s">
        <v>201</v>
      </c>
      <c r="AB65" s="115">
        <v>6</v>
      </c>
      <c r="AC65" s="116">
        <f t="shared" si="2"/>
        <v>19</v>
      </c>
      <c r="AD65" s="117">
        <v>1</v>
      </c>
      <c r="AE65" s="117">
        <v>1</v>
      </c>
      <c r="AF65" s="117">
        <v>1</v>
      </c>
      <c r="AG65" s="117">
        <v>1</v>
      </c>
      <c r="AH65" s="117">
        <v>1</v>
      </c>
      <c r="AI65" s="118">
        <f t="shared" si="3"/>
        <v>5</v>
      </c>
      <c r="AJ65" s="118">
        <f t="shared" si="4"/>
        <v>19.8</v>
      </c>
      <c r="AK65" s="118">
        <f t="shared" si="5"/>
        <v>5</v>
      </c>
      <c r="AL65" s="118">
        <f t="shared" si="6"/>
        <v>25</v>
      </c>
    </row>
    <row r="66" spans="1:38" ht="18" customHeight="1">
      <c r="A66" s="113">
        <v>63</v>
      </c>
      <c r="B66" s="113" t="s">
        <v>322</v>
      </c>
      <c r="C66" s="114" t="s">
        <v>323</v>
      </c>
      <c r="D66" s="115">
        <v>1</v>
      </c>
      <c r="E66" s="115">
        <v>1</v>
      </c>
      <c r="F66" s="115">
        <v>1</v>
      </c>
      <c r="G66" s="115">
        <v>6</v>
      </c>
      <c r="H66" s="115" t="s">
        <v>201</v>
      </c>
      <c r="I66" s="115">
        <v>3</v>
      </c>
      <c r="J66" s="115">
        <v>4</v>
      </c>
      <c r="K66" s="115">
        <v>4</v>
      </c>
      <c r="L66" s="115" t="s">
        <v>201</v>
      </c>
      <c r="M66" s="116">
        <f t="shared" si="0"/>
        <v>17</v>
      </c>
      <c r="N66" s="117">
        <v>1</v>
      </c>
      <c r="O66" s="117">
        <v>1</v>
      </c>
      <c r="P66" s="117">
        <v>1</v>
      </c>
      <c r="Q66" s="117">
        <v>1</v>
      </c>
      <c r="R66" s="117">
        <v>1</v>
      </c>
      <c r="S66" s="118">
        <f t="shared" si="1"/>
        <v>5</v>
      </c>
      <c r="T66" s="115">
        <v>1</v>
      </c>
      <c r="U66" s="115">
        <v>1</v>
      </c>
      <c r="V66" s="115">
        <v>1</v>
      </c>
      <c r="W66" s="115">
        <v>6</v>
      </c>
      <c r="X66" s="115" t="s">
        <v>201</v>
      </c>
      <c r="Y66" s="115">
        <v>6</v>
      </c>
      <c r="Z66" s="115" t="s">
        <v>201</v>
      </c>
      <c r="AA66" s="115">
        <v>6</v>
      </c>
      <c r="AB66" s="115" t="s">
        <v>201</v>
      </c>
      <c r="AC66" s="116">
        <f t="shared" si="2"/>
        <v>21</v>
      </c>
      <c r="AD66" s="117">
        <v>1</v>
      </c>
      <c r="AE66" s="117">
        <v>1</v>
      </c>
      <c r="AF66" s="117">
        <v>1</v>
      </c>
      <c r="AG66" s="117">
        <v>1</v>
      </c>
      <c r="AH66" s="117">
        <v>1</v>
      </c>
      <c r="AI66" s="118">
        <f t="shared" si="3"/>
        <v>5</v>
      </c>
      <c r="AJ66" s="118">
        <f t="shared" si="4"/>
        <v>20.200000000000003</v>
      </c>
      <c r="AK66" s="118">
        <f t="shared" si="5"/>
        <v>5</v>
      </c>
      <c r="AL66" s="118">
        <f t="shared" si="6"/>
        <v>26</v>
      </c>
    </row>
    <row r="67" spans="1:38" ht="18" customHeight="1">
      <c r="A67" s="113">
        <v>64</v>
      </c>
      <c r="B67" s="113" t="s">
        <v>324</v>
      </c>
      <c r="C67" s="114" t="s">
        <v>325</v>
      </c>
      <c r="D67" s="115">
        <v>1</v>
      </c>
      <c r="E67" s="115">
        <v>2</v>
      </c>
      <c r="F67" s="115">
        <v>1</v>
      </c>
      <c r="G67" s="115" t="s">
        <v>201</v>
      </c>
      <c r="H67" s="115">
        <v>6</v>
      </c>
      <c r="I67" s="115" t="s">
        <v>201</v>
      </c>
      <c r="J67" s="115">
        <v>5</v>
      </c>
      <c r="K67" s="115">
        <v>5</v>
      </c>
      <c r="L67" s="115" t="s">
        <v>201</v>
      </c>
      <c r="M67" s="116">
        <f t="shared" si="0"/>
        <v>20</v>
      </c>
      <c r="N67" s="117">
        <v>1</v>
      </c>
      <c r="O67" s="117">
        <v>1</v>
      </c>
      <c r="P67" s="117">
        <v>1</v>
      </c>
      <c r="Q67" s="117">
        <v>1</v>
      </c>
      <c r="R67" s="117">
        <v>1</v>
      </c>
      <c r="S67" s="118">
        <f t="shared" si="1"/>
        <v>5</v>
      </c>
      <c r="T67" s="115">
        <v>1</v>
      </c>
      <c r="U67" s="115">
        <v>1</v>
      </c>
      <c r="V67" s="115">
        <v>1</v>
      </c>
      <c r="W67" s="115">
        <v>5</v>
      </c>
      <c r="X67" s="115" t="s">
        <v>201</v>
      </c>
      <c r="Y67" s="115">
        <v>6</v>
      </c>
      <c r="Z67" s="115" t="s">
        <v>201</v>
      </c>
      <c r="AA67" s="115">
        <v>6</v>
      </c>
      <c r="AB67" s="115" t="s">
        <v>201</v>
      </c>
      <c r="AC67" s="116">
        <f t="shared" si="2"/>
        <v>20</v>
      </c>
      <c r="AD67" s="117">
        <v>1</v>
      </c>
      <c r="AE67" s="117">
        <v>1</v>
      </c>
      <c r="AF67" s="117">
        <v>1</v>
      </c>
      <c r="AG67" s="117">
        <v>1</v>
      </c>
      <c r="AH67" s="117">
        <v>1</v>
      </c>
      <c r="AI67" s="118">
        <f t="shared" si="3"/>
        <v>5</v>
      </c>
      <c r="AJ67" s="118">
        <f t="shared" si="4"/>
        <v>20</v>
      </c>
      <c r="AK67" s="118">
        <f t="shared" si="5"/>
        <v>5</v>
      </c>
      <c r="AL67" s="118">
        <f t="shared" si="6"/>
        <v>25</v>
      </c>
    </row>
    <row r="68" spans="1:38" ht="18" customHeight="1">
      <c r="A68" s="113">
        <v>65</v>
      </c>
      <c r="B68" s="113" t="s">
        <v>326</v>
      </c>
      <c r="C68" s="114" t="s">
        <v>327</v>
      </c>
      <c r="D68" s="115">
        <v>1</v>
      </c>
      <c r="E68" s="115">
        <v>1</v>
      </c>
      <c r="F68" s="115">
        <v>1</v>
      </c>
      <c r="G68" s="115" t="s">
        <v>201</v>
      </c>
      <c r="H68" s="115">
        <v>5</v>
      </c>
      <c r="I68" s="115">
        <v>2</v>
      </c>
      <c r="J68" s="115" t="s">
        <v>201</v>
      </c>
      <c r="K68" s="115">
        <v>6</v>
      </c>
      <c r="L68" s="115" t="s">
        <v>201</v>
      </c>
      <c r="M68" s="116">
        <f t="shared" si="0"/>
        <v>16</v>
      </c>
      <c r="N68" s="117">
        <v>1</v>
      </c>
      <c r="O68" s="117">
        <v>1</v>
      </c>
      <c r="P68" s="117">
        <v>1</v>
      </c>
      <c r="Q68" s="117">
        <v>1</v>
      </c>
      <c r="R68" s="117">
        <v>1</v>
      </c>
      <c r="S68" s="118">
        <f t="shared" si="1"/>
        <v>5</v>
      </c>
      <c r="T68" s="115">
        <v>1</v>
      </c>
      <c r="U68" s="115">
        <v>1</v>
      </c>
      <c r="V68" s="115">
        <v>1</v>
      </c>
      <c r="W68" s="115">
        <v>2</v>
      </c>
      <c r="X68" s="115">
        <v>3</v>
      </c>
      <c r="Y68" s="115">
        <v>6</v>
      </c>
      <c r="Z68" s="115">
        <v>4</v>
      </c>
      <c r="AA68" s="115" t="s">
        <v>201</v>
      </c>
      <c r="AB68" s="115">
        <v>5</v>
      </c>
      <c r="AC68" s="116">
        <f t="shared" si="2"/>
        <v>17</v>
      </c>
      <c r="AD68" s="117">
        <v>1</v>
      </c>
      <c r="AE68" s="117">
        <v>1</v>
      </c>
      <c r="AF68" s="117">
        <v>1</v>
      </c>
      <c r="AG68" s="117">
        <v>1</v>
      </c>
      <c r="AH68" s="117">
        <v>1</v>
      </c>
      <c r="AI68" s="118">
        <f t="shared" si="3"/>
        <v>5</v>
      </c>
      <c r="AJ68" s="118">
        <f t="shared" si="4"/>
        <v>16.8</v>
      </c>
      <c r="AK68" s="118">
        <f t="shared" si="5"/>
        <v>5</v>
      </c>
      <c r="AL68" s="118">
        <f t="shared" si="6"/>
        <v>22</v>
      </c>
    </row>
    <row r="69" spans="1:38" ht="18" customHeight="1">
      <c r="A69" s="113">
        <v>66</v>
      </c>
      <c r="B69" s="113" t="s">
        <v>328</v>
      </c>
      <c r="C69" s="114" t="s">
        <v>329</v>
      </c>
      <c r="D69" s="115">
        <v>1</v>
      </c>
      <c r="E69" s="115">
        <v>0</v>
      </c>
      <c r="F69" s="115">
        <v>1</v>
      </c>
      <c r="G69" s="115">
        <v>6</v>
      </c>
      <c r="H69" s="115" t="s">
        <v>201</v>
      </c>
      <c r="I69" s="115">
        <v>6</v>
      </c>
      <c r="J69" s="115">
        <v>4</v>
      </c>
      <c r="K69" s="115">
        <v>6</v>
      </c>
      <c r="L69" s="115" t="s">
        <v>201</v>
      </c>
      <c r="M69" s="116">
        <f t="shared" si="0"/>
        <v>20</v>
      </c>
      <c r="N69" s="117">
        <v>1</v>
      </c>
      <c r="O69" s="117">
        <v>1</v>
      </c>
      <c r="P69" s="117">
        <v>1</v>
      </c>
      <c r="Q69" s="117">
        <v>1</v>
      </c>
      <c r="R69" s="117">
        <v>1</v>
      </c>
      <c r="S69" s="118">
        <f t="shared" si="1"/>
        <v>5</v>
      </c>
      <c r="T69" s="115">
        <v>1</v>
      </c>
      <c r="U69" s="115">
        <v>1</v>
      </c>
      <c r="V69" s="115">
        <v>1</v>
      </c>
      <c r="W69" s="115" t="s">
        <v>201</v>
      </c>
      <c r="X69" s="115">
        <v>7</v>
      </c>
      <c r="Y69" s="115">
        <v>6</v>
      </c>
      <c r="Z69" s="115" t="s">
        <v>201</v>
      </c>
      <c r="AA69" s="115">
        <v>6</v>
      </c>
      <c r="AB69" s="115" t="s">
        <v>201</v>
      </c>
      <c r="AC69" s="116">
        <f t="shared" si="2"/>
        <v>22</v>
      </c>
      <c r="AD69" s="117">
        <v>1</v>
      </c>
      <c r="AE69" s="117">
        <v>1</v>
      </c>
      <c r="AF69" s="117">
        <v>1</v>
      </c>
      <c r="AG69" s="117">
        <v>1</v>
      </c>
      <c r="AH69" s="117">
        <v>1</v>
      </c>
      <c r="AI69" s="118">
        <f t="shared" si="3"/>
        <v>5</v>
      </c>
      <c r="AJ69" s="118">
        <f t="shared" si="4"/>
        <v>21.6</v>
      </c>
      <c r="AK69" s="118">
        <f t="shared" si="5"/>
        <v>5</v>
      </c>
      <c r="AL69" s="118">
        <f t="shared" si="6"/>
        <v>27</v>
      </c>
    </row>
    <row r="70" spans="1:38" ht="18" customHeight="1">
      <c r="A70" s="113">
        <v>67</v>
      </c>
      <c r="B70" s="113" t="s">
        <v>330</v>
      </c>
      <c r="C70" s="114" t="s">
        <v>331</v>
      </c>
      <c r="D70" s="115">
        <v>2</v>
      </c>
      <c r="E70" s="115">
        <v>1</v>
      </c>
      <c r="F70" s="115">
        <v>1</v>
      </c>
      <c r="G70" s="115" t="s">
        <v>201</v>
      </c>
      <c r="H70" s="115">
        <v>7</v>
      </c>
      <c r="I70" s="115" t="s">
        <v>201</v>
      </c>
      <c r="J70" s="115">
        <v>8</v>
      </c>
      <c r="K70" s="115">
        <v>3</v>
      </c>
      <c r="L70" s="115" t="s">
        <v>201</v>
      </c>
      <c r="M70" s="116">
        <f t="shared" si="0"/>
        <v>22</v>
      </c>
      <c r="N70" s="117">
        <v>1</v>
      </c>
      <c r="O70" s="117">
        <v>1</v>
      </c>
      <c r="P70" s="117">
        <v>1</v>
      </c>
      <c r="Q70" s="117">
        <v>1</v>
      </c>
      <c r="R70" s="117">
        <v>1</v>
      </c>
      <c r="S70" s="118">
        <f t="shared" si="1"/>
        <v>5</v>
      </c>
      <c r="T70" s="115">
        <v>1</v>
      </c>
      <c r="U70" s="115">
        <v>1</v>
      </c>
      <c r="V70" s="115">
        <v>1</v>
      </c>
      <c r="W70" s="119" t="s">
        <v>201</v>
      </c>
      <c r="X70" s="115">
        <v>7</v>
      </c>
      <c r="Y70" s="115">
        <v>6</v>
      </c>
      <c r="Z70" s="115" t="s">
        <v>201</v>
      </c>
      <c r="AA70" s="115">
        <v>7</v>
      </c>
      <c r="AB70" s="115" t="s">
        <v>201</v>
      </c>
      <c r="AC70" s="116">
        <f t="shared" si="2"/>
        <v>23</v>
      </c>
      <c r="AD70" s="117">
        <v>1</v>
      </c>
      <c r="AE70" s="117">
        <v>1</v>
      </c>
      <c r="AF70" s="117">
        <v>1</v>
      </c>
      <c r="AG70" s="117">
        <v>1</v>
      </c>
      <c r="AH70" s="117">
        <v>1</v>
      </c>
      <c r="AI70" s="118">
        <f t="shared" si="3"/>
        <v>5</v>
      </c>
      <c r="AJ70" s="118">
        <f t="shared" si="4"/>
        <v>22.800000000000004</v>
      </c>
      <c r="AK70" s="118">
        <f t="shared" si="5"/>
        <v>5</v>
      </c>
      <c r="AL70" s="118">
        <f t="shared" si="6"/>
        <v>28</v>
      </c>
    </row>
    <row r="71" spans="1:38" ht="18" customHeight="1">
      <c r="A71" s="113">
        <v>68</v>
      </c>
      <c r="B71" s="113" t="s">
        <v>332</v>
      </c>
      <c r="C71" s="114" t="s">
        <v>333</v>
      </c>
      <c r="D71" s="115">
        <v>2</v>
      </c>
      <c r="E71" s="115">
        <v>1</v>
      </c>
      <c r="F71" s="115">
        <v>1</v>
      </c>
      <c r="G71" s="115" t="s">
        <v>201</v>
      </c>
      <c r="H71" s="115">
        <v>8</v>
      </c>
      <c r="I71" s="115">
        <v>5</v>
      </c>
      <c r="J71" s="115" t="s">
        <v>201</v>
      </c>
      <c r="K71" s="115">
        <v>4</v>
      </c>
      <c r="L71" s="115">
        <v>3</v>
      </c>
      <c r="M71" s="116">
        <f t="shared" si="0"/>
        <v>21</v>
      </c>
      <c r="N71" s="117">
        <v>1</v>
      </c>
      <c r="O71" s="117">
        <v>1</v>
      </c>
      <c r="P71" s="117">
        <v>1</v>
      </c>
      <c r="Q71" s="117">
        <v>1</v>
      </c>
      <c r="R71" s="117">
        <v>1</v>
      </c>
      <c r="S71" s="118">
        <f t="shared" si="1"/>
        <v>5</v>
      </c>
      <c r="T71" s="115">
        <v>1</v>
      </c>
      <c r="U71" s="115">
        <v>1</v>
      </c>
      <c r="V71" s="115">
        <v>1</v>
      </c>
      <c r="W71" s="115">
        <v>6</v>
      </c>
      <c r="X71" s="115" t="s">
        <v>201</v>
      </c>
      <c r="Y71" s="115" t="s">
        <v>201</v>
      </c>
      <c r="Z71" s="115">
        <v>7</v>
      </c>
      <c r="AA71" s="115">
        <v>6</v>
      </c>
      <c r="AB71" s="115" t="s">
        <v>201</v>
      </c>
      <c r="AC71" s="116">
        <f t="shared" si="2"/>
        <v>22</v>
      </c>
      <c r="AD71" s="117">
        <v>1</v>
      </c>
      <c r="AE71" s="117">
        <v>1</v>
      </c>
      <c r="AF71" s="117">
        <v>1</v>
      </c>
      <c r="AG71" s="117">
        <v>1</v>
      </c>
      <c r="AH71" s="117">
        <v>1</v>
      </c>
      <c r="AI71" s="118">
        <f t="shared" si="3"/>
        <v>5</v>
      </c>
      <c r="AJ71" s="118">
        <f t="shared" si="4"/>
        <v>21.8</v>
      </c>
      <c r="AK71" s="118">
        <f t="shared" si="5"/>
        <v>5</v>
      </c>
      <c r="AL71" s="118">
        <f t="shared" si="6"/>
        <v>27</v>
      </c>
    </row>
    <row r="72" spans="1:38" ht="18" customHeight="1">
      <c r="A72" s="113">
        <v>69</v>
      </c>
      <c r="B72" s="113" t="s">
        <v>334</v>
      </c>
      <c r="C72" s="114" t="s">
        <v>335</v>
      </c>
      <c r="D72" s="115">
        <v>1</v>
      </c>
      <c r="E72" s="115">
        <v>1</v>
      </c>
      <c r="F72" s="115">
        <v>1</v>
      </c>
      <c r="G72" s="115">
        <v>6</v>
      </c>
      <c r="H72" s="115" t="s">
        <v>201</v>
      </c>
      <c r="I72" s="115">
        <v>5</v>
      </c>
      <c r="J72" s="115" t="s">
        <v>201</v>
      </c>
      <c r="K72" s="115">
        <v>4</v>
      </c>
      <c r="L72" s="115" t="s">
        <v>201</v>
      </c>
      <c r="M72" s="116">
        <f t="shared" si="0"/>
        <v>18</v>
      </c>
      <c r="N72" s="117">
        <v>1</v>
      </c>
      <c r="O72" s="117">
        <v>1</v>
      </c>
      <c r="P72" s="117">
        <v>1</v>
      </c>
      <c r="Q72" s="117">
        <v>1</v>
      </c>
      <c r="R72" s="117">
        <v>1</v>
      </c>
      <c r="S72" s="118">
        <f t="shared" si="1"/>
        <v>5</v>
      </c>
      <c r="T72" s="115">
        <v>1</v>
      </c>
      <c r="U72" s="115">
        <v>1</v>
      </c>
      <c r="V72" s="115">
        <v>1</v>
      </c>
      <c r="W72" s="115">
        <v>5</v>
      </c>
      <c r="X72" s="115" t="s">
        <v>201</v>
      </c>
      <c r="Y72" s="115" t="s">
        <v>201</v>
      </c>
      <c r="Z72" s="115">
        <v>4</v>
      </c>
      <c r="AA72" s="115">
        <v>6</v>
      </c>
      <c r="AB72" s="115" t="s">
        <v>201</v>
      </c>
      <c r="AC72" s="116">
        <f t="shared" si="2"/>
        <v>18</v>
      </c>
      <c r="AD72" s="117">
        <v>1</v>
      </c>
      <c r="AE72" s="117">
        <v>1</v>
      </c>
      <c r="AF72" s="117">
        <v>1</v>
      </c>
      <c r="AG72" s="117">
        <v>1</v>
      </c>
      <c r="AH72" s="117">
        <v>1</v>
      </c>
      <c r="AI72" s="118">
        <f t="shared" si="3"/>
        <v>5</v>
      </c>
      <c r="AJ72" s="118">
        <f t="shared" si="4"/>
        <v>18</v>
      </c>
      <c r="AK72" s="118">
        <f t="shared" si="5"/>
        <v>5</v>
      </c>
      <c r="AL72" s="118">
        <f t="shared" si="6"/>
        <v>23</v>
      </c>
    </row>
    <row r="73" spans="1:38" ht="18" customHeight="1">
      <c r="A73" s="113">
        <v>70</v>
      </c>
      <c r="B73" s="113" t="s">
        <v>336</v>
      </c>
      <c r="C73" s="114" t="s">
        <v>337</v>
      </c>
      <c r="D73" s="115">
        <v>1</v>
      </c>
      <c r="E73" s="115">
        <v>1</v>
      </c>
      <c r="F73" s="115">
        <v>1</v>
      </c>
      <c r="G73" s="115" t="s">
        <v>201</v>
      </c>
      <c r="H73" s="115">
        <v>6</v>
      </c>
      <c r="I73" s="115" t="s">
        <v>201</v>
      </c>
      <c r="J73" s="115">
        <v>5</v>
      </c>
      <c r="K73" s="115">
        <v>8</v>
      </c>
      <c r="L73" s="115" t="s">
        <v>201</v>
      </c>
      <c r="M73" s="116">
        <f t="shared" si="0"/>
        <v>22</v>
      </c>
      <c r="N73" s="117">
        <v>1</v>
      </c>
      <c r="O73" s="117">
        <v>1</v>
      </c>
      <c r="P73" s="117">
        <v>1</v>
      </c>
      <c r="Q73" s="117">
        <v>1</v>
      </c>
      <c r="R73" s="117">
        <v>1</v>
      </c>
      <c r="S73" s="118">
        <f t="shared" si="1"/>
        <v>5</v>
      </c>
      <c r="T73" s="115">
        <v>1</v>
      </c>
      <c r="U73" s="115">
        <v>1</v>
      </c>
      <c r="V73" s="115">
        <v>1</v>
      </c>
      <c r="W73" s="115">
        <v>5</v>
      </c>
      <c r="X73" s="115" t="s">
        <v>201</v>
      </c>
      <c r="Y73" s="115">
        <v>5</v>
      </c>
      <c r="Z73" s="115" t="s">
        <v>201</v>
      </c>
      <c r="AA73" s="115">
        <v>6</v>
      </c>
      <c r="AB73" s="115" t="s">
        <v>201</v>
      </c>
      <c r="AC73" s="116">
        <f t="shared" si="2"/>
        <v>19</v>
      </c>
      <c r="AD73" s="117">
        <v>1</v>
      </c>
      <c r="AE73" s="117">
        <v>1</v>
      </c>
      <c r="AF73" s="117">
        <v>1</v>
      </c>
      <c r="AG73" s="117">
        <v>1</v>
      </c>
      <c r="AH73" s="117">
        <v>1</v>
      </c>
      <c r="AI73" s="118">
        <f t="shared" si="3"/>
        <v>5</v>
      </c>
      <c r="AJ73" s="118">
        <f t="shared" si="4"/>
        <v>21.400000000000002</v>
      </c>
      <c r="AK73" s="118">
        <f t="shared" si="5"/>
        <v>5</v>
      </c>
      <c r="AL73" s="118">
        <f t="shared" si="6"/>
        <v>27</v>
      </c>
    </row>
    <row r="74" spans="1:38" ht="18" customHeight="1">
      <c r="A74" s="113">
        <v>71</v>
      </c>
      <c r="B74" s="113" t="s">
        <v>338</v>
      </c>
      <c r="C74" s="114" t="s">
        <v>339</v>
      </c>
      <c r="D74" s="115">
        <v>2</v>
      </c>
      <c r="E74" s="115">
        <v>1</v>
      </c>
      <c r="F74" s="115">
        <v>1</v>
      </c>
      <c r="G74" s="115" t="s">
        <v>201</v>
      </c>
      <c r="H74" s="115">
        <v>6</v>
      </c>
      <c r="I74" s="115">
        <v>3</v>
      </c>
      <c r="J74" s="115" t="s">
        <v>201</v>
      </c>
      <c r="K74" s="115">
        <v>6</v>
      </c>
      <c r="L74" s="115" t="s">
        <v>201</v>
      </c>
      <c r="M74" s="116">
        <f t="shared" si="0"/>
        <v>19</v>
      </c>
      <c r="N74" s="117">
        <v>1</v>
      </c>
      <c r="O74" s="117">
        <v>1</v>
      </c>
      <c r="P74" s="117">
        <v>1</v>
      </c>
      <c r="Q74" s="117">
        <v>1</v>
      </c>
      <c r="R74" s="117">
        <v>1</v>
      </c>
      <c r="S74" s="118">
        <f t="shared" si="1"/>
        <v>5</v>
      </c>
      <c r="T74" s="115">
        <v>1</v>
      </c>
      <c r="U74" s="115">
        <v>1</v>
      </c>
      <c r="V74" s="115">
        <v>1</v>
      </c>
      <c r="W74" s="115" t="s">
        <v>201</v>
      </c>
      <c r="X74" s="115">
        <v>4</v>
      </c>
      <c r="Y74" s="115">
        <v>5</v>
      </c>
      <c r="Z74" s="115" t="s">
        <v>201</v>
      </c>
      <c r="AA74" s="115" t="s">
        <v>201</v>
      </c>
      <c r="AB74" s="115">
        <v>4</v>
      </c>
      <c r="AC74" s="116">
        <f t="shared" si="2"/>
        <v>16</v>
      </c>
      <c r="AD74" s="117">
        <v>1</v>
      </c>
      <c r="AE74" s="117">
        <v>1</v>
      </c>
      <c r="AF74" s="117">
        <v>1</v>
      </c>
      <c r="AG74" s="117">
        <v>1</v>
      </c>
      <c r="AH74" s="117">
        <v>1</v>
      </c>
      <c r="AI74" s="118">
        <f t="shared" si="3"/>
        <v>5</v>
      </c>
      <c r="AJ74" s="118">
        <f t="shared" si="4"/>
        <v>18.400000000000002</v>
      </c>
      <c r="AK74" s="118">
        <f t="shared" si="5"/>
        <v>5</v>
      </c>
      <c r="AL74" s="118">
        <f t="shared" si="6"/>
        <v>24</v>
      </c>
    </row>
    <row r="75" spans="1:38" ht="18" customHeight="1">
      <c r="A75" s="113">
        <v>72</v>
      </c>
      <c r="B75" s="113" t="s">
        <v>340</v>
      </c>
      <c r="C75" s="114" t="s">
        <v>341</v>
      </c>
      <c r="D75" s="115">
        <v>1</v>
      </c>
      <c r="E75" s="115">
        <v>1</v>
      </c>
      <c r="F75" s="115">
        <v>1</v>
      </c>
      <c r="G75" s="115">
        <v>5</v>
      </c>
      <c r="H75" s="115" t="s">
        <v>201</v>
      </c>
      <c r="I75" s="115">
        <v>4</v>
      </c>
      <c r="J75" s="115" t="s">
        <v>201</v>
      </c>
      <c r="K75" s="115">
        <v>8</v>
      </c>
      <c r="L75" s="115" t="s">
        <v>201</v>
      </c>
      <c r="M75" s="116">
        <f t="shared" si="0"/>
        <v>20</v>
      </c>
      <c r="N75" s="117">
        <v>1</v>
      </c>
      <c r="O75" s="117">
        <v>1</v>
      </c>
      <c r="P75" s="117">
        <v>1</v>
      </c>
      <c r="Q75" s="117">
        <v>1</v>
      </c>
      <c r="R75" s="117">
        <v>1</v>
      </c>
      <c r="S75" s="118">
        <f t="shared" si="1"/>
        <v>5</v>
      </c>
      <c r="T75" s="115">
        <v>1</v>
      </c>
      <c r="U75" s="115" t="s">
        <v>201</v>
      </c>
      <c r="V75" s="115">
        <v>1</v>
      </c>
      <c r="W75" s="115">
        <v>3</v>
      </c>
      <c r="X75" s="115" t="s">
        <v>201</v>
      </c>
      <c r="Y75" s="115">
        <v>4</v>
      </c>
      <c r="Z75" s="115">
        <v>5</v>
      </c>
      <c r="AA75" s="115">
        <v>6</v>
      </c>
      <c r="AB75" s="115" t="s">
        <v>201</v>
      </c>
      <c r="AC75" s="116">
        <f t="shared" si="2"/>
        <v>16</v>
      </c>
      <c r="AD75" s="117">
        <v>1</v>
      </c>
      <c r="AE75" s="117">
        <v>1</v>
      </c>
      <c r="AF75" s="117">
        <v>1</v>
      </c>
      <c r="AG75" s="117">
        <v>1</v>
      </c>
      <c r="AH75" s="117">
        <v>1</v>
      </c>
      <c r="AI75" s="118">
        <f t="shared" si="3"/>
        <v>5</v>
      </c>
      <c r="AJ75" s="118">
        <f t="shared" si="4"/>
        <v>19.2</v>
      </c>
      <c r="AK75" s="118">
        <f t="shared" si="5"/>
        <v>5</v>
      </c>
      <c r="AL75" s="118">
        <f t="shared" si="6"/>
        <v>25</v>
      </c>
    </row>
    <row r="76" spans="1:38" ht="18" customHeight="1">
      <c r="A76" s="113">
        <v>73</v>
      </c>
      <c r="B76" s="113" t="s">
        <v>342</v>
      </c>
      <c r="C76" s="114" t="s">
        <v>343</v>
      </c>
      <c r="D76" s="115">
        <v>1</v>
      </c>
      <c r="E76" s="115">
        <v>1</v>
      </c>
      <c r="F76" s="115">
        <v>1</v>
      </c>
      <c r="G76" s="115">
        <v>6</v>
      </c>
      <c r="H76" s="115" t="s">
        <v>201</v>
      </c>
      <c r="I76" s="115" t="s">
        <v>201</v>
      </c>
      <c r="J76" s="115">
        <v>4</v>
      </c>
      <c r="K76" s="115">
        <v>6</v>
      </c>
      <c r="L76" s="115" t="s">
        <v>201</v>
      </c>
      <c r="M76" s="116">
        <f t="shared" si="0"/>
        <v>19</v>
      </c>
      <c r="N76" s="117">
        <v>1</v>
      </c>
      <c r="O76" s="117">
        <v>1</v>
      </c>
      <c r="P76" s="117">
        <v>1</v>
      </c>
      <c r="Q76" s="117">
        <v>1</v>
      </c>
      <c r="R76" s="117">
        <v>1</v>
      </c>
      <c r="S76" s="118">
        <f t="shared" si="1"/>
        <v>5</v>
      </c>
      <c r="T76" s="115">
        <v>2</v>
      </c>
      <c r="U76" s="115">
        <v>1</v>
      </c>
      <c r="V76" s="115">
        <v>1</v>
      </c>
      <c r="W76" s="115">
        <v>5</v>
      </c>
      <c r="X76" s="115" t="s">
        <v>201</v>
      </c>
      <c r="Y76" s="115">
        <v>5</v>
      </c>
      <c r="Z76" s="115">
        <v>4</v>
      </c>
      <c r="AA76" s="115">
        <v>7</v>
      </c>
      <c r="AB76" s="115" t="s">
        <v>201</v>
      </c>
      <c r="AC76" s="116">
        <f t="shared" si="2"/>
        <v>21</v>
      </c>
      <c r="AD76" s="117">
        <v>1</v>
      </c>
      <c r="AE76" s="117">
        <v>1</v>
      </c>
      <c r="AF76" s="117">
        <v>1</v>
      </c>
      <c r="AG76" s="117">
        <v>1</v>
      </c>
      <c r="AH76" s="117">
        <v>1</v>
      </c>
      <c r="AI76" s="118">
        <f t="shared" si="3"/>
        <v>5</v>
      </c>
      <c r="AJ76" s="118">
        <f t="shared" si="4"/>
        <v>20.6</v>
      </c>
      <c r="AK76" s="118">
        <f t="shared" si="5"/>
        <v>5</v>
      </c>
      <c r="AL76" s="118">
        <f t="shared" si="6"/>
        <v>26</v>
      </c>
    </row>
    <row r="77" spans="1:38" ht="18" customHeight="1">
      <c r="A77" s="113">
        <v>74</v>
      </c>
      <c r="B77" s="113" t="s">
        <v>344</v>
      </c>
      <c r="C77" s="114" t="s">
        <v>345</v>
      </c>
      <c r="D77" s="115">
        <v>2</v>
      </c>
      <c r="E77" s="115">
        <v>1</v>
      </c>
      <c r="F77" s="115">
        <v>1</v>
      </c>
      <c r="G77" s="115">
        <v>4</v>
      </c>
      <c r="H77" s="115">
        <v>5</v>
      </c>
      <c r="I77" s="115">
        <v>2</v>
      </c>
      <c r="J77" s="115" t="s">
        <v>201</v>
      </c>
      <c r="K77" s="115">
        <v>4</v>
      </c>
      <c r="L77" s="115" t="s">
        <v>201</v>
      </c>
      <c r="M77" s="116">
        <f t="shared" si="0"/>
        <v>15</v>
      </c>
      <c r="N77" s="117">
        <v>1</v>
      </c>
      <c r="O77" s="117">
        <v>1</v>
      </c>
      <c r="P77" s="117">
        <v>1</v>
      </c>
      <c r="Q77" s="117">
        <v>1</v>
      </c>
      <c r="R77" s="117">
        <v>1</v>
      </c>
      <c r="S77" s="118">
        <f t="shared" si="1"/>
        <v>5</v>
      </c>
      <c r="T77" s="115">
        <v>1</v>
      </c>
      <c r="U77" s="115">
        <v>1</v>
      </c>
      <c r="V77" s="115">
        <v>1</v>
      </c>
      <c r="W77" s="115" t="s">
        <v>201</v>
      </c>
      <c r="X77" s="115">
        <v>5</v>
      </c>
      <c r="Y77" s="115" t="s">
        <v>201</v>
      </c>
      <c r="Z77" s="115">
        <v>6</v>
      </c>
      <c r="AA77" s="115">
        <v>6</v>
      </c>
      <c r="AB77" s="115" t="s">
        <v>201</v>
      </c>
      <c r="AC77" s="116">
        <f t="shared" si="2"/>
        <v>20</v>
      </c>
      <c r="AD77" s="117">
        <v>1</v>
      </c>
      <c r="AE77" s="117">
        <v>1</v>
      </c>
      <c r="AF77" s="117">
        <v>1</v>
      </c>
      <c r="AG77" s="117">
        <v>1</v>
      </c>
      <c r="AH77" s="117">
        <v>1</v>
      </c>
      <c r="AI77" s="118">
        <f t="shared" si="3"/>
        <v>5</v>
      </c>
      <c r="AJ77" s="118">
        <f t="shared" si="4"/>
        <v>19</v>
      </c>
      <c r="AK77" s="118">
        <f t="shared" si="5"/>
        <v>5</v>
      </c>
      <c r="AL77" s="118">
        <f t="shared" si="6"/>
        <v>24</v>
      </c>
    </row>
    <row r="78" spans="1:38" ht="18" customHeight="1">
      <c r="A78" s="113">
        <v>75</v>
      </c>
      <c r="B78" s="113" t="s">
        <v>346</v>
      </c>
      <c r="C78" s="114" t="s">
        <v>347</v>
      </c>
      <c r="D78" s="115">
        <v>1</v>
      </c>
      <c r="E78" s="115">
        <v>0</v>
      </c>
      <c r="F78" s="115">
        <v>1</v>
      </c>
      <c r="G78" s="115">
        <v>6</v>
      </c>
      <c r="H78" s="115" t="s">
        <v>201</v>
      </c>
      <c r="I78" s="115" t="s">
        <v>201</v>
      </c>
      <c r="J78" s="115">
        <v>4</v>
      </c>
      <c r="K78" s="115">
        <v>4</v>
      </c>
      <c r="L78" s="115" t="s">
        <v>201</v>
      </c>
      <c r="M78" s="116">
        <f t="shared" si="0"/>
        <v>16</v>
      </c>
      <c r="N78" s="117">
        <v>1</v>
      </c>
      <c r="O78" s="117">
        <v>1</v>
      </c>
      <c r="P78" s="117">
        <v>1</v>
      </c>
      <c r="Q78" s="117">
        <v>1</v>
      </c>
      <c r="R78" s="117">
        <v>1</v>
      </c>
      <c r="S78" s="118">
        <f t="shared" si="1"/>
        <v>5</v>
      </c>
      <c r="T78" s="115">
        <v>1</v>
      </c>
      <c r="U78" s="115">
        <v>1</v>
      </c>
      <c r="V78" s="115">
        <v>1</v>
      </c>
      <c r="W78" s="115">
        <v>6</v>
      </c>
      <c r="X78" s="115" t="s">
        <v>201</v>
      </c>
      <c r="Y78" s="115">
        <v>3</v>
      </c>
      <c r="Z78" s="115" t="s">
        <v>201</v>
      </c>
      <c r="AA78" s="115" t="s">
        <v>201</v>
      </c>
      <c r="AB78" s="115">
        <v>5</v>
      </c>
      <c r="AC78" s="116">
        <f t="shared" si="2"/>
        <v>17</v>
      </c>
      <c r="AD78" s="117">
        <v>1</v>
      </c>
      <c r="AE78" s="117">
        <v>1</v>
      </c>
      <c r="AF78" s="117">
        <v>1</v>
      </c>
      <c r="AG78" s="117">
        <v>1</v>
      </c>
      <c r="AH78" s="117">
        <v>1</v>
      </c>
      <c r="AI78" s="118">
        <f t="shared" si="3"/>
        <v>5</v>
      </c>
      <c r="AJ78" s="118">
        <f t="shared" si="4"/>
        <v>16.8</v>
      </c>
      <c r="AK78" s="118">
        <f t="shared" si="5"/>
        <v>5</v>
      </c>
      <c r="AL78" s="118">
        <f t="shared" si="6"/>
        <v>22</v>
      </c>
    </row>
    <row r="79" spans="1:38" ht="18" customHeight="1">
      <c r="A79" s="113">
        <v>76</v>
      </c>
      <c r="B79" s="113" t="s">
        <v>348</v>
      </c>
      <c r="C79" s="114" t="s">
        <v>349</v>
      </c>
      <c r="D79" s="115">
        <v>1</v>
      </c>
      <c r="E79" s="115">
        <v>1</v>
      </c>
      <c r="F79" s="115">
        <v>1</v>
      </c>
      <c r="G79" s="115" t="s">
        <v>201</v>
      </c>
      <c r="H79" s="115">
        <v>8</v>
      </c>
      <c r="I79" s="115">
        <v>5</v>
      </c>
      <c r="J79" s="115" t="s">
        <v>201</v>
      </c>
      <c r="K79" s="115">
        <v>3</v>
      </c>
      <c r="L79" s="115" t="s">
        <v>201</v>
      </c>
      <c r="M79" s="116">
        <f t="shared" si="0"/>
        <v>19</v>
      </c>
      <c r="N79" s="117">
        <v>1</v>
      </c>
      <c r="O79" s="117">
        <v>1</v>
      </c>
      <c r="P79" s="117">
        <v>1</v>
      </c>
      <c r="Q79" s="117">
        <v>1</v>
      </c>
      <c r="R79" s="117">
        <v>1</v>
      </c>
      <c r="S79" s="118">
        <f t="shared" si="1"/>
        <v>5</v>
      </c>
      <c r="T79" s="115">
        <v>1</v>
      </c>
      <c r="U79" s="115">
        <v>1</v>
      </c>
      <c r="V79" s="115">
        <v>1</v>
      </c>
      <c r="W79" s="115">
        <v>4</v>
      </c>
      <c r="X79" s="115" t="s">
        <v>201</v>
      </c>
      <c r="Y79" s="115" t="s">
        <v>201</v>
      </c>
      <c r="Z79" s="115">
        <v>5</v>
      </c>
      <c r="AA79" s="115">
        <v>5</v>
      </c>
      <c r="AB79" s="115" t="s">
        <v>201</v>
      </c>
      <c r="AC79" s="116">
        <f t="shared" si="2"/>
        <v>17</v>
      </c>
      <c r="AD79" s="117">
        <v>1</v>
      </c>
      <c r="AE79" s="117">
        <v>1</v>
      </c>
      <c r="AF79" s="117">
        <v>1</v>
      </c>
      <c r="AG79" s="117">
        <v>1</v>
      </c>
      <c r="AH79" s="117">
        <v>1</v>
      </c>
      <c r="AI79" s="118">
        <f t="shared" si="3"/>
        <v>5</v>
      </c>
      <c r="AJ79" s="118">
        <f t="shared" si="4"/>
        <v>18.600000000000001</v>
      </c>
      <c r="AK79" s="118">
        <f t="shared" si="5"/>
        <v>5</v>
      </c>
      <c r="AL79" s="118">
        <f t="shared" si="6"/>
        <v>24</v>
      </c>
    </row>
    <row r="80" spans="1:38" ht="18" customHeight="1">
      <c r="A80" s="113">
        <v>77</v>
      </c>
      <c r="B80" s="113" t="s">
        <v>350</v>
      </c>
      <c r="C80" s="114" t="s">
        <v>351</v>
      </c>
      <c r="D80" s="115">
        <v>1</v>
      </c>
      <c r="E80" s="115">
        <v>1</v>
      </c>
      <c r="F80" s="115">
        <v>1</v>
      </c>
      <c r="G80" s="115">
        <v>5</v>
      </c>
      <c r="H80" s="115">
        <v>3</v>
      </c>
      <c r="I80" s="115">
        <v>2</v>
      </c>
      <c r="J80" s="115" t="s">
        <v>201</v>
      </c>
      <c r="K80" s="115">
        <v>3</v>
      </c>
      <c r="L80" s="115" t="s">
        <v>201</v>
      </c>
      <c r="M80" s="116">
        <f t="shared" si="0"/>
        <v>13</v>
      </c>
      <c r="N80" s="117">
        <v>1</v>
      </c>
      <c r="O80" s="117">
        <v>1</v>
      </c>
      <c r="P80" s="117">
        <v>1</v>
      </c>
      <c r="Q80" s="117">
        <v>1</v>
      </c>
      <c r="R80" s="117">
        <v>1</v>
      </c>
      <c r="S80" s="118">
        <f t="shared" si="1"/>
        <v>5</v>
      </c>
      <c r="T80" s="115">
        <v>1</v>
      </c>
      <c r="U80" s="115">
        <v>1</v>
      </c>
      <c r="V80" s="115">
        <v>1</v>
      </c>
      <c r="W80" s="115" t="s">
        <v>201</v>
      </c>
      <c r="X80" s="115">
        <v>4</v>
      </c>
      <c r="Y80" s="115">
        <v>4</v>
      </c>
      <c r="Z80" s="115" t="s">
        <v>201</v>
      </c>
      <c r="AA80" s="115">
        <v>4</v>
      </c>
      <c r="AB80" s="115" t="s">
        <v>201</v>
      </c>
      <c r="AC80" s="116">
        <f t="shared" si="2"/>
        <v>15</v>
      </c>
      <c r="AD80" s="117">
        <v>1</v>
      </c>
      <c r="AE80" s="117">
        <v>1</v>
      </c>
      <c r="AF80" s="117">
        <v>1</v>
      </c>
      <c r="AG80" s="117">
        <v>1</v>
      </c>
      <c r="AH80" s="117">
        <v>1</v>
      </c>
      <c r="AI80" s="118">
        <f t="shared" si="3"/>
        <v>5</v>
      </c>
      <c r="AJ80" s="118">
        <f t="shared" si="4"/>
        <v>14.6</v>
      </c>
      <c r="AK80" s="118">
        <f t="shared" si="5"/>
        <v>5</v>
      </c>
      <c r="AL80" s="118">
        <f t="shared" si="6"/>
        <v>20</v>
      </c>
    </row>
    <row r="81" spans="1:38" ht="18" customHeight="1">
      <c r="A81" s="113">
        <v>78</v>
      </c>
      <c r="B81" s="113" t="s">
        <v>352</v>
      </c>
      <c r="C81" s="114" t="s">
        <v>353</v>
      </c>
      <c r="D81" s="115">
        <v>1</v>
      </c>
      <c r="E81" s="115">
        <v>2</v>
      </c>
      <c r="F81" s="115">
        <v>1</v>
      </c>
      <c r="G81" s="115">
        <v>6</v>
      </c>
      <c r="H81" s="115" t="s">
        <v>201</v>
      </c>
      <c r="I81" s="115" t="s">
        <v>201</v>
      </c>
      <c r="J81" s="115">
        <v>7</v>
      </c>
      <c r="K81" s="115">
        <v>4</v>
      </c>
      <c r="L81" s="115" t="s">
        <v>201</v>
      </c>
      <c r="M81" s="116">
        <f t="shared" si="0"/>
        <v>21</v>
      </c>
      <c r="N81" s="117">
        <v>1</v>
      </c>
      <c r="O81" s="117">
        <v>1</v>
      </c>
      <c r="P81" s="117">
        <v>1</v>
      </c>
      <c r="Q81" s="117">
        <v>1</v>
      </c>
      <c r="R81" s="117">
        <v>1</v>
      </c>
      <c r="S81" s="118">
        <f t="shared" si="1"/>
        <v>5</v>
      </c>
      <c r="T81" s="115">
        <v>1</v>
      </c>
      <c r="U81" s="115">
        <v>1</v>
      </c>
      <c r="V81" s="115">
        <v>1</v>
      </c>
      <c r="W81" s="115">
        <v>5</v>
      </c>
      <c r="X81" s="115" t="s">
        <v>201</v>
      </c>
      <c r="Y81" s="115">
        <v>6</v>
      </c>
      <c r="Z81" s="115" t="s">
        <v>201</v>
      </c>
      <c r="AA81" s="115">
        <v>6</v>
      </c>
      <c r="AB81" s="115" t="s">
        <v>201</v>
      </c>
      <c r="AC81" s="116">
        <f t="shared" si="2"/>
        <v>20</v>
      </c>
      <c r="AD81" s="117">
        <v>1</v>
      </c>
      <c r="AE81" s="117">
        <v>1</v>
      </c>
      <c r="AF81" s="117">
        <v>1</v>
      </c>
      <c r="AG81" s="117">
        <v>1</v>
      </c>
      <c r="AH81" s="117">
        <v>1</v>
      </c>
      <c r="AI81" s="118">
        <f t="shared" si="3"/>
        <v>5</v>
      </c>
      <c r="AJ81" s="118">
        <f t="shared" si="4"/>
        <v>20.8</v>
      </c>
      <c r="AK81" s="118">
        <f t="shared" si="5"/>
        <v>5</v>
      </c>
      <c r="AL81" s="118">
        <f t="shared" si="6"/>
        <v>26</v>
      </c>
    </row>
    <row r="82" spans="1:38" ht="18" customHeight="1">
      <c r="A82" s="113">
        <v>79</v>
      </c>
      <c r="B82" s="113" t="s">
        <v>354</v>
      </c>
      <c r="C82" s="114" t="s">
        <v>355</v>
      </c>
      <c r="D82" s="115">
        <v>2</v>
      </c>
      <c r="E82" s="115">
        <v>1</v>
      </c>
      <c r="F82" s="115">
        <v>1</v>
      </c>
      <c r="G82" s="115">
        <v>6</v>
      </c>
      <c r="H82" s="115" t="s">
        <v>201</v>
      </c>
      <c r="I82" s="115">
        <v>6</v>
      </c>
      <c r="J82" s="115" t="s">
        <v>201</v>
      </c>
      <c r="K82" s="115">
        <v>5</v>
      </c>
      <c r="L82" s="115" t="s">
        <v>201</v>
      </c>
      <c r="M82" s="116">
        <f t="shared" si="0"/>
        <v>21</v>
      </c>
      <c r="N82" s="117">
        <v>1</v>
      </c>
      <c r="O82" s="117">
        <v>1</v>
      </c>
      <c r="P82" s="117">
        <v>1</v>
      </c>
      <c r="Q82" s="117">
        <v>1</v>
      </c>
      <c r="R82" s="117">
        <v>1</v>
      </c>
      <c r="S82" s="118">
        <f t="shared" si="1"/>
        <v>5</v>
      </c>
      <c r="T82" s="115">
        <v>2</v>
      </c>
      <c r="U82" s="115">
        <v>1</v>
      </c>
      <c r="V82" s="115">
        <v>1</v>
      </c>
      <c r="W82" s="115">
        <v>6</v>
      </c>
      <c r="X82" s="115" t="s">
        <v>201</v>
      </c>
      <c r="Y82" s="115">
        <v>5</v>
      </c>
      <c r="Z82" s="115" t="s">
        <v>201</v>
      </c>
      <c r="AA82" s="115">
        <v>6</v>
      </c>
      <c r="AB82" s="115" t="s">
        <v>201</v>
      </c>
      <c r="AC82" s="116">
        <f t="shared" si="2"/>
        <v>21</v>
      </c>
      <c r="AD82" s="117">
        <v>1</v>
      </c>
      <c r="AE82" s="117">
        <v>1</v>
      </c>
      <c r="AF82" s="117">
        <v>1</v>
      </c>
      <c r="AG82" s="117">
        <v>1</v>
      </c>
      <c r="AH82" s="117">
        <v>1</v>
      </c>
      <c r="AI82" s="118">
        <f t="shared" si="3"/>
        <v>5</v>
      </c>
      <c r="AJ82" s="118">
        <f t="shared" si="4"/>
        <v>21</v>
      </c>
      <c r="AK82" s="118">
        <f t="shared" si="5"/>
        <v>5</v>
      </c>
      <c r="AL82" s="118">
        <f t="shared" si="6"/>
        <v>26</v>
      </c>
    </row>
    <row r="83" spans="1:38" ht="18" customHeight="1">
      <c r="A83" s="113">
        <v>80</v>
      </c>
      <c r="B83" s="113" t="s">
        <v>356</v>
      </c>
      <c r="C83" s="114" t="s">
        <v>357</v>
      </c>
      <c r="D83" s="115">
        <v>2</v>
      </c>
      <c r="E83" s="115">
        <v>1</v>
      </c>
      <c r="F83" s="115">
        <v>1</v>
      </c>
      <c r="G83" s="115" t="s">
        <v>201</v>
      </c>
      <c r="H83" s="115">
        <v>4</v>
      </c>
      <c r="I83" s="115">
        <v>5</v>
      </c>
      <c r="J83" s="115" t="s">
        <v>201</v>
      </c>
      <c r="K83" s="115" t="s">
        <v>201</v>
      </c>
      <c r="L83" s="115">
        <v>2</v>
      </c>
      <c r="M83" s="116">
        <f t="shared" si="0"/>
        <v>15</v>
      </c>
      <c r="N83" s="117">
        <v>1</v>
      </c>
      <c r="O83" s="117">
        <v>1</v>
      </c>
      <c r="P83" s="117">
        <v>1</v>
      </c>
      <c r="Q83" s="117">
        <v>1</v>
      </c>
      <c r="R83" s="117">
        <v>1</v>
      </c>
      <c r="S83" s="118">
        <f t="shared" si="1"/>
        <v>5</v>
      </c>
      <c r="T83" s="115">
        <v>1</v>
      </c>
      <c r="U83" s="115">
        <v>1</v>
      </c>
      <c r="V83" s="115">
        <v>1</v>
      </c>
      <c r="W83" s="115">
        <v>5</v>
      </c>
      <c r="X83" s="115" t="s">
        <v>201</v>
      </c>
      <c r="Y83" s="115">
        <v>6</v>
      </c>
      <c r="Z83" s="115" t="s">
        <v>201</v>
      </c>
      <c r="AA83" s="115" t="s">
        <v>201</v>
      </c>
      <c r="AB83" s="115">
        <v>5</v>
      </c>
      <c r="AC83" s="116">
        <f t="shared" si="2"/>
        <v>19</v>
      </c>
      <c r="AD83" s="117">
        <v>1</v>
      </c>
      <c r="AE83" s="117">
        <v>1</v>
      </c>
      <c r="AF83" s="117">
        <v>1</v>
      </c>
      <c r="AG83" s="117">
        <v>1</v>
      </c>
      <c r="AH83" s="117">
        <v>1</v>
      </c>
      <c r="AI83" s="118">
        <f t="shared" si="3"/>
        <v>5</v>
      </c>
      <c r="AJ83" s="118">
        <f t="shared" si="4"/>
        <v>18.200000000000003</v>
      </c>
      <c r="AK83" s="118">
        <f t="shared" si="5"/>
        <v>5</v>
      </c>
      <c r="AL83" s="118">
        <f t="shared" si="6"/>
        <v>24</v>
      </c>
    </row>
    <row r="84" spans="1:38" ht="18" customHeight="1">
      <c r="A84" s="113">
        <v>81</v>
      </c>
      <c r="B84" s="113" t="s">
        <v>358</v>
      </c>
      <c r="C84" s="114" t="s">
        <v>359</v>
      </c>
      <c r="D84" s="115">
        <v>2</v>
      </c>
      <c r="E84" s="115">
        <v>1</v>
      </c>
      <c r="F84" s="115">
        <v>1</v>
      </c>
      <c r="G84" s="115">
        <v>6</v>
      </c>
      <c r="H84" s="115" t="s">
        <v>201</v>
      </c>
      <c r="I84" s="115">
        <v>5</v>
      </c>
      <c r="J84" s="115" t="s">
        <v>201</v>
      </c>
      <c r="K84" s="115" t="s">
        <v>201</v>
      </c>
      <c r="L84" s="115">
        <v>4</v>
      </c>
      <c r="M84" s="116">
        <f t="shared" si="0"/>
        <v>19</v>
      </c>
      <c r="N84" s="117">
        <v>1</v>
      </c>
      <c r="O84" s="117">
        <v>1</v>
      </c>
      <c r="P84" s="117">
        <v>1</v>
      </c>
      <c r="Q84" s="117">
        <v>1</v>
      </c>
      <c r="R84" s="117">
        <v>1</v>
      </c>
      <c r="S84" s="118">
        <f t="shared" si="1"/>
        <v>5</v>
      </c>
      <c r="T84" s="115">
        <v>1</v>
      </c>
      <c r="U84" s="115">
        <v>1</v>
      </c>
      <c r="V84" s="115">
        <v>1</v>
      </c>
      <c r="W84" s="115">
        <v>4</v>
      </c>
      <c r="X84" s="115">
        <v>6</v>
      </c>
      <c r="Y84" s="115" t="s">
        <v>201</v>
      </c>
      <c r="Z84" s="115">
        <v>6</v>
      </c>
      <c r="AA84" s="115">
        <v>6</v>
      </c>
      <c r="AB84" s="115" t="s">
        <v>201</v>
      </c>
      <c r="AC84" s="116">
        <f t="shared" si="2"/>
        <v>21</v>
      </c>
      <c r="AD84" s="117">
        <v>1</v>
      </c>
      <c r="AE84" s="117">
        <v>1</v>
      </c>
      <c r="AF84" s="117">
        <v>1</v>
      </c>
      <c r="AG84" s="117">
        <v>1</v>
      </c>
      <c r="AH84" s="117">
        <v>1</v>
      </c>
      <c r="AI84" s="118">
        <f t="shared" si="3"/>
        <v>5</v>
      </c>
      <c r="AJ84" s="118">
        <f t="shared" si="4"/>
        <v>20.6</v>
      </c>
      <c r="AK84" s="118">
        <f t="shared" si="5"/>
        <v>5</v>
      </c>
      <c r="AL84" s="118">
        <f t="shared" si="6"/>
        <v>26</v>
      </c>
    </row>
    <row r="85" spans="1:38" ht="18" customHeight="1">
      <c r="A85" s="113">
        <v>82</v>
      </c>
      <c r="B85" s="113" t="s">
        <v>360</v>
      </c>
      <c r="C85" s="114" t="s">
        <v>361</v>
      </c>
      <c r="D85" s="115">
        <v>2</v>
      </c>
      <c r="E85" s="115">
        <v>2</v>
      </c>
      <c r="F85" s="115">
        <v>2</v>
      </c>
      <c r="G85" s="115">
        <v>6</v>
      </c>
      <c r="H85" s="115" t="s">
        <v>201</v>
      </c>
      <c r="I85" s="115">
        <v>5</v>
      </c>
      <c r="J85" s="115" t="s">
        <v>201</v>
      </c>
      <c r="K85" s="115">
        <v>8</v>
      </c>
      <c r="L85" s="115" t="s">
        <v>201</v>
      </c>
      <c r="M85" s="116">
        <f t="shared" si="0"/>
        <v>25</v>
      </c>
      <c r="N85" s="117">
        <v>1</v>
      </c>
      <c r="O85" s="117">
        <v>1</v>
      </c>
      <c r="P85" s="117">
        <v>1</v>
      </c>
      <c r="Q85" s="117">
        <v>1</v>
      </c>
      <c r="R85" s="117">
        <v>1</v>
      </c>
      <c r="S85" s="118">
        <f t="shared" si="1"/>
        <v>5</v>
      </c>
      <c r="T85" s="115">
        <v>2</v>
      </c>
      <c r="U85" s="115">
        <v>1</v>
      </c>
      <c r="V85" s="115">
        <v>1</v>
      </c>
      <c r="W85" s="115" t="s">
        <v>201</v>
      </c>
      <c r="X85" s="115">
        <v>8</v>
      </c>
      <c r="Y85" s="115">
        <v>6</v>
      </c>
      <c r="Z85" s="115" t="s">
        <v>201</v>
      </c>
      <c r="AA85" s="115">
        <v>6</v>
      </c>
      <c r="AB85" s="115" t="s">
        <v>201</v>
      </c>
      <c r="AC85" s="116">
        <f t="shared" si="2"/>
        <v>24</v>
      </c>
      <c r="AD85" s="117">
        <v>1</v>
      </c>
      <c r="AE85" s="117">
        <v>1</v>
      </c>
      <c r="AF85" s="117">
        <v>1</v>
      </c>
      <c r="AG85" s="117">
        <v>1</v>
      </c>
      <c r="AH85" s="117">
        <v>1</v>
      </c>
      <c r="AI85" s="118">
        <f t="shared" si="3"/>
        <v>5</v>
      </c>
      <c r="AJ85" s="118">
        <f t="shared" si="4"/>
        <v>24.8</v>
      </c>
      <c r="AK85" s="118">
        <f t="shared" si="5"/>
        <v>5</v>
      </c>
      <c r="AL85" s="118">
        <f t="shared" si="6"/>
        <v>30</v>
      </c>
    </row>
    <row r="86" spans="1:38" ht="18" customHeight="1">
      <c r="A86" s="113">
        <v>83</v>
      </c>
      <c r="B86" s="113" t="s">
        <v>362</v>
      </c>
      <c r="C86" s="114" t="s">
        <v>363</v>
      </c>
      <c r="D86" s="115">
        <v>2</v>
      </c>
      <c r="E86" s="115">
        <v>1</v>
      </c>
      <c r="F86" s="115">
        <v>1</v>
      </c>
      <c r="G86" s="115">
        <v>5</v>
      </c>
      <c r="H86" s="115" t="s">
        <v>201</v>
      </c>
      <c r="I86" s="115">
        <v>4</v>
      </c>
      <c r="J86" s="115" t="s">
        <v>201</v>
      </c>
      <c r="K86" s="115">
        <v>4</v>
      </c>
      <c r="L86" s="115" t="s">
        <v>201</v>
      </c>
      <c r="M86" s="116">
        <f t="shared" si="0"/>
        <v>17</v>
      </c>
      <c r="N86" s="117">
        <v>1</v>
      </c>
      <c r="O86" s="117">
        <v>1</v>
      </c>
      <c r="P86" s="117">
        <v>1</v>
      </c>
      <c r="Q86" s="117">
        <v>1</v>
      </c>
      <c r="R86" s="117">
        <v>1</v>
      </c>
      <c r="S86" s="118">
        <f t="shared" si="1"/>
        <v>5</v>
      </c>
      <c r="T86" s="115">
        <v>1</v>
      </c>
      <c r="U86" s="115">
        <v>1</v>
      </c>
      <c r="V86" s="115">
        <v>1</v>
      </c>
      <c r="W86" s="115">
        <v>6</v>
      </c>
      <c r="X86" s="115" t="s">
        <v>201</v>
      </c>
      <c r="Y86" s="115">
        <v>6</v>
      </c>
      <c r="Z86" s="115" t="s">
        <v>201</v>
      </c>
      <c r="AA86" s="115">
        <v>7</v>
      </c>
      <c r="AB86" s="115" t="s">
        <v>201</v>
      </c>
      <c r="AC86" s="116">
        <f t="shared" si="2"/>
        <v>22</v>
      </c>
      <c r="AD86" s="117">
        <v>1</v>
      </c>
      <c r="AE86" s="117">
        <v>1</v>
      </c>
      <c r="AF86" s="117">
        <v>1</v>
      </c>
      <c r="AG86" s="117">
        <v>1</v>
      </c>
      <c r="AH86" s="117">
        <v>1</v>
      </c>
      <c r="AI86" s="118">
        <f t="shared" si="3"/>
        <v>5</v>
      </c>
      <c r="AJ86" s="118">
        <f t="shared" si="4"/>
        <v>21</v>
      </c>
      <c r="AK86" s="118">
        <f t="shared" si="5"/>
        <v>5</v>
      </c>
      <c r="AL86" s="118">
        <f t="shared" si="6"/>
        <v>26</v>
      </c>
    </row>
    <row r="87" spans="1:38" ht="18" customHeight="1">
      <c r="A87" s="113">
        <v>84</v>
      </c>
      <c r="B87" s="113" t="s">
        <v>364</v>
      </c>
      <c r="C87" s="114" t="s">
        <v>365</v>
      </c>
      <c r="D87" s="115">
        <v>1</v>
      </c>
      <c r="E87" s="115">
        <v>1</v>
      </c>
      <c r="F87" s="115">
        <v>1</v>
      </c>
      <c r="G87" s="115">
        <v>4</v>
      </c>
      <c r="H87" s="115" t="s">
        <v>201</v>
      </c>
      <c r="I87" s="115">
        <v>4</v>
      </c>
      <c r="J87" s="115" t="s">
        <v>201</v>
      </c>
      <c r="K87" s="115">
        <v>4</v>
      </c>
      <c r="L87" s="115" t="s">
        <v>201</v>
      </c>
      <c r="M87" s="116">
        <f t="shared" si="0"/>
        <v>15</v>
      </c>
      <c r="N87" s="117">
        <v>1</v>
      </c>
      <c r="O87" s="117">
        <v>1</v>
      </c>
      <c r="P87" s="117">
        <v>1</v>
      </c>
      <c r="Q87" s="117">
        <v>1</v>
      </c>
      <c r="R87" s="117">
        <v>1</v>
      </c>
      <c r="S87" s="118">
        <f t="shared" si="1"/>
        <v>5</v>
      </c>
      <c r="T87" s="115">
        <v>1</v>
      </c>
      <c r="U87" s="115">
        <v>1</v>
      </c>
      <c r="V87" s="115">
        <v>1</v>
      </c>
      <c r="W87" s="115">
        <v>6</v>
      </c>
      <c r="X87" s="115" t="s">
        <v>201</v>
      </c>
      <c r="Y87" s="115">
        <v>6</v>
      </c>
      <c r="Z87" s="115" t="s">
        <v>201</v>
      </c>
      <c r="AA87" s="115" t="s">
        <v>201</v>
      </c>
      <c r="AB87" s="115">
        <v>6</v>
      </c>
      <c r="AC87" s="116">
        <f t="shared" si="2"/>
        <v>21</v>
      </c>
      <c r="AD87" s="117">
        <v>1</v>
      </c>
      <c r="AE87" s="117">
        <v>1</v>
      </c>
      <c r="AF87" s="117">
        <v>1</v>
      </c>
      <c r="AG87" s="117">
        <v>1</v>
      </c>
      <c r="AH87" s="117">
        <v>1</v>
      </c>
      <c r="AI87" s="118">
        <f t="shared" si="3"/>
        <v>5</v>
      </c>
      <c r="AJ87" s="118">
        <f t="shared" si="4"/>
        <v>19.8</v>
      </c>
      <c r="AK87" s="118">
        <f t="shared" si="5"/>
        <v>5</v>
      </c>
      <c r="AL87" s="118">
        <f t="shared" si="6"/>
        <v>25</v>
      </c>
    </row>
    <row r="88" spans="1:38" ht="18" customHeight="1">
      <c r="A88" s="113">
        <v>85</v>
      </c>
      <c r="B88" s="113" t="s">
        <v>366</v>
      </c>
      <c r="C88" s="114" t="s">
        <v>367</v>
      </c>
      <c r="D88" s="115">
        <v>2</v>
      </c>
      <c r="E88" s="115">
        <v>1</v>
      </c>
      <c r="F88" s="115">
        <v>1</v>
      </c>
      <c r="G88" s="115" t="s">
        <v>201</v>
      </c>
      <c r="H88" s="115">
        <v>6</v>
      </c>
      <c r="I88" s="115">
        <v>5</v>
      </c>
      <c r="J88" s="115" t="s">
        <v>201</v>
      </c>
      <c r="K88" s="115">
        <v>8</v>
      </c>
      <c r="L88" s="115" t="s">
        <v>201</v>
      </c>
      <c r="M88" s="116">
        <f t="shared" si="0"/>
        <v>23</v>
      </c>
      <c r="N88" s="117">
        <v>1</v>
      </c>
      <c r="O88" s="117">
        <v>1</v>
      </c>
      <c r="P88" s="117">
        <v>1</v>
      </c>
      <c r="Q88" s="117">
        <v>1</v>
      </c>
      <c r="R88" s="117">
        <v>1</v>
      </c>
      <c r="S88" s="118">
        <f t="shared" si="1"/>
        <v>5</v>
      </c>
      <c r="T88" s="115">
        <v>1</v>
      </c>
      <c r="U88" s="115">
        <v>1</v>
      </c>
      <c r="V88" s="115">
        <v>1</v>
      </c>
      <c r="W88" s="115" t="s">
        <v>201</v>
      </c>
      <c r="X88" s="115">
        <v>6</v>
      </c>
      <c r="Y88" s="115">
        <v>6</v>
      </c>
      <c r="Z88" s="115" t="s">
        <v>201</v>
      </c>
      <c r="AA88" s="115">
        <v>6</v>
      </c>
      <c r="AB88" s="115" t="s">
        <v>201</v>
      </c>
      <c r="AC88" s="116">
        <f t="shared" si="2"/>
        <v>21</v>
      </c>
      <c r="AD88" s="117">
        <v>1</v>
      </c>
      <c r="AE88" s="117">
        <v>1</v>
      </c>
      <c r="AF88" s="117">
        <v>1</v>
      </c>
      <c r="AG88" s="117">
        <v>1</v>
      </c>
      <c r="AH88" s="117">
        <v>1</v>
      </c>
      <c r="AI88" s="118">
        <f t="shared" si="3"/>
        <v>5</v>
      </c>
      <c r="AJ88" s="118">
        <f t="shared" si="4"/>
        <v>22.6</v>
      </c>
      <c r="AK88" s="118">
        <f t="shared" si="5"/>
        <v>5</v>
      </c>
      <c r="AL88" s="118">
        <f t="shared" si="6"/>
        <v>28</v>
      </c>
    </row>
    <row r="89" spans="1:38" ht="18" customHeight="1">
      <c r="A89" s="113">
        <v>86</v>
      </c>
      <c r="B89" s="113" t="s">
        <v>368</v>
      </c>
      <c r="C89" s="114" t="s">
        <v>369</v>
      </c>
      <c r="D89" s="115">
        <v>2</v>
      </c>
      <c r="E89" s="115">
        <v>1</v>
      </c>
      <c r="F89" s="115">
        <v>1</v>
      </c>
      <c r="G89" s="115" t="s">
        <v>201</v>
      </c>
      <c r="H89" s="115">
        <v>7</v>
      </c>
      <c r="I89" s="115">
        <v>6</v>
      </c>
      <c r="J89" s="115">
        <v>6</v>
      </c>
      <c r="K89" s="115">
        <v>6</v>
      </c>
      <c r="L89" s="115" t="s">
        <v>201</v>
      </c>
      <c r="M89" s="116">
        <f t="shared" si="0"/>
        <v>23</v>
      </c>
      <c r="N89" s="117">
        <v>1</v>
      </c>
      <c r="O89" s="117">
        <v>1</v>
      </c>
      <c r="P89" s="117">
        <v>1</v>
      </c>
      <c r="Q89" s="117">
        <v>1</v>
      </c>
      <c r="R89" s="117">
        <v>1</v>
      </c>
      <c r="S89" s="118">
        <f t="shared" si="1"/>
        <v>5</v>
      </c>
      <c r="T89" s="115">
        <v>1</v>
      </c>
      <c r="U89" s="115">
        <v>1</v>
      </c>
      <c r="V89" s="115">
        <v>1</v>
      </c>
      <c r="W89" s="115" t="s">
        <v>201</v>
      </c>
      <c r="X89" s="115">
        <v>6</v>
      </c>
      <c r="Y89" s="115">
        <v>6</v>
      </c>
      <c r="Z89" s="115">
        <v>4</v>
      </c>
      <c r="AA89" s="115" t="s">
        <v>201</v>
      </c>
      <c r="AB89" s="115">
        <v>6</v>
      </c>
      <c r="AC89" s="116">
        <f t="shared" si="2"/>
        <v>21</v>
      </c>
      <c r="AD89" s="117">
        <v>1</v>
      </c>
      <c r="AE89" s="117">
        <v>1</v>
      </c>
      <c r="AF89" s="117">
        <v>1</v>
      </c>
      <c r="AG89" s="117">
        <v>1</v>
      </c>
      <c r="AH89" s="117">
        <v>1</v>
      </c>
      <c r="AI89" s="118">
        <f t="shared" si="3"/>
        <v>5</v>
      </c>
      <c r="AJ89" s="118">
        <f t="shared" si="4"/>
        <v>22.6</v>
      </c>
      <c r="AK89" s="118">
        <f t="shared" si="5"/>
        <v>5</v>
      </c>
      <c r="AL89" s="118">
        <f t="shared" si="6"/>
        <v>28</v>
      </c>
    </row>
    <row r="90" spans="1:38" ht="18" customHeight="1">
      <c r="A90" s="113">
        <v>87</v>
      </c>
      <c r="B90" s="113" t="s">
        <v>370</v>
      </c>
      <c r="C90" s="114" t="s">
        <v>371</v>
      </c>
      <c r="D90" s="115">
        <v>1</v>
      </c>
      <c r="E90" s="115">
        <v>1</v>
      </c>
      <c r="F90" s="115">
        <v>1</v>
      </c>
      <c r="G90" s="115">
        <v>6</v>
      </c>
      <c r="H90" s="115" t="s">
        <v>201</v>
      </c>
      <c r="I90" s="115" t="s">
        <v>201</v>
      </c>
      <c r="J90" s="115">
        <v>6</v>
      </c>
      <c r="K90" s="115">
        <v>4</v>
      </c>
      <c r="L90" s="115" t="s">
        <v>201</v>
      </c>
      <c r="M90" s="116">
        <f t="shared" si="0"/>
        <v>19</v>
      </c>
      <c r="N90" s="117">
        <v>1</v>
      </c>
      <c r="O90" s="117">
        <v>1</v>
      </c>
      <c r="P90" s="117">
        <v>1</v>
      </c>
      <c r="Q90" s="117">
        <v>1</v>
      </c>
      <c r="R90" s="117">
        <v>1</v>
      </c>
      <c r="S90" s="118">
        <f t="shared" si="1"/>
        <v>5</v>
      </c>
      <c r="T90" s="115">
        <v>1</v>
      </c>
      <c r="U90" s="115">
        <v>1</v>
      </c>
      <c r="V90" s="115">
        <v>1</v>
      </c>
      <c r="W90" s="115">
        <v>6</v>
      </c>
      <c r="X90" s="115" t="s">
        <v>201</v>
      </c>
      <c r="Y90" s="115">
        <v>6</v>
      </c>
      <c r="Z90" s="115" t="s">
        <v>201</v>
      </c>
      <c r="AA90" s="115">
        <v>5</v>
      </c>
      <c r="AB90" s="115" t="s">
        <v>201</v>
      </c>
      <c r="AC90" s="116">
        <f t="shared" si="2"/>
        <v>20</v>
      </c>
      <c r="AD90" s="117">
        <v>1</v>
      </c>
      <c r="AE90" s="117">
        <v>1</v>
      </c>
      <c r="AF90" s="117">
        <v>1</v>
      </c>
      <c r="AG90" s="117">
        <v>1</v>
      </c>
      <c r="AH90" s="117">
        <v>1</v>
      </c>
      <c r="AI90" s="118">
        <f t="shared" si="3"/>
        <v>5</v>
      </c>
      <c r="AJ90" s="118">
        <f t="shared" si="4"/>
        <v>19.8</v>
      </c>
      <c r="AK90" s="118">
        <f t="shared" si="5"/>
        <v>5</v>
      </c>
      <c r="AL90" s="118">
        <f t="shared" si="6"/>
        <v>25</v>
      </c>
    </row>
    <row r="91" spans="1:38" ht="18" customHeight="1">
      <c r="A91" s="113">
        <v>88</v>
      </c>
      <c r="B91" s="113" t="s">
        <v>372</v>
      </c>
      <c r="C91" s="114" t="s">
        <v>373</v>
      </c>
      <c r="D91" s="115">
        <v>1</v>
      </c>
      <c r="E91" s="115">
        <v>2</v>
      </c>
      <c r="F91" s="115">
        <v>1</v>
      </c>
      <c r="G91" s="115" t="s">
        <v>201</v>
      </c>
      <c r="H91" s="115">
        <v>6</v>
      </c>
      <c r="I91" s="115">
        <v>3</v>
      </c>
      <c r="J91" s="115" t="s">
        <v>201</v>
      </c>
      <c r="K91" s="115">
        <v>4</v>
      </c>
      <c r="L91" s="115" t="s">
        <v>201</v>
      </c>
      <c r="M91" s="116">
        <f t="shared" si="0"/>
        <v>17</v>
      </c>
      <c r="N91" s="117">
        <v>1</v>
      </c>
      <c r="O91" s="117">
        <v>1</v>
      </c>
      <c r="P91" s="117">
        <v>1</v>
      </c>
      <c r="Q91" s="117">
        <v>1</v>
      </c>
      <c r="R91" s="117">
        <v>1</v>
      </c>
      <c r="S91" s="118">
        <f t="shared" si="1"/>
        <v>5</v>
      </c>
      <c r="T91" s="115">
        <v>2</v>
      </c>
      <c r="U91" s="115">
        <v>1</v>
      </c>
      <c r="V91" s="115">
        <v>1</v>
      </c>
      <c r="W91" s="115" t="s">
        <v>201</v>
      </c>
      <c r="X91" s="115">
        <v>7</v>
      </c>
      <c r="Y91" s="115" t="s">
        <v>201</v>
      </c>
      <c r="Z91" s="115">
        <v>6</v>
      </c>
      <c r="AA91" s="115">
        <v>7</v>
      </c>
      <c r="AB91" s="115" t="s">
        <v>201</v>
      </c>
      <c r="AC91" s="116">
        <f t="shared" si="2"/>
        <v>24</v>
      </c>
      <c r="AD91" s="117">
        <v>1</v>
      </c>
      <c r="AE91" s="117">
        <v>1</v>
      </c>
      <c r="AF91" s="117">
        <v>1</v>
      </c>
      <c r="AG91" s="117">
        <v>1</v>
      </c>
      <c r="AH91" s="117">
        <v>1</v>
      </c>
      <c r="AI91" s="118">
        <f t="shared" si="3"/>
        <v>5</v>
      </c>
      <c r="AJ91" s="118">
        <f t="shared" si="4"/>
        <v>22.6</v>
      </c>
      <c r="AK91" s="118">
        <f t="shared" si="5"/>
        <v>5</v>
      </c>
      <c r="AL91" s="118">
        <f t="shared" si="6"/>
        <v>28</v>
      </c>
    </row>
    <row r="92" spans="1:38" ht="18" customHeight="1">
      <c r="A92" s="113">
        <v>89</v>
      </c>
      <c r="B92" s="113" t="s">
        <v>374</v>
      </c>
      <c r="C92" s="114" t="s">
        <v>375</v>
      </c>
      <c r="D92" s="115">
        <v>2</v>
      </c>
      <c r="E92" s="115">
        <v>1</v>
      </c>
      <c r="F92" s="115">
        <v>2</v>
      </c>
      <c r="G92" s="115" t="s">
        <v>201</v>
      </c>
      <c r="H92" s="115">
        <v>6</v>
      </c>
      <c r="I92" s="115" t="s">
        <v>201</v>
      </c>
      <c r="J92" s="115">
        <v>4</v>
      </c>
      <c r="K92" s="115">
        <v>3</v>
      </c>
      <c r="L92" s="115" t="s">
        <v>201</v>
      </c>
      <c r="M92" s="116">
        <f t="shared" si="0"/>
        <v>18</v>
      </c>
      <c r="N92" s="117">
        <v>1</v>
      </c>
      <c r="O92" s="117">
        <v>1</v>
      </c>
      <c r="P92" s="117">
        <v>1</v>
      </c>
      <c r="Q92" s="117">
        <v>1</v>
      </c>
      <c r="R92" s="117">
        <v>1</v>
      </c>
      <c r="S92" s="118">
        <f t="shared" si="1"/>
        <v>5</v>
      </c>
      <c r="T92" s="115">
        <v>1</v>
      </c>
      <c r="U92" s="115">
        <v>1</v>
      </c>
      <c r="V92" s="115">
        <v>1</v>
      </c>
      <c r="W92" s="115" t="s">
        <v>201</v>
      </c>
      <c r="X92" s="115">
        <v>4</v>
      </c>
      <c r="Y92" s="115" t="s">
        <v>201</v>
      </c>
      <c r="Z92" s="115">
        <v>6</v>
      </c>
      <c r="AA92" s="115">
        <v>5</v>
      </c>
      <c r="AB92" s="115" t="s">
        <v>201</v>
      </c>
      <c r="AC92" s="116">
        <f t="shared" si="2"/>
        <v>18</v>
      </c>
      <c r="AD92" s="117">
        <v>1</v>
      </c>
      <c r="AE92" s="117">
        <v>1</v>
      </c>
      <c r="AF92" s="117">
        <v>1</v>
      </c>
      <c r="AG92" s="117">
        <v>1</v>
      </c>
      <c r="AH92" s="117">
        <v>1</v>
      </c>
      <c r="AI92" s="118">
        <f t="shared" si="3"/>
        <v>5</v>
      </c>
      <c r="AJ92" s="118">
        <f t="shared" si="4"/>
        <v>18</v>
      </c>
      <c r="AK92" s="118">
        <f t="shared" si="5"/>
        <v>5</v>
      </c>
      <c r="AL92" s="118">
        <f t="shared" si="6"/>
        <v>23</v>
      </c>
    </row>
    <row r="93" spans="1:38" ht="18" customHeight="1">
      <c r="A93" s="113">
        <v>90</v>
      </c>
      <c r="B93" s="113" t="s">
        <v>376</v>
      </c>
      <c r="C93" s="114" t="s">
        <v>377</v>
      </c>
      <c r="D93" s="115">
        <v>2</v>
      </c>
      <c r="E93" s="115">
        <v>1</v>
      </c>
      <c r="F93" s="115">
        <v>1</v>
      </c>
      <c r="G93" s="115">
        <v>6</v>
      </c>
      <c r="H93" s="115" t="s">
        <v>201</v>
      </c>
      <c r="I93" s="115" t="s">
        <v>201</v>
      </c>
      <c r="J93" s="115">
        <v>5</v>
      </c>
      <c r="K93" s="115">
        <v>4</v>
      </c>
      <c r="L93" s="115" t="s">
        <v>201</v>
      </c>
      <c r="M93" s="116">
        <f t="shared" si="0"/>
        <v>19</v>
      </c>
      <c r="N93" s="117">
        <v>1</v>
      </c>
      <c r="O93" s="117">
        <v>1</v>
      </c>
      <c r="P93" s="117">
        <v>1</v>
      </c>
      <c r="Q93" s="117">
        <v>1</v>
      </c>
      <c r="R93" s="117">
        <v>1</v>
      </c>
      <c r="S93" s="118">
        <f t="shared" si="1"/>
        <v>5</v>
      </c>
      <c r="T93" s="115">
        <v>1</v>
      </c>
      <c r="U93" s="115">
        <v>1</v>
      </c>
      <c r="V93" s="115">
        <v>1</v>
      </c>
      <c r="W93" s="115" t="s">
        <v>201</v>
      </c>
      <c r="X93" s="115">
        <v>5</v>
      </c>
      <c r="Y93" s="115">
        <v>6</v>
      </c>
      <c r="Z93" s="115">
        <v>7</v>
      </c>
      <c r="AA93" s="115">
        <v>7</v>
      </c>
      <c r="AB93" s="115" t="s">
        <v>201</v>
      </c>
      <c r="AC93" s="116">
        <f t="shared" si="2"/>
        <v>22</v>
      </c>
      <c r="AD93" s="117">
        <v>1</v>
      </c>
      <c r="AE93" s="117">
        <v>1</v>
      </c>
      <c r="AF93" s="117">
        <v>1</v>
      </c>
      <c r="AG93" s="117">
        <v>1</v>
      </c>
      <c r="AH93" s="117">
        <v>1</v>
      </c>
      <c r="AI93" s="118">
        <f t="shared" si="3"/>
        <v>5</v>
      </c>
      <c r="AJ93" s="118">
        <f t="shared" si="4"/>
        <v>21.400000000000002</v>
      </c>
      <c r="AK93" s="118">
        <f t="shared" si="5"/>
        <v>5</v>
      </c>
      <c r="AL93" s="118">
        <f t="shared" si="6"/>
        <v>27</v>
      </c>
    </row>
    <row r="94" spans="1:38" ht="18" customHeight="1">
      <c r="A94" s="113">
        <v>91</v>
      </c>
      <c r="B94" s="113" t="s">
        <v>378</v>
      </c>
      <c r="C94" s="114" t="s">
        <v>379</v>
      </c>
      <c r="D94" s="115">
        <v>2</v>
      </c>
      <c r="E94" s="115">
        <v>2</v>
      </c>
      <c r="F94" s="115">
        <v>1</v>
      </c>
      <c r="G94" s="115" t="s">
        <v>201</v>
      </c>
      <c r="H94" s="115">
        <v>7</v>
      </c>
      <c r="I94" s="115" t="s">
        <v>201</v>
      </c>
      <c r="J94" s="115">
        <v>6</v>
      </c>
      <c r="K94" s="115">
        <v>4</v>
      </c>
      <c r="L94" s="115" t="s">
        <v>201</v>
      </c>
      <c r="M94" s="116">
        <f t="shared" si="0"/>
        <v>22</v>
      </c>
      <c r="N94" s="117">
        <v>1</v>
      </c>
      <c r="O94" s="117">
        <v>1</v>
      </c>
      <c r="P94" s="117">
        <v>1</v>
      </c>
      <c r="Q94" s="117">
        <v>1</v>
      </c>
      <c r="R94" s="117">
        <v>1</v>
      </c>
      <c r="S94" s="118">
        <f t="shared" si="1"/>
        <v>5</v>
      </c>
      <c r="T94" s="115">
        <v>2</v>
      </c>
      <c r="U94" s="115">
        <v>1</v>
      </c>
      <c r="V94" s="115">
        <v>1</v>
      </c>
      <c r="W94" s="115" t="s">
        <v>201</v>
      </c>
      <c r="X94" s="115">
        <v>6</v>
      </c>
      <c r="Y94" s="115">
        <v>6</v>
      </c>
      <c r="Z94" s="115">
        <v>6</v>
      </c>
      <c r="AA94" s="115">
        <v>6</v>
      </c>
      <c r="AB94" s="115" t="s">
        <v>201</v>
      </c>
      <c r="AC94" s="116">
        <f t="shared" si="2"/>
        <v>22</v>
      </c>
      <c r="AD94" s="117">
        <v>1</v>
      </c>
      <c r="AE94" s="117">
        <v>1</v>
      </c>
      <c r="AF94" s="117">
        <v>1</v>
      </c>
      <c r="AG94" s="117">
        <v>1</v>
      </c>
      <c r="AH94" s="117">
        <v>1</v>
      </c>
      <c r="AI94" s="118">
        <f t="shared" si="3"/>
        <v>5</v>
      </c>
      <c r="AJ94" s="118">
        <f t="shared" si="4"/>
        <v>22</v>
      </c>
      <c r="AK94" s="118">
        <f t="shared" si="5"/>
        <v>5</v>
      </c>
      <c r="AL94" s="118">
        <f t="shared" si="6"/>
        <v>27</v>
      </c>
    </row>
    <row r="95" spans="1:38" ht="18" customHeight="1">
      <c r="A95" s="113">
        <v>92</v>
      </c>
      <c r="B95" s="113" t="s">
        <v>380</v>
      </c>
      <c r="C95" s="114" t="s">
        <v>381</v>
      </c>
      <c r="D95" s="115">
        <v>2</v>
      </c>
      <c r="E95" s="115">
        <v>1</v>
      </c>
      <c r="F95" s="115">
        <v>1</v>
      </c>
      <c r="G95" s="115">
        <v>6</v>
      </c>
      <c r="H95" s="115" t="s">
        <v>201</v>
      </c>
      <c r="I95" s="115">
        <v>6</v>
      </c>
      <c r="J95" s="115" t="s">
        <v>201</v>
      </c>
      <c r="K95" s="115">
        <v>4</v>
      </c>
      <c r="L95" s="115" t="s">
        <v>201</v>
      </c>
      <c r="M95" s="116">
        <f t="shared" si="0"/>
        <v>20</v>
      </c>
      <c r="N95" s="117">
        <v>1</v>
      </c>
      <c r="O95" s="117">
        <v>1</v>
      </c>
      <c r="P95" s="117">
        <v>1</v>
      </c>
      <c r="Q95" s="117">
        <v>1</v>
      </c>
      <c r="R95" s="117">
        <v>1</v>
      </c>
      <c r="S95" s="118">
        <f t="shared" si="1"/>
        <v>5</v>
      </c>
      <c r="T95" s="115">
        <v>1</v>
      </c>
      <c r="U95" s="115">
        <v>1</v>
      </c>
      <c r="V95" s="115">
        <v>1</v>
      </c>
      <c r="W95" s="115">
        <v>7</v>
      </c>
      <c r="X95" s="115" t="s">
        <v>201</v>
      </c>
      <c r="Y95" s="115">
        <v>6</v>
      </c>
      <c r="Z95" s="115" t="s">
        <v>201</v>
      </c>
      <c r="AA95" s="115">
        <v>6</v>
      </c>
      <c r="AB95" s="115" t="s">
        <v>201</v>
      </c>
      <c r="AC95" s="116">
        <f t="shared" si="2"/>
        <v>22</v>
      </c>
      <c r="AD95" s="117">
        <v>1</v>
      </c>
      <c r="AE95" s="117">
        <v>1</v>
      </c>
      <c r="AF95" s="117">
        <v>1</v>
      </c>
      <c r="AG95" s="117">
        <v>1</v>
      </c>
      <c r="AH95" s="117">
        <v>1</v>
      </c>
      <c r="AI95" s="118">
        <f t="shared" si="3"/>
        <v>5</v>
      </c>
      <c r="AJ95" s="118">
        <f t="shared" si="4"/>
        <v>21.6</v>
      </c>
      <c r="AK95" s="118">
        <f t="shared" si="5"/>
        <v>5</v>
      </c>
      <c r="AL95" s="118">
        <f t="shared" si="6"/>
        <v>27</v>
      </c>
    </row>
    <row r="96" spans="1:38" ht="18" customHeight="1">
      <c r="A96" s="113">
        <v>93</v>
      </c>
      <c r="B96" s="113" t="s">
        <v>382</v>
      </c>
      <c r="C96" s="114" t="s">
        <v>383</v>
      </c>
      <c r="D96" s="115">
        <v>1</v>
      </c>
      <c r="E96" s="115">
        <v>1</v>
      </c>
      <c r="F96" s="115">
        <v>1</v>
      </c>
      <c r="G96" s="115" t="s">
        <v>201</v>
      </c>
      <c r="H96" s="115">
        <v>6</v>
      </c>
      <c r="I96" s="115" t="s">
        <v>201</v>
      </c>
      <c r="J96" s="115">
        <v>6</v>
      </c>
      <c r="K96" s="115">
        <v>4</v>
      </c>
      <c r="L96" s="115" t="s">
        <v>201</v>
      </c>
      <c r="M96" s="116">
        <f t="shared" si="0"/>
        <v>19</v>
      </c>
      <c r="N96" s="117">
        <v>1</v>
      </c>
      <c r="O96" s="117">
        <v>1</v>
      </c>
      <c r="P96" s="117">
        <v>1</v>
      </c>
      <c r="Q96" s="117">
        <v>1</v>
      </c>
      <c r="R96" s="117">
        <v>1</v>
      </c>
      <c r="S96" s="118">
        <f t="shared" si="1"/>
        <v>5</v>
      </c>
      <c r="T96" s="115">
        <v>1</v>
      </c>
      <c r="U96" s="115">
        <v>1</v>
      </c>
      <c r="V96" s="115">
        <v>1</v>
      </c>
      <c r="W96" s="115" t="s">
        <v>201</v>
      </c>
      <c r="X96" s="115">
        <v>7</v>
      </c>
      <c r="Y96" s="115">
        <v>6</v>
      </c>
      <c r="Z96" s="115" t="s">
        <v>201</v>
      </c>
      <c r="AA96" s="115">
        <v>6</v>
      </c>
      <c r="AB96" s="115" t="s">
        <v>201</v>
      </c>
      <c r="AC96" s="116">
        <f t="shared" si="2"/>
        <v>22</v>
      </c>
      <c r="AD96" s="117">
        <v>1</v>
      </c>
      <c r="AE96" s="117">
        <v>1</v>
      </c>
      <c r="AF96" s="117">
        <v>1</v>
      </c>
      <c r="AG96" s="117">
        <v>1</v>
      </c>
      <c r="AH96" s="117">
        <v>1</v>
      </c>
      <c r="AI96" s="118">
        <f t="shared" si="3"/>
        <v>5</v>
      </c>
      <c r="AJ96" s="118">
        <f t="shared" si="4"/>
        <v>21.400000000000002</v>
      </c>
      <c r="AK96" s="118">
        <f t="shared" si="5"/>
        <v>5</v>
      </c>
      <c r="AL96" s="118">
        <f t="shared" si="6"/>
        <v>27</v>
      </c>
    </row>
    <row r="97" spans="1:38" ht="18" customHeight="1">
      <c r="A97" s="113">
        <v>94</v>
      </c>
      <c r="B97" s="113" t="s">
        <v>384</v>
      </c>
      <c r="C97" s="114" t="s">
        <v>385</v>
      </c>
      <c r="D97" s="115">
        <v>2</v>
      </c>
      <c r="E97" s="115">
        <v>1</v>
      </c>
      <c r="F97" s="115">
        <v>2</v>
      </c>
      <c r="G97" s="115">
        <v>6</v>
      </c>
      <c r="H97" s="115" t="s">
        <v>201</v>
      </c>
      <c r="I97" s="115" t="s">
        <v>201</v>
      </c>
      <c r="J97" s="115">
        <v>6</v>
      </c>
      <c r="K97" s="115">
        <v>3</v>
      </c>
      <c r="L97" s="115" t="s">
        <v>201</v>
      </c>
      <c r="M97" s="116">
        <f t="shared" si="0"/>
        <v>20</v>
      </c>
      <c r="N97" s="117">
        <v>1</v>
      </c>
      <c r="O97" s="117">
        <v>1</v>
      </c>
      <c r="P97" s="117">
        <v>1</v>
      </c>
      <c r="Q97" s="117">
        <v>1</v>
      </c>
      <c r="R97" s="117">
        <v>1</v>
      </c>
      <c r="S97" s="118">
        <f t="shared" si="1"/>
        <v>5</v>
      </c>
      <c r="T97" s="115">
        <v>2</v>
      </c>
      <c r="U97" s="115">
        <v>1</v>
      </c>
      <c r="V97" s="115">
        <v>1</v>
      </c>
      <c r="W97" s="115" t="s">
        <v>201</v>
      </c>
      <c r="X97" s="115">
        <v>5</v>
      </c>
      <c r="Y97" s="115">
        <v>8</v>
      </c>
      <c r="Z97" s="115" t="s">
        <v>201</v>
      </c>
      <c r="AA97" s="115">
        <v>7</v>
      </c>
      <c r="AB97" s="115" t="s">
        <v>201</v>
      </c>
      <c r="AC97" s="116">
        <f t="shared" si="2"/>
        <v>24</v>
      </c>
      <c r="AD97" s="117">
        <v>1</v>
      </c>
      <c r="AE97" s="117">
        <v>1</v>
      </c>
      <c r="AF97" s="117">
        <v>1</v>
      </c>
      <c r="AG97" s="117">
        <v>1</v>
      </c>
      <c r="AH97" s="117">
        <v>1</v>
      </c>
      <c r="AI97" s="118">
        <f t="shared" si="3"/>
        <v>5</v>
      </c>
      <c r="AJ97" s="118">
        <f t="shared" si="4"/>
        <v>23.200000000000003</v>
      </c>
      <c r="AK97" s="118">
        <f t="shared" si="5"/>
        <v>5</v>
      </c>
      <c r="AL97" s="118">
        <f t="shared" si="6"/>
        <v>29</v>
      </c>
    </row>
    <row r="98" spans="1:38" ht="18" customHeight="1">
      <c r="A98" s="113">
        <v>95</v>
      </c>
      <c r="B98" s="113" t="s">
        <v>386</v>
      </c>
      <c r="C98" s="114" t="s">
        <v>387</v>
      </c>
      <c r="D98" s="115">
        <v>1</v>
      </c>
      <c r="E98" s="115">
        <v>1</v>
      </c>
      <c r="F98" s="115">
        <v>1</v>
      </c>
      <c r="G98" s="115">
        <v>6</v>
      </c>
      <c r="H98" s="115" t="s">
        <v>201</v>
      </c>
      <c r="I98" s="115" t="s">
        <v>201</v>
      </c>
      <c r="J98" s="115">
        <v>6</v>
      </c>
      <c r="K98" s="115" t="s">
        <v>201</v>
      </c>
      <c r="L98" s="115">
        <v>3</v>
      </c>
      <c r="M98" s="116">
        <f t="shared" si="0"/>
        <v>18</v>
      </c>
      <c r="N98" s="117">
        <v>1</v>
      </c>
      <c r="O98" s="117">
        <v>1</v>
      </c>
      <c r="P98" s="117">
        <v>1</v>
      </c>
      <c r="Q98" s="117">
        <v>1</v>
      </c>
      <c r="R98" s="117">
        <v>1</v>
      </c>
      <c r="S98" s="118">
        <f t="shared" si="1"/>
        <v>5</v>
      </c>
      <c r="T98" s="115">
        <v>2</v>
      </c>
      <c r="U98" s="115">
        <v>1</v>
      </c>
      <c r="V98" s="115">
        <v>1</v>
      </c>
      <c r="W98" s="115" t="s">
        <v>201</v>
      </c>
      <c r="X98" s="115">
        <v>6</v>
      </c>
      <c r="Y98" s="115" t="s">
        <v>201</v>
      </c>
      <c r="Z98" s="115">
        <v>5</v>
      </c>
      <c r="AA98" s="115">
        <v>4</v>
      </c>
      <c r="AB98" s="115" t="s">
        <v>201</v>
      </c>
      <c r="AC98" s="116">
        <f t="shared" si="2"/>
        <v>19</v>
      </c>
      <c r="AD98" s="117">
        <v>1</v>
      </c>
      <c r="AE98" s="117">
        <v>1</v>
      </c>
      <c r="AF98" s="117">
        <v>1</v>
      </c>
      <c r="AG98" s="117">
        <v>1</v>
      </c>
      <c r="AH98" s="117">
        <v>1</v>
      </c>
      <c r="AI98" s="118">
        <f t="shared" si="3"/>
        <v>5</v>
      </c>
      <c r="AJ98" s="118">
        <f t="shared" si="4"/>
        <v>18.8</v>
      </c>
      <c r="AK98" s="118">
        <f t="shared" si="5"/>
        <v>5</v>
      </c>
      <c r="AL98" s="118">
        <f t="shared" si="6"/>
        <v>24</v>
      </c>
    </row>
    <row r="99" spans="1:38" ht="18" customHeight="1">
      <c r="A99" s="113">
        <v>96</v>
      </c>
      <c r="B99" s="113" t="s">
        <v>388</v>
      </c>
      <c r="C99" s="114" t="s">
        <v>389</v>
      </c>
      <c r="D99" s="115">
        <v>2</v>
      </c>
      <c r="E99" s="115">
        <v>2</v>
      </c>
      <c r="F99" s="115">
        <v>2</v>
      </c>
      <c r="G99" s="115" t="s">
        <v>201</v>
      </c>
      <c r="H99" s="115">
        <v>7</v>
      </c>
      <c r="I99" s="115">
        <v>6</v>
      </c>
      <c r="J99" s="115" t="s">
        <v>201</v>
      </c>
      <c r="K99" s="115">
        <v>8</v>
      </c>
      <c r="L99" s="115" t="s">
        <v>201</v>
      </c>
      <c r="M99" s="116">
        <f t="shared" si="0"/>
        <v>27</v>
      </c>
      <c r="N99" s="117">
        <v>1</v>
      </c>
      <c r="O99" s="117">
        <v>1</v>
      </c>
      <c r="P99" s="117">
        <v>1</v>
      </c>
      <c r="Q99" s="117">
        <v>1</v>
      </c>
      <c r="R99" s="117">
        <v>1</v>
      </c>
      <c r="S99" s="118">
        <f t="shared" si="1"/>
        <v>5</v>
      </c>
      <c r="T99" s="115">
        <v>1</v>
      </c>
      <c r="U99" s="115">
        <v>0</v>
      </c>
      <c r="V99" s="115">
        <v>1</v>
      </c>
      <c r="W99" s="115">
        <v>8</v>
      </c>
      <c r="X99" s="115" t="s">
        <v>201</v>
      </c>
      <c r="Y99" s="115">
        <v>6</v>
      </c>
      <c r="Z99" s="115">
        <v>8</v>
      </c>
      <c r="AA99" s="115">
        <v>7</v>
      </c>
      <c r="AB99" s="115" t="s">
        <v>201</v>
      </c>
      <c r="AC99" s="116">
        <f t="shared" si="2"/>
        <v>25</v>
      </c>
      <c r="AD99" s="117">
        <v>1</v>
      </c>
      <c r="AE99" s="117">
        <v>1</v>
      </c>
      <c r="AF99" s="117">
        <v>1</v>
      </c>
      <c r="AG99" s="117">
        <v>1</v>
      </c>
      <c r="AH99" s="117">
        <v>1</v>
      </c>
      <c r="AI99" s="118">
        <f t="shared" si="3"/>
        <v>5</v>
      </c>
      <c r="AJ99" s="118">
        <f t="shared" si="4"/>
        <v>26.6</v>
      </c>
      <c r="AK99" s="118">
        <f t="shared" si="5"/>
        <v>5</v>
      </c>
      <c r="AL99" s="118">
        <f t="shared" si="6"/>
        <v>32</v>
      </c>
    </row>
    <row r="100" spans="1:38" ht="18" customHeight="1">
      <c r="A100" s="113">
        <v>97</v>
      </c>
      <c r="B100" s="113" t="s">
        <v>390</v>
      </c>
      <c r="C100" s="114" t="s">
        <v>391</v>
      </c>
      <c r="D100" s="115">
        <v>2</v>
      </c>
      <c r="E100" s="115">
        <v>1</v>
      </c>
      <c r="F100" s="115">
        <v>1</v>
      </c>
      <c r="G100" s="115" t="s">
        <v>201</v>
      </c>
      <c r="H100" s="115">
        <v>6</v>
      </c>
      <c r="I100" s="115" t="s">
        <v>201</v>
      </c>
      <c r="J100" s="115">
        <v>5</v>
      </c>
      <c r="K100" s="115" t="s">
        <v>201</v>
      </c>
      <c r="L100" s="115">
        <v>5</v>
      </c>
      <c r="M100" s="116">
        <f t="shared" si="0"/>
        <v>20</v>
      </c>
      <c r="N100" s="117">
        <v>1</v>
      </c>
      <c r="O100" s="117">
        <v>1</v>
      </c>
      <c r="P100" s="117">
        <v>1</v>
      </c>
      <c r="Q100" s="117">
        <v>1</v>
      </c>
      <c r="R100" s="117">
        <v>1</v>
      </c>
      <c r="S100" s="118">
        <f t="shared" si="1"/>
        <v>5</v>
      </c>
      <c r="T100" s="115">
        <v>1</v>
      </c>
      <c r="U100" s="115">
        <v>1</v>
      </c>
      <c r="V100" s="115">
        <v>1</v>
      </c>
      <c r="W100" s="115" t="s">
        <v>201</v>
      </c>
      <c r="X100" s="115">
        <v>4</v>
      </c>
      <c r="Y100" s="115">
        <v>8</v>
      </c>
      <c r="Z100" s="115" t="s">
        <v>201</v>
      </c>
      <c r="AA100" s="115" t="s">
        <v>201</v>
      </c>
      <c r="AB100" s="115">
        <v>3</v>
      </c>
      <c r="AC100" s="116">
        <f t="shared" si="2"/>
        <v>18</v>
      </c>
      <c r="AD100" s="117">
        <v>1</v>
      </c>
      <c r="AE100" s="117">
        <v>1</v>
      </c>
      <c r="AF100" s="117">
        <v>1</v>
      </c>
      <c r="AG100" s="117">
        <v>1</v>
      </c>
      <c r="AH100" s="117">
        <v>1</v>
      </c>
      <c r="AI100" s="118">
        <f t="shared" si="3"/>
        <v>5</v>
      </c>
      <c r="AJ100" s="118">
        <f t="shared" si="4"/>
        <v>19.600000000000001</v>
      </c>
      <c r="AK100" s="118">
        <f t="shared" si="5"/>
        <v>5</v>
      </c>
      <c r="AL100" s="118">
        <f t="shared" si="6"/>
        <v>25</v>
      </c>
    </row>
    <row r="101" spans="1:38" ht="18" customHeight="1">
      <c r="A101" s="113">
        <v>98</v>
      </c>
      <c r="B101" s="113" t="s">
        <v>392</v>
      </c>
      <c r="C101" s="114" t="s">
        <v>393</v>
      </c>
      <c r="D101" s="115">
        <v>2</v>
      </c>
      <c r="E101" s="115">
        <v>2</v>
      </c>
      <c r="F101" s="115">
        <v>1</v>
      </c>
      <c r="G101" s="115" t="s">
        <v>201</v>
      </c>
      <c r="H101" s="115">
        <v>8</v>
      </c>
      <c r="I101" s="115" t="s">
        <v>201</v>
      </c>
      <c r="J101" s="115">
        <v>6</v>
      </c>
      <c r="K101" s="115">
        <v>5</v>
      </c>
      <c r="L101" s="115">
        <v>4</v>
      </c>
      <c r="M101" s="116">
        <f t="shared" si="0"/>
        <v>24</v>
      </c>
      <c r="N101" s="117">
        <v>1</v>
      </c>
      <c r="O101" s="117">
        <v>1</v>
      </c>
      <c r="P101" s="117">
        <v>1</v>
      </c>
      <c r="Q101" s="117">
        <v>1</v>
      </c>
      <c r="R101" s="117">
        <v>1</v>
      </c>
      <c r="S101" s="118">
        <f t="shared" si="1"/>
        <v>5</v>
      </c>
      <c r="T101" s="115">
        <v>1</v>
      </c>
      <c r="U101" s="115">
        <v>1</v>
      </c>
      <c r="V101" s="115">
        <v>1</v>
      </c>
      <c r="W101" s="115" t="s">
        <v>201</v>
      </c>
      <c r="X101" s="115">
        <v>6</v>
      </c>
      <c r="Y101" s="115">
        <v>6</v>
      </c>
      <c r="Z101" s="115" t="s">
        <v>201</v>
      </c>
      <c r="AA101" s="115">
        <v>7</v>
      </c>
      <c r="AB101" s="115" t="s">
        <v>201</v>
      </c>
      <c r="AC101" s="116">
        <f t="shared" si="2"/>
        <v>22</v>
      </c>
      <c r="AD101" s="117">
        <v>1</v>
      </c>
      <c r="AE101" s="117">
        <v>1</v>
      </c>
      <c r="AF101" s="117">
        <v>1</v>
      </c>
      <c r="AG101" s="117">
        <v>1</v>
      </c>
      <c r="AH101" s="117">
        <v>1</v>
      </c>
      <c r="AI101" s="118">
        <f t="shared" si="3"/>
        <v>5</v>
      </c>
      <c r="AJ101" s="118">
        <f t="shared" si="4"/>
        <v>23.6</v>
      </c>
      <c r="AK101" s="118">
        <f t="shared" si="5"/>
        <v>5</v>
      </c>
      <c r="AL101" s="118">
        <f t="shared" si="6"/>
        <v>29</v>
      </c>
    </row>
    <row r="102" spans="1:38" ht="18" customHeight="1">
      <c r="A102" s="113">
        <v>99</v>
      </c>
      <c r="B102" s="113" t="s">
        <v>394</v>
      </c>
      <c r="C102" s="114" t="s">
        <v>395</v>
      </c>
      <c r="D102" s="115">
        <v>2</v>
      </c>
      <c r="E102" s="115">
        <v>2</v>
      </c>
      <c r="F102" s="115">
        <v>1</v>
      </c>
      <c r="G102" s="115" t="s">
        <v>201</v>
      </c>
      <c r="H102" s="115">
        <v>6</v>
      </c>
      <c r="I102" s="115">
        <v>4</v>
      </c>
      <c r="J102" s="115" t="s">
        <v>201</v>
      </c>
      <c r="K102" s="115">
        <v>3</v>
      </c>
      <c r="L102" s="115" t="s">
        <v>201</v>
      </c>
      <c r="M102" s="116">
        <f t="shared" si="0"/>
        <v>18</v>
      </c>
      <c r="N102" s="117">
        <v>1</v>
      </c>
      <c r="O102" s="117">
        <v>1</v>
      </c>
      <c r="P102" s="117">
        <v>1</v>
      </c>
      <c r="Q102" s="117">
        <v>1</v>
      </c>
      <c r="R102" s="117">
        <v>1</v>
      </c>
      <c r="S102" s="118">
        <f t="shared" si="1"/>
        <v>5</v>
      </c>
      <c r="T102" s="115">
        <v>1</v>
      </c>
      <c r="U102" s="115">
        <v>1</v>
      </c>
      <c r="V102" s="115">
        <v>1</v>
      </c>
      <c r="W102" s="115">
        <v>4</v>
      </c>
      <c r="X102" s="115" t="s">
        <v>201</v>
      </c>
      <c r="Y102" s="115">
        <v>6</v>
      </c>
      <c r="Z102" s="115" t="s">
        <v>201</v>
      </c>
      <c r="AA102" s="115">
        <v>5</v>
      </c>
      <c r="AB102" s="115" t="s">
        <v>201</v>
      </c>
      <c r="AC102" s="116">
        <f t="shared" si="2"/>
        <v>18</v>
      </c>
      <c r="AD102" s="117">
        <v>1</v>
      </c>
      <c r="AE102" s="117">
        <v>1</v>
      </c>
      <c r="AF102" s="117">
        <v>1</v>
      </c>
      <c r="AG102" s="117">
        <v>1</v>
      </c>
      <c r="AH102" s="117">
        <v>1</v>
      </c>
      <c r="AI102" s="118">
        <f t="shared" si="3"/>
        <v>5</v>
      </c>
      <c r="AJ102" s="118">
        <f t="shared" si="4"/>
        <v>18</v>
      </c>
      <c r="AK102" s="118">
        <f t="shared" si="5"/>
        <v>5</v>
      </c>
      <c r="AL102" s="118">
        <f t="shared" si="6"/>
        <v>23</v>
      </c>
    </row>
    <row r="103" spans="1:38" ht="18" customHeight="1">
      <c r="A103" s="113">
        <v>100</v>
      </c>
      <c r="B103" s="113" t="s">
        <v>396</v>
      </c>
      <c r="C103" s="114" t="s">
        <v>397</v>
      </c>
      <c r="D103" s="115">
        <v>1</v>
      </c>
      <c r="E103" s="115">
        <v>1</v>
      </c>
      <c r="F103" s="115">
        <v>1</v>
      </c>
      <c r="G103" s="115">
        <v>3</v>
      </c>
      <c r="H103" s="115">
        <v>3</v>
      </c>
      <c r="I103" s="115">
        <v>2</v>
      </c>
      <c r="J103" s="115">
        <v>2</v>
      </c>
      <c r="K103" s="115">
        <v>3</v>
      </c>
      <c r="L103" s="115" t="s">
        <v>201</v>
      </c>
      <c r="M103" s="116">
        <f t="shared" si="0"/>
        <v>11</v>
      </c>
      <c r="N103" s="117">
        <v>1</v>
      </c>
      <c r="O103" s="117">
        <v>1</v>
      </c>
      <c r="P103" s="117">
        <v>1</v>
      </c>
      <c r="Q103" s="117">
        <v>1</v>
      </c>
      <c r="R103" s="117">
        <v>1</v>
      </c>
      <c r="S103" s="118">
        <f t="shared" si="1"/>
        <v>5</v>
      </c>
      <c r="T103" s="115">
        <v>1</v>
      </c>
      <c r="U103" s="115" t="s">
        <v>201</v>
      </c>
      <c r="V103" s="115">
        <v>1</v>
      </c>
      <c r="W103" s="115" t="s">
        <v>201</v>
      </c>
      <c r="X103" s="115">
        <v>4</v>
      </c>
      <c r="Y103" s="115" t="s">
        <v>201</v>
      </c>
      <c r="Z103" s="115">
        <v>4</v>
      </c>
      <c r="AA103" s="115" t="s">
        <v>201</v>
      </c>
      <c r="AB103" s="115" t="s">
        <v>201</v>
      </c>
      <c r="AC103" s="116">
        <f t="shared" si="2"/>
        <v>10</v>
      </c>
      <c r="AD103" s="117">
        <v>1</v>
      </c>
      <c r="AE103" s="117">
        <v>1</v>
      </c>
      <c r="AF103" s="117">
        <v>1</v>
      </c>
      <c r="AG103" s="117">
        <v>1</v>
      </c>
      <c r="AH103" s="117">
        <v>1</v>
      </c>
      <c r="AI103" s="118">
        <f t="shared" si="3"/>
        <v>5</v>
      </c>
      <c r="AJ103" s="118">
        <f t="shared" si="4"/>
        <v>10.8</v>
      </c>
      <c r="AK103" s="118">
        <f t="shared" si="5"/>
        <v>5</v>
      </c>
      <c r="AL103" s="118">
        <f t="shared" si="6"/>
        <v>16</v>
      </c>
    </row>
    <row r="104" spans="1:38" ht="18" customHeight="1">
      <c r="A104" s="113">
        <v>101</v>
      </c>
      <c r="B104" s="113" t="s">
        <v>398</v>
      </c>
      <c r="C104" s="114" t="s">
        <v>399</v>
      </c>
      <c r="D104" s="115">
        <v>1</v>
      </c>
      <c r="E104" s="115">
        <v>1</v>
      </c>
      <c r="F104" s="115">
        <v>1</v>
      </c>
      <c r="G104" s="115">
        <v>6</v>
      </c>
      <c r="H104" s="115" t="s">
        <v>201</v>
      </c>
      <c r="I104" s="115" t="s">
        <v>201</v>
      </c>
      <c r="J104" s="115">
        <v>6</v>
      </c>
      <c r="K104" s="115">
        <v>4</v>
      </c>
      <c r="L104" s="115" t="s">
        <v>201</v>
      </c>
      <c r="M104" s="116">
        <f t="shared" si="0"/>
        <v>19</v>
      </c>
      <c r="N104" s="117">
        <v>1</v>
      </c>
      <c r="O104" s="117">
        <v>1</v>
      </c>
      <c r="P104" s="117">
        <v>1</v>
      </c>
      <c r="Q104" s="117">
        <v>1</v>
      </c>
      <c r="R104" s="117">
        <v>1</v>
      </c>
      <c r="S104" s="118">
        <f t="shared" si="1"/>
        <v>5</v>
      </c>
      <c r="T104" s="115">
        <v>2</v>
      </c>
      <c r="U104" s="115">
        <v>1</v>
      </c>
      <c r="V104" s="115">
        <v>1</v>
      </c>
      <c r="W104" s="119" t="s">
        <v>201</v>
      </c>
      <c r="X104" s="115">
        <v>7</v>
      </c>
      <c r="Y104" s="115">
        <v>5</v>
      </c>
      <c r="Z104" s="119" t="s">
        <v>201</v>
      </c>
      <c r="AA104" s="115">
        <v>7</v>
      </c>
      <c r="AB104" s="115" t="s">
        <v>201</v>
      </c>
      <c r="AC104" s="116">
        <f t="shared" si="2"/>
        <v>23</v>
      </c>
      <c r="AD104" s="117">
        <v>1</v>
      </c>
      <c r="AE104" s="117">
        <v>1</v>
      </c>
      <c r="AF104" s="117">
        <v>1</v>
      </c>
      <c r="AG104" s="117">
        <v>1</v>
      </c>
      <c r="AH104" s="117">
        <v>1</v>
      </c>
      <c r="AI104" s="118">
        <f t="shared" si="3"/>
        <v>5</v>
      </c>
      <c r="AJ104" s="118">
        <f t="shared" si="4"/>
        <v>22.200000000000003</v>
      </c>
      <c r="AK104" s="118">
        <f t="shared" si="5"/>
        <v>5</v>
      </c>
      <c r="AL104" s="118">
        <f t="shared" si="6"/>
        <v>28</v>
      </c>
    </row>
    <row r="105" spans="1:38" ht="18" customHeight="1">
      <c r="A105" s="113">
        <v>102</v>
      </c>
      <c r="B105" s="113" t="s">
        <v>400</v>
      </c>
      <c r="C105" s="114" t="s">
        <v>401</v>
      </c>
      <c r="D105" s="115">
        <v>1</v>
      </c>
      <c r="E105" s="115">
        <v>1</v>
      </c>
      <c r="F105" s="115">
        <v>1</v>
      </c>
      <c r="G105" s="115" t="s">
        <v>201</v>
      </c>
      <c r="H105" s="115">
        <v>6</v>
      </c>
      <c r="I105" s="115" t="s">
        <v>201</v>
      </c>
      <c r="J105" s="115">
        <v>2</v>
      </c>
      <c r="K105" s="115">
        <v>4</v>
      </c>
      <c r="L105" s="115" t="s">
        <v>201</v>
      </c>
      <c r="M105" s="116">
        <f t="shared" si="0"/>
        <v>15</v>
      </c>
      <c r="N105" s="117">
        <v>1</v>
      </c>
      <c r="O105" s="117">
        <v>1</v>
      </c>
      <c r="P105" s="117">
        <v>1</v>
      </c>
      <c r="Q105" s="117">
        <v>1</v>
      </c>
      <c r="R105" s="117">
        <v>1</v>
      </c>
      <c r="S105" s="118">
        <f t="shared" si="1"/>
        <v>5</v>
      </c>
      <c r="T105" s="115">
        <v>1</v>
      </c>
      <c r="U105" s="115">
        <v>0</v>
      </c>
      <c r="V105" s="115">
        <v>1</v>
      </c>
      <c r="W105" s="119" t="s">
        <v>201</v>
      </c>
      <c r="X105" s="115">
        <v>4</v>
      </c>
      <c r="Y105" s="115">
        <v>4</v>
      </c>
      <c r="Z105" s="119" t="s">
        <v>201</v>
      </c>
      <c r="AA105" s="119" t="s">
        <v>201</v>
      </c>
      <c r="AB105" s="115">
        <v>2</v>
      </c>
      <c r="AC105" s="116">
        <f t="shared" si="2"/>
        <v>12</v>
      </c>
      <c r="AD105" s="117">
        <v>1</v>
      </c>
      <c r="AE105" s="117">
        <v>1</v>
      </c>
      <c r="AF105" s="117">
        <v>1</v>
      </c>
      <c r="AG105" s="117">
        <v>1</v>
      </c>
      <c r="AH105" s="117">
        <v>1</v>
      </c>
      <c r="AI105" s="118">
        <f t="shared" si="3"/>
        <v>5</v>
      </c>
      <c r="AJ105" s="118">
        <f t="shared" si="4"/>
        <v>14.4</v>
      </c>
      <c r="AK105" s="118">
        <f t="shared" si="5"/>
        <v>5</v>
      </c>
      <c r="AL105" s="118">
        <f t="shared" si="6"/>
        <v>20</v>
      </c>
    </row>
    <row r="106" spans="1:38" ht="18" customHeight="1">
      <c r="A106" s="113">
        <v>103</v>
      </c>
      <c r="B106" s="113" t="s">
        <v>402</v>
      </c>
      <c r="C106" s="114" t="s">
        <v>403</v>
      </c>
      <c r="D106" s="115">
        <v>2</v>
      </c>
      <c r="E106" s="115">
        <v>1</v>
      </c>
      <c r="F106" s="115">
        <v>1</v>
      </c>
      <c r="G106" s="115">
        <v>6</v>
      </c>
      <c r="H106" s="115" t="s">
        <v>201</v>
      </c>
      <c r="I106" s="115">
        <v>5</v>
      </c>
      <c r="J106" s="115" t="s">
        <v>201</v>
      </c>
      <c r="K106" s="115">
        <v>4</v>
      </c>
      <c r="L106" s="115" t="s">
        <v>201</v>
      </c>
      <c r="M106" s="116">
        <f t="shared" si="0"/>
        <v>19</v>
      </c>
      <c r="N106" s="117">
        <v>1</v>
      </c>
      <c r="O106" s="117">
        <v>1</v>
      </c>
      <c r="P106" s="117">
        <v>1</v>
      </c>
      <c r="Q106" s="117">
        <v>1</v>
      </c>
      <c r="R106" s="117">
        <v>1</v>
      </c>
      <c r="S106" s="118">
        <f t="shared" si="1"/>
        <v>5</v>
      </c>
      <c r="T106" s="115">
        <v>1</v>
      </c>
      <c r="U106" s="115">
        <v>1</v>
      </c>
      <c r="V106" s="115">
        <v>1</v>
      </c>
      <c r="W106" s="115">
        <v>6</v>
      </c>
      <c r="X106" s="119" t="s">
        <v>201</v>
      </c>
      <c r="Y106" s="119" t="s">
        <v>201</v>
      </c>
      <c r="Z106" s="115">
        <v>8</v>
      </c>
      <c r="AA106" s="115">
        <v>6</v>
      </c>
      <c r="AB106" s="119" t="s">
        <v>201</v>
      </c>
      <c r="AC106" s="116">
        <f t="shared" si="2"/>
        <v>23</v>
      </c>
      <c r="AD106" s="117">
        <v>1</v>
      </c>
      <c r="AE106" s="117">
        <v>1</v>
      </c>
      <c r="AF106" s="117">
        <v>1</v>
      </c>
      <c r="AG106" s="117">
        <v>1</v>
      </c>
      <c r="AH106" s="117">
        <v>1</v>
      </c>
      <c r="AI106" s="118">
        <f t="shared" si="3"/>
        <v>5</v>
      </c>
      <c r="AJ106" s="118">
        <f t="shared" si="4"/>
        <v>22.200000000000003</v>
      </c>
      <c r="AK106" s="118">
        <f t="shared" si="5"/>
        <v>5</v>
      </c>
      <c r="AL106" s="118">
        <f t="shared" si="6"/>
        <v>28</v>
      </c>
    </row>
    <row r="107" spans="1:38" ht="18" customHeight="1">
      <c r="A107" s="113">
        <v>104</v>
      </c>
      <c r="B107" s="113" t="s">
        <v>404</v>
      </c>
      <c r="C107" s="114" t="s">
        <v>405</v>
      </c>
      <c r="D107" s="115">
        <v>2</v>
      </c>
      <c r="E107" s="115">
        <v>1</v>
      </c>
      <c r="F107" s="115">
        <v>1</v>
      </c>
      <c r="G107" s="115" t="s">
        <v>201</v>
      </c>
      <c r="H107" s="115">
        <v>7</v>
      </c>
      <c r="I107" s="115" t="s">
        <v>201</v>
      </c>
      <c r="J107" s="115">
        <v>6</v>
      </c>
      <c r="K107" s="115" t="s">
        <v>201</v>
      </c>
      <c r="L107" s="115">
        <v>8</v>
      </c>
      <c r="M107" s="116">
        <f t="shared" si="0"/>
        <v>25</v>
      </c>
      <c r="N107" s="117">
        <v>1</v>
      </c>
      <c r="O107" s="117">
        <v>1</v>
      </c>
      <c r="P107" s="117">
        <v>1</v>
      </c>
      <c r="Q107" s="117">
        <v>1</v>
      </c>
      <c r="R107" s="117">
        <v>1</v>
      </c>
      <c r="S107" s="118">
        <f t="shared" si="1"/>
        <v>5</v>
      </c>
      <c r="T107" s="115">
        <v>1</v>
      </c>
      <c r="U107" s="115">
        <v>1</v>
      </c>
      <c r="V107" s="115">
        <v>1</v>
      </c>
      <c r="W107" s="119" t="s">
        <v>201</v>
      </c>
      <c r="X107" s="115">
        <v>7</v>
      </c>
      <c r="Y107" s="115">
        <v>8</v>
      </c>
      <c r="Z107" s="119" t="s">
        <v>201</v>
      </c>
      <c r="AA107" s="115">
        <v>7</v>
      </c>
      <c r="AB107" s="119" t="s">
        <v>201</v>
      </c>
      <c r="AC107" s="116">
        <f t="shared" si="2"/>
        <v>25</v>
      </c>
      <c r="AD107" s="117">
        <v>1</v>
      </c>
      <c r="AE107" s="117">
        <v>1</v>
      </c>
      <c r="AF107" s="117">
        <v>1</v>
      </c>
      <c r="AG107" s="117">
        <v>1</v>
      </c>
      <c r="AH107" s="117">
        <v>1</v>
      </c>
      <c r="AI107" s="118">
        <f t="shared" si="3"/>
        <v>5</v>
      </c>
      <c r="AJ107" s="118">
        <f t="shared" si="4"/>
        <v>25</v>
      </c>
      <c r="AK107" s="118">
        <f t="shared" si="5"/>
        <v>5</v>
      </c>
      <c r="AL107" s="118">
        <f t="shared" si="6"/>
        <v>30</v>
      </c>
    </row>
    <row r="108" spans="1:38" ht="18" customHeight="1">
      <c r="A108" s="113">
        <v>105</v>
      </c>
      <c r="B108" s="113" t="s">
        <v>406</v>
      </c>
      <c r="C108" s="114" t="s">
        <v>407</v>
      </c>
      <c r="D108" s="115">
        <v>1</v>
      </c>
      <c r="E108" s="115">
        <v>1</v>
      </c>
      <c r="F108" s="115">
        <v>1</v>
      </c>
      <c r="G108" s="115">
        <v>6</v>
      </c>
      <c r="H108" s="115" t="s">
        <v>201</v>
      </c>
      <c r="I108" s="115" t="s">
        <v>201</v>
      </c>
      <c r="J108" s="115">
        <v>4</v>
      </c>
      <c r="K108" s="115" t="s">
        <v>201</v>
      </c>
      <c r="L108" s="115">
        <v>4</v>
      </c>
      <c r="M108" s="116">
        <f t="shared" si="0"/>
        <v>17</v>
      </c>
      <c r="N108" s="117">
        <v>1</v>
      </c>
      <c r="O108" s="117">
        <v>1</v>
      </c>
      <c r="P108" s="117">
        <v>1</v>
      </c>
      <c r="Q108" s="117">
        <v>1</v>
      </c>
      <c r="R108" s="117">
        <v>1</v>
      </c>
      <c r="S108" s="118">
        <f t="shared" si="1"/>
        <v>5</v>
      </c>
      <c r="T108" s="115">
        <v>2</v>
      </c>
      <c r="U108" s="115">
        <v>1</v>
      </c>
      <c r="V108" s="115">
        <v>0</v>
      </c>
      <c r="W108" s="115">
        <v>6</v>
      </c>
      <c r="X108" s="119" t="s">
        <v>201</v>
      </c>
      <c r="Y108" s="115">
        <v>6</v>
      </c>
      <c r="Z108" s="119" t="s">
        <v>201</v>
      </c>
      <c r="AA108" s="115">
        <v>7</v>
      </c>
      <c r="AB108" s="119" t="s">
        <v>201</v>
      </c>
      <c r="AC108" s="116">
        <f t="shared" si="2"/>
        <v>22</v>
      </c>
      <c r="AD108" s="117">
        <v>1</v>
      </c>
      <c r="AE108" s="117">
        <v>1</v>
      </c>
      <c r="AF108" s="117">
        <v>1</v>
      </c>
      <c r="AG108" s="117">
        <v>1</v>
      </c>
      <c r="AH108" s="117">
        <v>1</v>
      </c>
      <c r="AI108" s="118">
        <f t="shared" si="3"/>
        <v>5</v>
      </c>
      <c r="AJ108" s="118">
        <f t="shared" si="4"/>
        <v>21</v>
      </c>
      <c r="AK108" s="118">
        <f t="shared" si="5"/>
        <v>5</v>
      </c>
      <c r="AL108" s="118">
        <f t="shared" si="6"/>
        <v>26</v>
      </c>
    </row>
    <row r="109" spans="1:38" ht="18" customHeight="1">
      <c r="A109" s="113">
        <v>106</v>
      </c>
      <c r="B109" s="113" t="s">
        <v>408</v>
      </c>
      <c r="C109" s="114" t="s">
        <v>409</v>
      </c>
      <c r="D109" s="115">
        <v>2</v>
      </c>
      <c r="E109" s="115">
        <v>1</v>
      </c>
      <c r="F109" s="115">
        <v>1</v>
      </c>
      <c r="G109" s="115" t="s">
        <v>201</v>
      </c>
      <c r="H109" s="115">
        <v>6</v>
      </c>
      <c r="I109" s="115" t="s">
        <v>201</v>
      </c>
      <c r="J109" s="115">
        <v>6</v>
      </c>
      <c r="K109" s="115">
        <v>4</v>
      </c>
      <c r="L109" s="115" t="s">
        <v>201</v>
      </c>
      <c r="M109" s="116">
        <f t="shared" si="0"/>
        <v>20</v>
      </c>
      <c r="N109" s="117">
        <v>1</v>
      </c>
      <c r="O109" s="117">
        <v>1</v>
      </c>
      <c r="P109" s="117">
        <v>1</v>
      </c>
      <c r="Q109" s="117">
        <v>1</v>
      </c>
      <c r="R109" s="117">
        <v>1</v>
      </c>
      <c r="S109" s="118">
        <f t="shared" si="1"/>
        <v>5</v>
      </c>
      <c r="T109" s="115">
        <v>1</v>
      </c>
      <c r="U109" s="115">
        <v>1</v>
      </c>
      <c r="V109" s="115">
        <v>1</v>
      </c>
      <c r="W109" s="119" t="s">
        <v>201</v>
      </c>
      <c r="X109" s="115">
        <v>6</v>
      </c>
      <c r="Y109" s="115">
        <v>6</v>
      </c>
      <c r="Z109" s="115">
        <v>6</v>
      </c>
      <c r="AA109" s="115">
        <v>7</v>
      </c>
      <c r="AB109" s="119" t="s">
        <v>201</v>
      </c>
      <c r="AC109" s="116">
        <f t="shared" si="2"/>
        <v>22</v>
      </c>
      <c r="AD109" s="117">
        <v>1</v>
      </c>
      <c r="AE109" s="117">
        <v>1</v>
      </c>
      <c r="AF109" s="117">
        <v>1</v>
      </c>
      <c r="AG109" s="117">
        <v>1</v>
      </c>
      <c r="AH109" s="117">
        <v>1</v>
      </c>
      <c r="AI109" s="118">
        <f t="shared" si="3"/>
        <v>5</v>
      </c>
      <c r="AJ109" s="118">
        <f t="shared" si="4"/>
        <v>21.6</v>
      </c>
      <c r="AK109" s="118">
        <f t="shared" si="5"/>
        <v>5</v>
      </c>
      <c r="AL109" s="118">
        <f t="shared" si="6"/>
        <v>27</v>
      </c>
    </row>
    <row r="110" spans="1:38" ht="18" customHeight="1">
      <c r="A110" s="113">
        <v>107</v>
      </c>
      <c r="B110" s="113" t="s">
        <v>410</v>
      </c>
      <c r="C110" s="114" t="s">
        <v>411</v>
      </c>
      <c r="D110" s="115">
        <v>1</v>
      </c>
      <c r="E110" s="115">
        <v>1</v>
      </c>
      <c r="F110" s="115">
        <v>1</v>
      </c>
      <c r="G110" s="115" t="s">
        <v>201</v>
      </c>
      <c r="H110" s="115">
        <v>6</v>
      </c>
      <c r="I110" s="115">
        <v>4</v>
      </c>
      <c r="J110" s="115" t="s">
        <v>201</v>
      </c>
      <c r="K110" s="115">
        <v>6</v>
      </c>
      <c r="L110" s="115" t="s">
        <v>201</v>
      </c>
      <c r="M110" s="116">
        <f t="shared" si="0"/>
        <v>19</v>
      </c>
      <c r="N110" s="117">
        <v>1</v>
      </c>
      <c r="O110" s="117">
        <v>1</v>
      </c>
      <c r="P110" s="117">
        <v>1</v>
      </c>
      <c r="Q110" s="117">
        <v>1</v>
      </c>
      <c r="R110" s="117">
        <v>1</v>
      </c>
      <c r="S110" s="118">
        <f t="shared" si="1"/>
        <v>5</v>
      </c>
      <c r="T110" s="115">
        <v>2</v>
      </c>
      <c r="U110" s="115">
        <v>1</v>
      </c>
      <c r="V110" s="115">
        <v>1</v>
      </c>
      <c r="W110" s="119" t="s">
        <v>201</v>
      </c>
      <c r="X110" s="115">
        <v>5</v>
      </c>
      <c r="Y110" s="115">
        <v>5</v>
      </c>
      <c r="Z110" s="119" t="s">
        <v>201</v>
      </c>
      <c r="AA110" s="115">
        <v>5</v>
      </c>
      <c r="AB110" s="119" t="s">
        <v>201</v>
      </c>
      <c r="AC110" s="116">
        <f t="shared" si="2"/>
        <v>19</v>
      </c>
      <c r="AD110" s="117">
        <v>1</v>
      </c>
      <c r="AE110" s="117">
        <v>1</v>
      </c>
      <c r="AF110" s="117">
        <v>1</v>
      </c>
      <c r="AG110" s="117">
        <v>1</v>
      </c>
      <c r="AH110" s="117">
        <v>1</v>
      </c>
      <c r="AI110" s="118">
        <f t="shared" si="3"/>
        <v>5</v>
      </c>
      <c r="AJ110" s="118">
        <f t="shared" si="4"/>
        <v>19</v>
      </c>
      <c r="AK110" s="118">
        <f t="shared" si="5"/>
        <v>5</v>
      </c>
      <c r="AL110" s="118">
        <f t="shared" si="6"/>
        <v>24</v>
      </c>
    </row>
    <row r="111" spans="1:38" ht="18" customHeight="1">
      <c r="A111" s="113">
        <v>108</v>
      </c>
      <c r="B111" s="113" t="s">
        <v>412</v>
      </c>
      <c r="C111" s="114" t="s">
        <v>413</v>
      </c>
      <c r="D111" s="115">
        <v>2</v>
      </c>
      <c r="E111" s="115">
        <v>1</v>
      </c>
      <c r="F111" s="115">
        <v>1</v>
      </c>
      <c r="G111" s="115" t="s">
        <v>201</v>
      </c>
      <c r="H111" s="115">
        <v>8</v>
      </c>
      <c r="I111" s="115">
        <v>5</v>
      </c>
      <c r="J111" s="115" t="s">
        <v>201</v>
      </c>
      <c r="K111" s="115">
        <v>8</v>
      </c>
      <c r="L111" s="115" t="s">
        <v>201</v>
      </c>
      <c r="M111" s="116">
        <f t="shared" si="0"/>
        <v>25</v>
      </c>
      <c r="N111" s="117">
        <v>1</v>
      </c>
      <c r="O111" s="117">
        <v>1</v>
      </c>
      <c r="P111" s="117">
        <v>1</v>
      </c>
      <c r="Q111" s="117">
        <v>1</v>
      </c>
      <c r="R111" s="117">
        <v>1</v>
      </c>
      <c r="S111" s="118">
        <f t="shared" si="1"/>
        <v>5</v>
      </c>
      <c r="T111" s="115">
        <v>1</v>
      </c>
      <c r="U111" s="115">
        <v>1</v>
      </c>
      <c r="V111" s="115">
        <v>1</v>
      </c>
      <c r="W111" s="119" t="s">
        <v>201</v>
      </c>
      <c r="X111" s="115">
        <v>6</v>
      </c>
      <c r="Y111" s="115">
        <v>6</v>
      </c>
      <c r="Z111" s="119" t="s">
        <v>201</v>
      </c>
      <c r="AA111" s="115">
        <v>6</v>
      </c>
      <c r="AB111" s="119" t="s">
        <v>201</v>
      </c>
      <c r="AC111" s="116">
        <f t="shared" si="2"/>
        <v>21</v>
      </c>
      <c r="AD111" s="117">
        <v>1</v>
      </c>
      <c r="AE111" s="117">
        <v>1</v>
      </c>
      <c r="AF111" s="117">
        <v>1</v>
      </c>
      <c r="AG111" s="117">
        <v>1</v>
      </c>
      <c r="AH111" s="117">
        <v>1</v>
      </c>
      <c r="AI111" s="118">
        <f t="shared" si="3"/>
        <v>5</v>
      </c>
      <c r="AJ111" s="118">
        <f t="shared" si="4"/>
        <v>24.2</v>
      </c>
      <c r="AK111" s="118">
        <f t="shared" si="5"/>
        <v>5</v>
      </c>
      <c r="AL111" s="118">
        <f t="shared" si="6"/>
        <v>30</v>
      </c>
    </row>
    <row r="112" spans="1:38" ht="18" customHeight="1">
      <c r="A112" s="113">
        <v>109</v>
      </c>
      <c r="B112" s="113" t="s">
        <v>414</v>
      </c>
      <c r="C112" s="114" t="s">
        <v>415</v>
      </c>
      <c r="D112" s="115">
        <v>1</v>
      </c>
      <c r="E112" s="115">
        <v>1</v>
      </c>
      <c r="F112" s="115">
        <v>1</v>
      </c>
      <c r="G112" s="115" t="s">
        <v>201</v>
      </c>
      <c r="H112" s="115">
        <v>8</v>
      </c>
      <c r="I112" s="115">
        <v>4</v>
      </c>
      <c r="J112" s="115" t="s">
        <v>201</v>
      </c>
      <c r="K112" s="115">
        <v>4</v>
      </c>
      <c r="L112" s="115" t="s">
        <v>201</v>
      </c>
      <c r="M112" s="116">
        <f t="shared" si="0"/>
        <v>19</v>
      </c>
      <c r="N112" s="117">
        <v>1</v>
      </c>
      <c r="O112" s="117">
        <v>1</v>
      </c>
      <c r="P112" s="117">
        <v>1</v>
      </c>
      <c r="Q112" s="117">
        <v>1</v>
      </c>
      <c r="R112" s="117">
        <v>1</v>
      </c>
      <c r="S112" s="118">
        <f t="shared" si="1"/>
        <v>5</v>
      </c>
      <c r="T112" s="115">
        <v>1</v>
      </c>
      <c r="U112" s="119" t="s">
        <v>201</v>
      </c>
      <c r="V112" s="115">
        <v>1</v>
      </c>
      <c r="W112" s="115">
        <v>5</v>
      </c>
      <c r="X112" s="119" t="s">
        <v>201</v>
      </c>
      <c r="Y112" s="119" t="s">
        <v>201</v>
      </c>
      <c r="Z112" s="115">
        <v>6</v>
      </c>
      <c r="AA112" s="115">
        <v>6</v>
      </c>
      <c r="AB112" s="119" t="s">
        <v>201</v>
      </c>
      <c r="AC112" s="116">
        <f t="shared" si="2"/>
        <v>19</v>
      </c>
      <c r="AD112" s="117">
        <v>1</v>
      </c>
      <c r="AE112" s="117">
        <v>1</v>
      </c>
      <c r="AF112" s="117">
        <v>1</v>
      </c>
      <c r="AG112" s="117">
        <v>1</v>
      </c>
      <c r="AH112" s="117">
        <v>1</v>
      </c>
      <c r="AI112" s="118">
        <f t="shared" si="3"/>
        <v>5</v>
      </c>
      <c r="AJ112" s="118">
        <f t="shared" si="4"/>
        <v>19</v>
      </c>
      <c r="AK112" s="118">
        <f t="shared" si="5"/>
        <v>5</v>
      </c>
      <c r="AL112" s="118">
        <f t="shared" si="6"/>
        <v>24</v>
      </c>
    </row>
    <row r="113" spans="1:38" ht="18" customHeight="1">
      <c r="A113" s="113">
        <v>110</v>
      </c>
      <c r="B113" s="113" t="s">
        <v>416</v>
      </c>
      <c r="C113" s="114" t="s">
        <v>417</v>
      </c>
      <c r="D113" s="115">
        <v>2</v>
      </c>
      <c r="E113" s="115">
        <v>1</v>
      </c>
      <c r="F113" s="115">
        <v>1</v>
      </c>
      <c r="G113" s="115">
        <v>6</v>
      </c>
      <c r="H113" s="115" t="s">
        <v>201</v>
      </c>
      <c r="I113" s="115">
        <v>3</v>
      </c>
      <c r="J113" s="115" t="s">
        <v>201</v>
      </c>
      <c r="K113" s="115">
        <v>4</v>
      </c>
      <c r="L113" s="115" t="s">
        <v>201</v>
      </c>
      <c r="M113" s="116">
        <f t="shared" si="0"/>
        <v>17</v>
      </c>
      <c r="N113" s="117">
        <v>1</v>
      </c>
      <c r="O113" s="117">
        <v>1</v>
      </c>
      <c r="P113" s="117">
        <v>1</v>
      </c>
      <c r="Q113" s="117">
        <v>1</v>
      </c>
      <c r="R113" s="117">
        <v>1</v>
      </c>
      <c r="S113" s="118">
        <f t="shared" si="1"/>
        <v>5</v>
      </c>
      <c r="T113" s="115">
        <v>2</v>
      </c>
      <c r="U113" s="119" t="s">
        <v>201</v>
      </c>
      <c r="V113" s="115">
        <v>1</v>
      </c>
      <c r="W113" s="115">
        <v>6</v>
      </c>
      <c r="X113" s="119" t="s">
        <v>201</v>
      </c>
      <c r="Y113" s="115">
        <v>7</v>
      </c>
      <c r="Z113" s="119" t="s">
        <v>201</v>
      </c>
      <c r="AA113" s="115">
        <v>4</v>
      </c>
      <c r="AB113" s="119" t="s">
        <v>201</v>
      </c>
      <c r="AC113" s="116">
        <f t="shared" si="2"/>
        <v>20</v>
      </c>
      <c r="AD113" s="117">
        <v>1</v>
      </c>
      <c r="AE113" s="117">
        <v>1</v>
      </c>
      <c r="AF113" s="117">
        <v>1</v>
      </c>
      <c r="AG113" s="117">
        <v>1</v>
      </c>
      <c r="AH113" s="117">
        <v>1</v>
      </c>
      <c r="AI113" s="118">
        <f t="shared" si="3"/>
        <v>5</v>
      </c>
      <c r="AJ113" s="118">
        <f t="shared" si="4"/>
        <v>19.399999999999999</v>
      </c>
      <c r="AK113" s="118">
        <f t="shared" si="5"/>
        <v>5</v>
      </c>
      <c r="AL113" s="118">
        <f t="shared" si="6"/>
        <v>25</v>
      </c>
    </row>
    <row r="114" spans="1:38" ht="18" customHeight="1">
      <c r="A114" s="113">
        <v>111</v>
      </c>
      <c r="B114" s="113" t="s">
        <v>418</v>
      </c>
      <c r="C114" s="114" t="s">
        <v>419</v>
      </c>
      <c r="D114" s="115">
        <v>2</v>
      </c>
      <c r="E114" s="115">
        <v>1</v>
      </c>
      <c r="F114" s="115">
        <v>2</v>
      </c>
      <c r="G114" s="115" t="s">
        <v>201</v>
      </c>
      <c r="H114" s="115">
        <v>6</v>
      </c>
      <c r="I114" s="115" t="s">
        <v>201</v>
      </c>
      <c r="J114" s="115">
        <v>7</v>
      </c>
      <c r="K114" s="115">
        <v>1</v>
      </c>
      <c r="L114" s="115">
        <v>7</v>
      </c>
      <c r="M114" s="116">
        <f t="shared" si="0"/>
        <v>25</v>
      </c>
      <c r="N114" s="117">
        <v>1</v>
      </c>
      <c r="O114" s="117">
        <v>1</v>
      </c>
      <c r="P114" s="117">
        <v>1</v>
      </c>
      <c r="Q114" s="117">
        <v>1</v>
      </c>
      <c r="R114" s="117">
        <v>1</v>
      </c>
      <c r="S114" s="118">
        <f t="shared" si="1"/>
        <v>5</v>
      </c>
      <c r="T114" s="115">
        <v>1</v>
      </c>
      <c r="U114" s="115">
        <v>1</v>
      </c>
      <c r="V114" s="115">
        <v>1</v>
      </c>
      <c r="W114" s="119" t="s">
        <v>201</v>
      </c>
      <c r="X114" s="115">
        <v>6</v>
      </c>
      <c r="Y114" s="115">
        <v>8</v>
      </c>
      <c r="Z114" s="119" t="s">
        <v>201</v>
      </c>
      <c r="AA114" s="115">
        <v>7</v>
      </c>
      <c r="AB114" s="119" t="s">
        <v>201</v>
      </c>
      <c r="AC114" s="116">
        <f t="shared" si="2"/>
        <v>24</v>
      </c>
      <c r="AD114" s="117">
        <v>1</v>
      </c>
      <c r="AE114" s="117">
        <v>1</v>
      </c>
      <c r="AF114" s="117">
        <v>1</v>
      </c>
      <c r="AG114" s="117">
        <v>1</v>
      </c>
      <c r="AH114" s="117">
        <v>1</v>
      </c>
      <c r="AI114" s="118">
        <f t="shared" si="3"/>
        <v>5</v>
      </c>
      <c r="AJ114" s="118">
        <f t="shared" si="4"/>
        <v>24.8</v>
      </c>
      <c r="AK114" s="118">
        <f t="shared" si="5"/>
        <v>5</v>
      </c>
      <c r="AL114" s="118">
        <f t="shared" si="6"/>
        <v>30</v>
      </c>
    </row>
    <row r="115" spans="1:38" ht="18" customHeight="1">
      <c r="A115" s="113">
        <v>112</v>
      </c>
      <c r="B115" s="113" t="s">
        <v>420</v>
      </c>
      <c r="C115" s="114" t="s">
        <v>421</v>
      </c>
      <c r="D115" s="113"/>
      <c r="E115" s="113"/>
      <c r="F115" s="113"/>
      <c r="G115" s="113"/>
      <c r="H115" s="113"/>
      <c r="I115" s="113"/>
      <c r="J115" s="113"/>
      <c r="K115" s="113"/>
      <c r="L115" s="113"/>
      <c r="M115" s="116" t="str">
        <f t="shared" si="0"/>
        <v xml:space="preserve"> </v>
      </c>
      <c r="N115" s="117">
        <v>1</v>
      </c>
      <c r="O115" s="117">
        <v>1</v>
      </c>
      <c r="P115" s="117">
        <v>1</v>
      </c>
      <c r="Q115" s="117">
        <v>1</v>
      </c>
      <c r="R115" s="117">
        <v>1</v>
      </c>
      <c r="S115" s="118">
        <f t="shared" si="1"/>
        <v>5</v>
      </c>
      <c r="T115" s="115">
        <v>1</v>
      </c>
      <c r="U115" s="115">
        <v>1</v>
      </c>
      <c r="V115" s="115">
        <v>1</v>
      </c>
      <c r="W115" s="119" t="s">
        <v>201</v>
      </c>
      <c r="X115" s="115">
        <v>6</v>
      </c>
      <c r="Y115" s="115">
        <v>6</v>
      </c>
      <c r="Z115" s="115">
        <v>4</v>
      </c>
      <c r="AA115" s="115">
        <v>4</v>
      </c>
      <c r="AB115" s="119" t="s">
        <v>201</v>
      </c>
      <c r="AC115" s="116">
        <f t="shared" si="2"/>
        <v>19</v>
      </c>
      <c r="AD115" s="117">
        <v>1</v>
      </c>
      <c r="AE115" s="117">
        <v>1</v>
      </c>
      <c r="AF115" s="117">
        <v>1</v>
      </c>
      <c r="AG115" s="117">
        <v>1</v>
      </c>
      <c r="AH115" s="117">
        <v>1</v>
      </c>
      <c r="AI115" s="118">
        <f t="shared" si="3"/>
        <v>5</v>
      </c>
      <c r="AJ115" s="118" t="str">
        <f t="shared" si="4"/>
        <v xml:space="preserve"> </v>
      </c>
      <c r="AK115" s="118" t="str">
        <f t="shared" si="5"/>
        <v xml:space="preserve"> </v>
      </c>
      <c r="AL115" s="118" t="str">
        <f t="shared" si="6"/>
        <v xml:space="preserve"> </v>
      </c>
    </row>
    <row r="116" spans="1:38" ht="18" customHeight="1">
      <c r="A116" s="113">
        <v>113</v>
      </c>
      <c r="B116" s="113" t="s">
        <v>422</v>
      </c>
      <c r="C116" s="114" t="s">
        <v>423</v>
      </c>
      <c r="D116" s="115">
        <v>1</v>
      </c>
      <c r="E116" s="115">
        <v>2</v>
      </c>
      <c r="F116" s="115">
        <v>1</v>
      </c>
      <c r="G116" s="115">
        <v>4</v>
      </c>
      <c r="H116" s="115">
        <v>6</v>
      </c>
      <c r="I116" s="115">
        <v>5</v>
      </c>
      <c r="J116" s="115" t="s">
        <v>201</v>
      </c>
      <c r="K116" s="115">
        <v>4</v>
      </c>
      <c r="L116" s="115" t="s">
        <v>201</v>
      </c>
      <c r="M116" s="116">
        <f t="shared" si="0"/>
        <v>19</v>
      </c>
      <c r="N116" s="117">
        <v>1</v>
      </c>
      <c r="O116" s="117">
        <v>1</v>
      </c>
      <c r="P116" s="117">
        <v>1</v>
      </c>
      <c r="Q116" s="117">
        <v>1</v>
      </c>
      <c r="R116" s="117">
        <v>1</v>
      </c>
      <c r="S116" s="118">
        <f t="shared" si="1"/>
        <v>5</v>
      </c>
      <c r="T116" s="115">
        <v>1</v>
      </c>
      <c r="U116" s="115">
        <v>1</v>
      </c>
      <c r="V116" s="115">
        <v>1</v>
      </c>
      <c r="W116" s="115">
        <v>6</v>
      </c>
      <c r="X116" s="119" t="s">
        <v>201</v>
      </c>
      <c r="Y116" s="113"/>
      <c r="Z116" s="115">
        <v>5</v>
      </c>
      <c r="AA116" s="115">
        <v>5</v>
      </c>
      <c r="AB116" s="119" t="s">
        <v>201</v>
      </c>
      <c r="AC116" s="116" t="str">
        <f t="shared" si="2"/>
        <v xml:space="preserve"> </v>
      </c>
      <c r="AD116" s="117">
        <v>1</v>
      </c>
      <c r="AE116" s="117">
        <v>1</v>
      </c>
      <c r="AF116" s="117">
        <v>1</v>
      </c>
      <c r="AG116" s="117">
        <v>1</v>
      </c>
      <c r="AH116" s="117">
        <v>1</v>
      </c>
      <c r="AI116" s="118">
        <f t="shared" si="3"/>
        <v>5</v>
      </c>
      <c r="AJ116" s="118" t="str">
        <f t="shared" si="4"/>
        <v xml:space="preserve"> </v>
      </c>
      <c r="AK116" s="118" t="str">
        <f t="shared" si="5"/>
        <v xml:space="preserve"> </v>
      </c>
      <c r="AL116" s="118" t="str">
        <f t="shared" si="6"/>
        <v xml:space="preserve"> </v>
      </c>
    </row>
    <row r="117" spans="1:38" ht="18" customHeight="1">
      <c r="A117" s="113">
        <v>114</v>
      </c>
      <c r="B117" s="113" t="s">
        <v>424</v>
      </c>
      <c r="C117" s="114" t="s">
        <v>425</v>
      </c>
      <c r="D117" s="115">
        <v>1</v>
      </c>
      <c r="E117" s="115">
        <v>2</v>
      </c>
      <c r="F117" s="115">
        <v>1</v>
      </c>
      <c r="G117" s="115">
        <v>6</v>
      </c>
      <c r="H117" s="115" t="s">
        <v>201</v>
      </c>
      <c r="I117" s="115">
        <v>6</v>
      </c>
      <c r="J117" s="115" t="s">
        <v>201</v>
      </c>
      <c r="K117" s="115">
        <v>4</v>
      </c>
      <c r="L117" s="115" t="s">
        <v>201</v>
      </c>
      <c r="M117" s="116">
        <f t="shared" si="0"/>
        <v>20</v>
      </c>
      <c r="N117" s="117">
        <v>1</v>
      </c>
      <c r="O117" s="117">
        <v>1</v>
      </c>
      <c r="P117" s="117">
        <v>1</v>
      </c>
      <c r="Q117" s="117">
        <v>1</v>
      </c>
      <c r="R117" s="117">
        <v>1</v>
      </c>
      <c r="S117" s="118">
        <f t="shared" si="1"/>
        <v>5</v>
      </c>
      <c r="T117" s="115">
        <v>2</v>
      </c>
      <c r="U117" s="115">
        <v>1</v>
      </c>
      <c r="V117" s="115">
        <v>1</v>
      </c>
      <c r="W117" s="115">
        <v>5</v>
      </c>
      <c r="X117" s="119" t="s">
        <v>201</v>
      </c>
      <c r="Y117" s="115">
        <v>6</v>
      </c>
      <c r="Z117" s="119" t="s">
        <v>201</v>
      </c>
      <c r="AA117" s="115">
        <v>6</v>
      </c>
      <c r="AB117" s="119" t="s">
        <v>201</v>
      </c>
      <c r="AC117" s="116">
        <f t="shared" si="2"/>
        <v>21</v>
      </c>
      <c r="AD117" s="117">
        <v>1</v>
      </c>
      <c r="AE117" s="117">
        <v>1</v>
      </c>
      <c r="AF117" s="117">
        <v>1</v>
      </c>
      <c r="AG117" s="117">
        <v>1</v>
      </c>
      <c r="AH117" s="117">
        <v>1</v>
      </c>
      <c r="AI117" s="118">
        <f t="shared" si="3"/>
        <v>5</v>
      </c>
      <c r="AJ117" s="118">
        <f t="shared" si="4"/>
        <v>20.8</v>
      </c>
      <c r="AK117" s="118">
        <f t="shared" si="5"/>
        <v>5</v>
      </c>
      <c r="AL117" s="118">
        <f t="shared" si="6"/>
        <v>26</v>
      </c>
    </row>
    <row r="118" spans="1:38" ht="18" customHeight="1">
      <c r="A118" s="113">
        <v>115</v>
      </c>
      <c r="B118" s="113" t="s">
        <v>426</v>
      </c>
      <c r="C118" s="114" t="s">
        <v>427</v>
      </c>
      <c r="D118" s="115">
        <v>2</v>
      </c>
      <c r="E118" s="115">
        <v>1</v>
      </c>
      <c r="F118" s="115">
        <v>1</v>
      </c>
      <c r="G118" s="115">
        <v>6</v>
      </c>
      <c r="H118" s="115" t="s">
        <v>201</v>
      </c>
      <c r="I118" s="115">
        <v>5</v>
      </c>
      <c r="J118" s="115" t="s">
        <v>201</v>
      </c>
      <c r="K118" s="115">
        <v>4</v>
      </c>
      <c r="L118" s="115" t="s">
        <v>201</v>
      </c>
      <c r="M118" s="116">
        <f t="shared" si="0"/>
        <v>19</v>
      </c>
      <c r="N118" s="117">
        <v>1</v>
      </c>
      <c r="O118" s="117">
        <v>1</v>
      </c>
      <c r="P118" s="117">
        <v>1</v>
      </c>
      <c r="Q118" s="117">
        <v>1</v>
      </c>
      <c r="R118" s="117">
        <v>1</v>
      </c>
      <c r="S118" s="118">
        <f t="shared" si="1"/>
        <v>5</v>
      </c>
      <c r="T118" s="115">
        <v>1</v>
      </c>
      <c r="U118" s="115">
        <v>1</v>
      </c>
      <c r="V118" s="115">
        <v>1</v>
      </c>
      <c r="W118" s="115">
        <v>4</v>
      </c>
      <c r="X118" s="119" t="s">
        <v>201</v>
      </c>
      <c r="Y118" s="115">
        <v>6</v>
      </c>
      <c r="Z118" s="119" t="s">
        <v>201</v>
      </c>
      <c r="AA118" s="115">
        <v>4</v>
      </c>
      <c r="AB118" s="119" t="s">
        <v>201</v>
      </c>
      <c r="AC118" s="116">
        <f t="shared" si="2"/>
        <v>17</v>
      </c>
      <c r="AD118" s="117">
        <v>1</v>
      </c>
      <c r="AE118" s="117">
        <v>1</v>
      </c>
      <c r="AF118" s="117">
        <v>1</v>
      </c>
      <c r="AG118" s="117">
        <v>1</v>
      </c>
      <c r="AH118" s="117">
        <v>1</v>
      </c>
      <c r="AI118" s="118">
        <f t="shared" si="3"/>
        <v>5</v>
      </c>
      <c r="AJ118" s="118">
        <f t="shared" si="4"/>
        <v>18.600000000000001</v>
      </c>
      <c r="AK118" s="118">
        <f t="shared" si="5"/>
        <v>5</v>
      </c>
      <c r="AL118" s="118">
        <f t="shared" si="6"/>
        <v>24</v>
      </c>
    </row>
    <row r="119" spans="1:38" ht="18" customHeight="1">
      <c r="A119" s="113">
        <v>116</v>
      </c>
      <c r="B119" s="113" t="s">
        <v>428</v>
      </c>
      <c r="C119" s="114" t="s">
        <v>429</v>
      </c>
      <c r="D119" s="115">
        <v>2</v>
      </c>
      <c r="E119" s="115" t="s">
        <v>201</v>
      </c>
      <c r="F119" s="115" t="s">
        <v>201</v>
      </c>
      <c r="G119" s="115">
        <v>6</v>
      </c>
      <c r="H119" s="115" t="s">
        <v>201</v>
      </c>
      <c r="I119" s="115">
        <v>2</v>
      </c>
      <c r="J119" s="115">
        <v>3</v>
      </c>
      <c r="K119" s="115">
        <v>6</v>
      </c>
      <c r="L119" s="115" t="s">
        <v>201</v>
      </c>
      <c r="M119" s="116">
        <f t="shared" si="0"/>
        <v>17</v>
      </c>
      <c r="N119" s="117">
        <v>1</v>
      </c>
      <c r="O119" s="117">
        <v>1</v>
      </c>
      <c r="P119" s="117">
        <v>1</v>
      </c>
      <c r="Q119" s="117">
        <v>1</v>
      </c>
      <c r="R119" s="117">
        <v>1</v>
      </c>
      <c r="S119" s="118">
        <f t="shared" si="1"/>
        <v>5</v>
      </c>
      <c r="T119" s="115">
        <v>2</v>
      </c>
      <c r="U119" s="119" t="s">
        <v>201</v>
      </c>
      <c r="V119" s="119" t="s">
        <v>201</v>
      </c>
      <c r="W119" s="119" t="s">
        <v>201</v>
      </c>
      <c r="X119" s="115">
        <v>4</v>
      </c>
      <c r="Y119" s="115">
        <v>6</v>
      </c>
      <c r="Z119" s="119" t="s">
        <v>201</v>
      </c>
      <c r="AA119" s="119" t="s">
        <v>201</v>
      </c>
      <c r="AB119" s="115">
        <v>5</v>
      </c>
      <c r="AC119" s="116">
        <f t="shared" si="2"/>
        <v>17</v>
      </c>
      <c r="AD119" s="117">
        <v>1</v>
      </c>
      <c r="AE119" s="117">
        <v>1</v>
      </c>
      <c r="AF119" s="117">
        <v>1</v>
      </c>
      <c r="AG119" s="117">
        <v>1</v>
      </c>
      <c r="AH119" s="117">
        <v>1</v>
      </c>
      <c r="AI119" s="118">
        <f t="shared" si="3"/>
        <v>5</v>
      </c>
      <c r="AJ119" s="118">
        <f t="shared" si="4"/>
        <v>17</v>
      </c>
      <c r="AK119" s="118">
        <f t="shared" si="5"/>
        <v>5</v>
      </c>
      <c r="AL119" s="118">
        <f t="shared" si="6"/>
        <v>22</v>
      </c>
    </row>
    <row r="120" spans="1:38" ht="18" customHeight="1">
      <c r="A120" s="113">
        <v>117</v>
      </c>
      <c r="B120" s="113" t="s">
        <v>430</v>
      </c>
      <c r="C120" s="114" t="s">
        <v>431</v>
      </c>
      <c r="D120" s="115">
        <v>1</v>
      </c>
      <c r="E120" s="115">
        <v>1</v>
      </c>
      <c r="F120" s="115">
        <v>1</v>
      </c>
      <c r="G120" s="115">
        <v>5</v>
      </c>
      <c r="H120" s="115" t="s">
        <v>201</v>
      </c>
      <c r="I120" s="115" t="s">
        <v>201</v>
      </c>
      <c r="J120" s="115">
        <v>6</v>
      </c>
      <c r="K120" s="115">
        <v>3</v>
      </c>
      <c r="L120" s="115" t="s">
        <v>201</v>
      </c>
      <c r="M120" s="116">
        <f t="shared" si="0"/>
        <v>17</v>
      </c>
      <c r="N120" s="117">
        <v>1</v>
      </c>
      <c r="O120" s="117">
        <v>1</v>
      </c>
      <c r="P120" s="117">
        <v>1</v>
      </c>
      <c r="Q120" s="117">
        <v>1</v>
      </c>
      <c r="R120" s="117">
        <v>1</v>
      </c>
      <c r="S120" s="118">
        <f t="shared" si="1"/>
        <v>5</v>
      </c>
      <c r="T120" s="115">
        <v>1</v>
      </c>
      <c r="U120" s="115">
        <v>1</v>
      </c>
      <c r="V120" s="115">
        <v>1</v>
      </c>
      <c r="W120" s="119" t="s">
        <v>201</v>
      </c>
      <c r="X120" s="115">
        <v>5</v>
      </c>
      <c r="Y120" s="119" t="s">
        <v>201</v>
      </c>
      <c r="Z120" s="115">
        <v>8</v>
      </c>
      <c r="AA120" s="119" t="s">
        <v>201</v>
      </c>
      <c r="AB120" s="115">
        <v>5</v>
      </c>
      <c r="AC120" s="116">
        <f t="shared" si="2"/>
        <v>21</v>
      </c>
      <c r="AD120" s="117">
        <v>1</v>
      </c>
      <c r="AE120" s="117">
        <v>1</v>
      </c>
      <c r="AF120" s="117">
        <v>1</v>
      </c>
      <c r="AG120" s="117">
        <v>1</v>
      </c>
      <c r="AH120" s="117">
        <v>1</v>
      </c>
      <c r="AI120" s="118">
        <f t="shared" si="3"/>
        <v>5</v>
      </c>
      <c r="AJ120" s="118">
        <f t="shared" si="4"/>
        <v>20.200000000000003</v>
      </c>
      <c r="AK120" s="118">
        <f t="shared" si="5"/>
        <v>5</v>
      </c>
      <c r="AL120" s="118">
        <f t="shared" si="6"/>
        <v>26</v>
      </c>
    </row>
    <row r="121" spans="1:38" ht="18" customHeight="1">
      <c r="A121" s="113">
        <v>118</v>
      </c>
      <c r="B121" s="113" t="s">
        <v>432</v>
      </c>
      <c r="C121" s="120" t="s">
        <v>433</v>
      </c>
      <c r="D121" s="121">
        <v>1</v>
      </c>
      <c r="E121" s="121">
        <v>1</v>
      </c>
      <c r="F121" s="121">
        <v>1</v>
      </c>
      <c r="G121" s="121" t="s">
        <v>201</v>
      </c>
      <c r="H121" s="121">
        <v>6</v>
      </c>
      <c r="I121" s="121">
        <v>5</v>
      </c>
      <c r="J121" s="121">
        <v>4</v>
      </c>
      <c r="K121" s="121">
        <v>3</v>
      </c>
      <c r="L121" s="115" t="s">
        <v>201</v>
      </c>
      <c r="M121" s="116">
        <f t="shared" si="0"/>
        <v>17</v>
      </c>
      <c r="N121" s="117">
        <v>1</v>
      </c>
      <c r="O121" s="117">
        <v>1</v>
      </c>
      <c r="P121" s="117">
        <v>1</v>
      </c>
      <c r="Q121" s="117">
        <v>1</v>
      </c>
      <c r="R121" s="117">
        <v>1</v>
      </c>
      <c r="S121" s="118">
        <f t="shared" si="1"/>
        <v>5</v>
      </c>
      <c r="T121" s="122" t="s">
        <v>434</v>
      </c>
      <c r="U121" s="122" t="s">
        <v>434</v>
      </c>
      <c r="V121" s="119" t="s">
        <v>201</v>
      </c>
      <c r="W121" s="119" t="s">
        <v>201</v>
      </c>
      <c r="X121" s="119" t="s">
        <v>201</v>
      </c>
      <c r="Y121" s="119" t="s">
        <v>201</v>
      </c>
      <c r="Z121" s="119" t="s">
        <v>201</v>
      </c>
      <c r="AA121" s="119" t="s">
        <v>201</v>
      </c>
      <c r="AB121" s="119" t="s">
        <v>201</v>
      </c>
      <c r="AC121" s="116">
        <f t="shared" si="2"/>
        <v>0</v>
      </c>
      <c r="AD121" s="117">
        <v>1</v>
      </c>
      <c r="AE121" s="117">
        <v>1</v>
      </c>
      <c r="AF121" s="117">
        <v>1</v>
      </c>
      <c r="AG121" s="117">
        <v>1</v>
      </c>
      <c r="AH121" s="117">
        <v>1</v>
      </c>
      <c r="AI121" s="118">
        <f t="shared" si="3"/>
        <v>5</v>
      </c>
      <c r="AJ121" s="118">
        <f t="shared" si="4"/>
        <v>13.600000000000001</v>
      </c>
      <c r="AK121" s="118">
        <f t="shared" si="5"/>
        <v>5</v>
      </c>
      <c r="AL121" s="118">
        <f t="shared" si="6"/>
        <v>19</v>
      </c>
    </row>
    <row r="122" spans="1:38" ht="18" customHeight="1">
      <c r="A122" s="113">
        <v>119</v>
      </c>
      <c r="B122" s="113" t="s">
        <v>435</v>
      </c>
      <c r="C122" s="114" t="s">
        <v>436</v>
      </c>
      <c r="D122" s="121">
        <v>1</v>
      </c>
      <c r="E122" s="121">
        <v>1</v>
      </c>
      <c r="F122" s="119">
        <v>1</v>
      </c>
      <c r="G122" s="119">
        <v>6</v>
      </c>
      <c r="H122" s="119" t="s">
        <v>201</v>
      </c>
      <c r="I122" s="119">
        <v>6</v>
      </c>
      <c r="J122" s="119" t="s">
        <v>201</v>
      </c>
      <c r="K122" s="119">
        <v>3</v>
      </c>
      <c r="L122" s="115" t="s">
        <v>201</v>
      </c>
      <c r="M122" s="116">
        <f t="shared" si="0"/>
        <v>18</v>
      </c>
      <c r="N122" s="117">
        <v>1</v>
      </c>
      <c r="O122" s="117">
        <v>1</v>
      </c>
      <c r="P122" s="117">
        <v>1</v>
      </c>
      <c r="Q122" s="117">
        <v>1</v>
      </c>
      <c r="R122" s="117">
        <v>1</v>
      </c>
      <c r="S122" s="118">
        <f t="shared" si="1"/>
        <v>5</v>
      </c>
      <c r="T122" s="122">
        <v>1</v>
      </c>
      <c r="U122" s="122">
        <v>1</v>
      </c>
      <c r="V122" s="119">
        <v>1</v>
      </c>
      <c r="W122" s="119" t="s">
        <v>201</v>
      </c>
      <c r="X122" s="119">
        <v>7</v>
      </c>
      <c r="Y122" s="119" t="s">
        <v>201</v>
      </c>
      <c r="Z122" s="119">
        <v>8</v>
      </c>
      <c r="AA122" s="119">
        <v>6</v>
      </c>
      <c r="AB122" s="119" t="s">
        <v>201</v>
      </c>
      <c r="AC122" s="116">
        <f t="shared" si="2"/>
        <v>24</v>
      </c>
      <c r="AD122" s="117">
        <v>1</v>
      </c>
      <c r="AE122" s="117">
        <v>1</v>
      </c>
      <c r="AF122" s="117">
        <v>1</v>
      </c>
      <c r="AG122" s="117">
        <v>1</v>
      </c>
      <c r="AH122" s="117">
        <v>1</v>
      </c>
      <c r="AI122" s="118">
        <f t="shared" si="3"/>
        <v>5</v>
      </c>
      <c r="AJ122" s="118">
        <f t="shared" si="4"/>
        <v>22.800000000000004</v>
      </c>
      <c r="AK122" s="118">
        <f t="shared" si="5"/>
        <v>5</v>
      </c>
      <c r="AL122" s="118">
        <f t="shared" si="6"/>
        <v>28</v>
      </c>
    </row>
    <row r="123" spans="1:38" ht="18" customHeight="1">
      <c r="A123" s="113">
        <v>120</v>
      </c>
      <c r="B123" s="113" t="s">
        <v>437</v>
      </c>
      <c r="C123" s="114" t="s">
        <v>438</v>
      </c>
      <c r="D123" s="121">
        <v>1</v>
      </c>
      <c r="E123" s="121">
        <v>2</v>
      </c>
      <c r="F123" s="119">
        <v>1</v>
      </c>
      <c r="G123" s="119" t="s">
        <v>201</v>
      </c>
      <c r="H123" s="119">
        <v>6</v>
      </c>
      <c r="I123" s="119">
        <v>5</v>
      </c>
      <c r="J123" s="119" t="s">
        <v>201</v>
      </c>
      <c r="K123" s="119">
        <v>4</v>
      </c>
      <c r="L123" s="115" t="s">
        <v>201</v>
      </c>
      <c r="M123" s="116">
        <f t="shared" si="0"/>
        <v>19</v>
      </c>
      <c r="N123" s="117">
        <v>1</v>
      </c>
      <c r="O123" s="117">
        <v>1</v>
      </c>
      <c r="P123" s="117">
        <v>1</v>
      </c>
      <c r="Q123" s="117">
        <v>1</v>
      </c>
      <c r="R123" s="117">
        <v>1</v>
      </c>
      <c r="S123" s="118">
        <f t="shared" si="1"/>
        <v>5</v>
      </c>
      <c r="T123" s="122">
        <v>1</v>
      </c>
      <c r="U123" s="122">
        <v>1</v>
      </c>
      <c r="V123" s="119">
        <v>1</v>
      </c>
      <c r="W123" s="119">
        <v>4</v>
      </c>
      <c r="X123" s="119" t="s">
        <v>201</v>
      </c>
      <c r="Y123" s="119">
        <v>6</v>
      </c>
      <c r="Z123" s="119" t="s">
        <v>201</v>
      </c>
      <c r="AA123" s="119">
        <v>6</v>
      </c>
      <c r="AB123" s="119" t="s">
        <v>201</v>
      </c>
      <c r="AC123" s="116">
        <f t="shared" si="2"/>
        <v>19</v>
      </c>
      <c r="AD123" s="117">
        <v>1</v>
      </c>
      <c r="AE123" s="117">
        <v>1</v>
      </c>
      <c r="AF123" s="117">
        <v>1</v>
      </c>
      <c r="AG123" s="117">
        <v>1</v>
      </c>
      <c r="AH123" s="117">
        <v>1</v>
      </c>
      <c r="AI123" s="118">
        <f t="shared" si="3"/>
        <v>5</v>
      </c>
      <c r="AJ123" s="118">
        <f t="shared" si="4"/>
        <v>19</v>
      </c>
      <c r="AK123" s="118">
        <f t="shared" si="5"/>
        <v>5</v>
      </c>
      <c r="AL123" s="118">
        <f t="shared" si="6"/>
        <v>24</v>
      </c>
    </row>
    <row r="124" spans="1:38" ht="18" customHeight="1">
      <c r="A124" s="113">
        <v>121</v>
      </c>
      <c r="B124" s="113" t="s">
        <v>439</v>
      </c>
      <c r="C124" s="114" t="s">
        <v>440</v>
      </c>
      <c r="D124" s="121">
        <v>2</v>
      </c>
      <c r="E124" s="121">
        <v>1</v>
      </c>
      <c r="F124" s="119">
        <v>1</v>
      </c>
      <c r="G124" s="119" t="s">
        <v>201</v>
      </c>
      <c r="H124" s="119">
        <v>7</v>
      </c>
      <c r="I124" s="119" t="s">
        <v>201</v>
      </c>
      <c r="J124" s="119">
        <v>5</v>
      </c>
      <c r="K124" s="119">
        <v>4</v>
      </c>
      <c r="L124" s="115" t="s">
        <v>201</v>
      </c>
      <c r="M124" s="116">
        <f t="shared" si="0"/>
        <v>20</v>
      </c>
      <c r="N124" s="117">
        <v>1</v>
      </c>
      <c r="O124" s="117">
        <v>1</v>
      </c>
      <c r="P124" s="117">
        <v>1</v>
      </c>
      <c r="Q124" s="117">
        <v>1</v>
      </c>
      <c r="R124" s="117">
        <v>1</v>
      </c>
      <c r="S124" s="118">
        <f t="shared" si="1"/>
        <v>5</v>
      </c>
      <c r="T124" s="122">
        <v>1</v>
      </c>
      <c r="U124" s="122">
        <v>1</v>
      </c>
      <c r="V124" s="119">
        <v>1</v>
      </c>
      <c r="W124" s="119">
        <v>6</v>
      </c>
      <c r="X124" s="119" t="s">
        <v>201</v>
      </c>
      <c r="Y124" s="119">
        <v>6</v>
      </c>
      <c r="Z124" s="119" t="s">
        <v>201</v>
      </c>
      <c r="AA124" s="119">
        <v>7</v>
      </c>
      <c r="AB124" s="119" t="s">
        <v>201</v>
      </c>
      <c r="AC124" s="116">
        <f t="shared" si="2"/>
        <v>22</v>
      </c>
      <c r="AD124" s="117">
        <v>1</v>
      </c>
      <c r="AE124" s="117">
        <v>1</v>
      </c>
      <c r="AF124" s="117">
        <v>1</v>
      </c>
      <c r="AG124" s="117">
        <v>1</v>
      </c>
      <c r="AH124" s="117">
        <v>1</v>
      </c>
      <c r="AI124" s="118">
        <f t="shared" si="3"/>
        <v>5</v>
      </c>
      <c r="AJ124" s="118">
        <f t="shared" si="4"/>
        <v>21.6</v>
      </c>
      <c r="AK124" s="118">
        <f t="shared" si="5"/>
        <v>5</v>
      </c>
      <c r="AL124" s="118">
        <f t="shared" si="6"/>
        <v>27</v>
      </c>
    </row>
    <row r="125" spans="1:38" ht="18" customHeight="1">
      <c r="A125" s="113">
        <v>122</v>
      </c>
      <c r="B125" s="113" t="s">
        <v>441</v>
      </c>
      <c r="C125" s="114" t="s">
        <v>442</v>
      </c>
      <c r="D125" s="121">
        <v>1</v>
      </c>
      <c r="E125" s="121">
        <v>1</v>
      </c>
      <c r="F125" s="119">
        <v>1</v>
      </c>
      <c r="G125" s="119">
        <v>5</v>
      </c>
      <c r="H125" s="119" t="s">
        <v>201</v>
      </c>
      <c r="I125" s="119" t="s">
        <v>201</v>
      </c>
      <c r="J125" s="119">
        <v>4</v>
      </c>
      <c r="K125" s="119">
        <v>4</v>
      </c>
      <c r="L125" s="115" t="s">
        <v>201</v>
      </c>
      <c r="M125" s="116">
        <f t="shared" si="0"/>
        <v>16</v>
      </c>
      <c r="N125" s="117">
        <v>1</v>
      </c>
      <c r="O125" s="117">
        <v>1</v>
      </c>
      <c r="P125" s="117">
        <v>1</v>
      </c>
      <c r="Q125" s="117">
        <v>1</v>
      </c>
      <c r="R125" s="117">
        <v>1</v>
      </c>
      <c r="S125" s="118">
        <f t="shared" si="1"/>
        <v>5</v>
      </c>
      <c r="T125" s="122">
        <v>1</v>
      </c>
      <c r="U125" s="122">
        <v>1</v>
      </c>
      <c r="V125" s="119">
        <v>1</v>
      </c>
      <c r="W125" s="119" t="s">
        <v>201</v>
      </c>
      <c r="X125" s="119">
        <v>6</v>
      </c>
      <c r="Y125" s="119">
        <v>6</v>
      </c>
      <c r="Z125" s="119" t="s">
        <v>201</v>
      </c>
      <c r="AA125" s="119">
        <v>5</v>
      </c>
      <c r="AB125" s="119" t="s">
        <v>201</v>
      </c>
      <c r="AC125" s="116">
        <f t="shared" si="2"/>
        <v>20</v>
      </c>
      <c r="AD125" s="117">
        <v>1</v>
      </c>
      <c r="AE125" s="117">
        <v>1</v>
      </c>
      <c r="AF125" s="117">
        <v>1</v>
      </c>
      <c r="AG125" s="117">
        <v>1</v>
      </c>
      <c r="AH125" s="117">
        <v>1</v>
      </c>
      <c r="AI125" s="118">
        <f t="shared" si="3"/>
        <v>5</v>
      </c>
      <c r="AJ125" s="118">
        <f t="shared" si="4"/>
        <v>19.2</v>
      </c>
      <c r="AK125" s="118">
        <f t="shared" si="5"/>
        <v>5</v>
      </c>
      <c r="AL125" s="118">
        <f t="shared" si="6"/>
        <v>25</v>
      </c>
    </row>
    <row r="126" spans="1:38" ht="18" customHeight="1">
      <c r="A126" s="113">
        <v>123</v>
      </c>
      <c r="B126" s="113" t="s">
        <v>443</v>
      </c>
      <c r="C126" s="114" t="s">
        <v>444</v>
      </c>
      <c r="D126" s="121">
        <v>2</v>
      </c>
      <c r="E126" s="121">
        <v>2</v>
      </c>
      <c r="F126" s="119">
        <v>2</v>
      </c>
      <c r="G126" s="119" t="s">
        <v>201</v>
      </c>
      <c r="H126" s="119">
        <v>6</v>
      </c>
      <c r="I126" s="119">
        <v>7</v>
      </c>
      <c r="J126" s="119" t="s">
        <v>201</v>
      </c>
      <c r="K126" s="119">
        <v>7</v>
      </c>
      <c r="L126" s="115" t="s">
        <v>201</v>
      </c>
      <c r="M126" s="116">
        <f t="shared" si="0"/>
        <v>26</v>
      </c>
      <c r="N126" s="117">
        <v>1</v>
      </c>
      <c r="O126" s="117">
        <v>1</v>
      </c>
      <c r="P126" s="117">
        <v>1</v>
      </c>
      <c r="Q126" s="117">
        <v>1</v>
      </c>
      <c r="R126" s="117">
        <v>1</v>
      </c>
      <c r="S126" s="118">
        <f t="shared" si="1"/>
        <v>5</v>
      </c>
      <c r="T126" s="122">
        <v>2</v>
      </c>
      <c r="U126" s="122">
        <v>2</v>
      </c>
      <c r="V126" s="119">
        <v>2</v>
      </c>
      <c r="W126" s="119">
        <v>8</v>
      </c>
      <c r="X126" s="119" t="s">
        <v>201</v>
      </c>
      <c r="Y126" s="119">
        <v>6</v>
      </c>
      <c r="Z126" s="119" t="s">
        <v>201</v>
      </c>
      <c r="AA126" s="119">
        <v>6</v>
      </c>
      <c r="AB126" s="119" t="s">
        <v>201</v>
      </c>
      <c r="AC126" s="116">
        <f t="shared" si="2"/>
        <v>26</v>
      </c>
      <c r="AD126" s="117">
        <v>1</v>
      </c>
      <c r="AE126" s="117">
        <v>1</v>
      </c>
      <c r="AF126" s="117">
        <v>1</v>
      </c>
      <c r="AG126" s="117">
        <v>1</v>
      </c>
      <c r="AH126" s="117">
        <v>1</v>
      </c>
      <c r="AI126" s="118">
        <f t="shared" si="3"/>
        <v>5</v>
      </c>
      <c r="AJ126" s="118">
        <f t="shared" si="4"/>
        <v>26</v>
      </c>
      <c r="AK126" s="118">
        <f t="shared" si="5"/>
        <v>5</v>
      </c>
      <c r="AL126" s="118">
        <f t="shared" si="6"/>
        <v>31</v>
      </c>
    </row>
    <row r="127" spans="1:38" ht="18" customHeight="1">
      <c r="A127" s="113">
        <v>124</v>
      </c>
      <c r="B127" s="113" t="s">
        <v>445</v>
      </c>
      <c r="C127" s="114" t="s">
        <v>446</v>
      </c>
      <c r="D127" s="121">
        <v>2</v>
      </c>
      <c r="E127" s="121">
        <v>1</v>
      </c>
      <c r="F127" s="119">
        <v>2</v>
      </c>
      <c r="G127" s="119" t="s">
        <v>201</v>
      </c>
      <c r="H127" s="119">
        <v>6</v>
      </c>
      <c r="I127" s="119">
        <v>6</v>
      </c>
      <c r="J127" s="119" t="s">
        <v>201</v>
      </c>
      <c r="K127" s="119">
        <v>8</v>
      </c>
      <c r="L127" s="115" t="s">
        <v>201</v>
      </c>
      <c r="M127" s="116">
        <f t="shared" si="0"/>
        <v>25</v>
      </c>
      <c r="N127" s="117">
        <v>1</v>
      </c>
      <c r="O127" s="117">
        <v>1</v>
      </c>
      <c r="P127" s="117">
        <v>1</v>
      </c>
      <c r="Q127" s="117">
        <v>1</v>
      </c>
      <c r="R127" s="117">
        <v>1</v>
      </c>
      <c r="S127" s="118">
        <f t="shared" si="1"/>
        <v>5</v>
      </c>
      <c r="T127" s="122">
        <v>1</v>
      </c>
      <c r="U127" s="122">
        <v>1</v>
      </c>
      <c r="V127" s="119">
        <v>1</v>
      </c>
      <c r="W127" s="119" t="s">
        <v>201</v>
      </c>
      <c r="X127" s="119">
        <v>6</v>
      </c>
      <c r="Y127" s="119">
        <v>6</v>
      </c>
      <c r="Z127" s="119" t="s">
        <v>201</v>
      </c>
      <c r="AA127" s="119">
        <v>7</v>
      </c>
      <c r="AB127" s="119" t="s">
        <v>201</v>
      </c>
      <c r="AC127" s="116">
        <f t="shared" si="2"/>
        <v>22</v>
      </c>
      <c r="AD127" s="117">
        <v>1</v>
      </c>
      <c r="AE127" s="117">
        <v>1</v>
      </c>
      <c r="AF127" s="117">
        <v>1</v>
      </c>
      <c r="AG127" s="117">
        <v>1</v>
      </c>
      <c r="AH127" s="117">
        <v>1</v>
      </c>
      <c r="AI127" s="118">
        <f t="shared" si="3"/>
        <v>5</v>
      </c>
      <c r="AJ127" s="118">
        <f t="shared" si="4"/>
        <v>24.4</v>
      </c>
      <c r="AK127" s="118">
        <f t="shared" si="5"/>
        <v>5</v>
      </c>
      <c r="AL127" s="118">
        <f t="shared" si="6"/>
        <v>30</v>
      </c>
    </row>
    <row r="128" spans="1:38" ht="18" customHeight="1">
      <c r="A128" s="113">
        <v>125</v>
      </c>
      <c r="B128" s="113" t="s">
        <v>447</v>
      </c>
      <c r="C128" s="114" t="s">
        <v>448</v>
      </c>
      <c r="D128" s="121">
        <v>1</v>
      </c>
      <c r="E128" s="121">
        <v>1</v>
      </c>
      <c r="F128" s="119">
        <v>1</v>
      </c>
      <c r="G128" s="119">
        <v>6</v>
      </c>
      <c r="H128" s="119" t="s">
        <v>201</v>
      </c>
      <c r="I128" s="119" t="s">
        <v>201</v>
      </c>
      <c r="J128" s="119">
        <v>6</v>
      </c>
      <c r="K128" s="119">
        <v>3</v>
      </c>
      <c r="L128" s="123" t="s">
        <v>201</v>
      </c>
      <c r="M128" s="116">
        <f t="shared" si="0"/>
        <v>18</v>
      </c>
      <c r="N128" s="117">
        <v>1</v>
      </c>
      <c r="O128" s="117">
        <v>1</v>
      </c>
      <c r="P128" s="117">
        <v>1</v>
      </c>
      <c r="Q128" s="117">
        <v>1</v>
      </c>
      <c r="R128" s="117">
        <v>1</v>
      </c>
      <c r="S128" s="118">
        <f t="shared" si="1"/>
        <v>5</v>
      </c>
      <c r="T128" s="122">
        <v>1</v>
      </c>
      <c r="U128" s="124">
        <v>1</v>
      </c>
      <c r="V128" s="119">
        <v>1</v>
      </c>
      <c r="W128" s="119">
        <v>5</v>
      </c>
      <c r="X128" s="119" t="s">
        <v>201</v>
      </c>
      <c r="Y128" s="119" t="s">
        <v>201</v>
      </c>
      <c r="Z128" s="119">
        <v>8</v>
      </c>
      <c r="AA128" s="119">
        <v>4</v>
      </c>
      <c r="AB128" s="119" t="s">
        <v>201</v>
      </c>
      <c r="AC128" s="116">
        <f t="shared" si="2"/>
        <v>20</v>
      </c>
      <c r="AD128" s="117">
        <v>1</v>
      </c>
      <c r="AE128" s="117">
        <v>1</v>
      </c>
      <c r="AF128" s="117">
        <v>1</v>
      </c>
      <c r="AG128" s="117">
        <v>1</v>
      </c>
      <c r="AH128" s="117">
        <v>1</v>
      </c>
      <c r="AI128" s="118">
        <f t="shared" si="3"/>
        <v>5</v>
      </c>
      <c r="AJ128" s="118">
        <f t="shared" si="4"/>
        <v>19.600000000000001</v>
      </c>
      <c r="AK128" s="118">
        <f t="shared" si="5"/>
        <v>5</v>
      </c>
      <c r="AL128" s="118">
        <f t="shared" si="6"/>
        <v>25</v>
      </c>
    </row>
    <row r="129" spans="1:38" ht="18" customHeight="1">
      <c r="A129" s="113">
        <v>126</v>
      </c>
      <c r="B129" s="113" t="s">
        <v>449</v>
      </c>
      <c r="C129" s="114" t="s">
        <v>450</v>
      </c>
      <c r="D129" s="121">
        <v>2</v>
      </c>
      <c r="E129" s="121">
        <v>1</v>
      </c>
      <c r="F129" s="119">
        <v>1</v>
      </c>
      <c r="G129" s="119">
        <v>6</v>
      </c>
      <c r="H129" s="119">
        <v>6</v>
      </c>
      <c r="I129" s="119">
        <v>5</v>
      </c>
      <c r="J129" s="119">
        <v>4</v>
      </c>
      <c r="K129" s="119">
        <v>7</v>
      </c>
      <c r="L129" s="123" t="s">
        <v>201</v>
      </c>
      <c r="M129" s="116">
        <f t="shared" si="0"/>
        <v>22</v>
      </c>
      <c r="N129" s="117">
        <v>1</v>
      </c>
      <c r="O129" s="117">
        <v>1</v>
      </c>
      <c r="P129" s="117">
        <v>1</v>
      </c>
      <c r="Q129" s="117">
        <v>1</v>
      </c>
      <c r="R129" s="117">
        <v>1</v>
      </c>
      <c r="S129" s="118">
        <f t="shared" si="1"/>
        <v>5</v>
      </c>
      <c r="T129" s="122">
        <v>1</v>
      </c>
      <c r="U129" s="124">
        <v>1</v>
      </c>
      <c r="V129" s="119">
        <v>1</v>
      </c>
      <c r="W129" s="119">
        <v>4</v>
      </c>
      <c r="X129" s="119" t="s">
        <v>201</v>
      </c>
      <c r="Y129" s="119">
        <v>6</v>
      </c>
      <c r="Z129" s="119">
        <v>7</v>
      </c>
      <c r="AA129" s="119">
        <v>2</v>
      </c>
      <c r="AB129" s="123">
        <v>6</v>
      </c>
      <c r="AC129" s="116">
        <f t="shared" si="2"/>
        <v>20</v>
      </c>
      <c r="AD129" s="117">
        <v>1</v>
      </c>
      <c r="AE129" s="117">
        <v>1</v>
      </c>
      <c r="AF129" s="117">
        <v>1</v>
      </c>
      <c r="AG129" s="117">
        <v>1</v>
      </c>
      <c r="AH129" s="117">
        <v>1</v>
      </c>
      <c r="AI129" s="118">
        <f t="shared" si="3"/>
        <v>5</v>
      </c>
      <c r="AJ129" s="118">
        <f t="shared" si="4"/>
        <v>21.6</v>
      </c>
      <c r="AK129" s="118">
        <f t="shared" si="5"/>
        <v>5</v>
      </c>
      <c r="AL129" s="118">
        <f t="shared" si="6"/>
        <v>27</v>
      </c>
    </row>
    <row r="130" spans="1:38" ht="18" customHeight="1">
      <c r="A130" s="113">
        <v>127</v>
      </c>
      <c r="B130" s="113" t="s">
        <v>451</v>
      </c>
      <c r="C130" s="114" t="s">
        <v>452</v>
      </c>
      <c r="D130" s="121">
        <v>2</v>
      </c>
      <c r="E130" s="121">
        <v>1</v>
      </c>
      <c r="F130" s="119">
        <v>0</v>
      </c>
      <c r="G130" s="119" t="s">
        <v>201</v>
      </c>
      <c r="H130" s="119">
        <v>6</v>
      </c>
      <c r="I130" s="119">
        <v>6</v>
      </c>
      <c r="J130" s="119" t="s">
        <v>201</v>
      </c>
      <c r="K130" s="119">
        <v>3</v>
      </c>
      <c r="L130" s="123" t="s">
        <v>201</v>
      </c>
      <c r="M130" s="116">
        <f t="shared" si="0"/>
        <v>18</v>
      </c>
      <c r="N130" s="117">
        <v>1</v>
      </c>
      <c r="O130" s="117">
        <v>1</v>
      </c>
      <c r="P130" s="117">
        <v>1</v>
      </c>
      <c r="Q130" s="117">
        <v>1</v>
      </c>
      <c r="R130" s="117">
        <v>1</v>
      </c>
      <c r="S130" s="118">
        <f t="shared" si="1"/>
        <v>5</v>
      </c>
      <c r="T130" s="122">
        <v>1</v>
      </c>
      <c r="U130" s="124">
        <v>2</v>
      </c>
      <c r="V130" s="119">
        <v>1</v>
      </c>
      <c r="W130" s="119">
        <v>5</v>
      </c>
      <c r="X130" s="119" t="s">
        <v>201</v>
      </c>
      <c r="Y130" s="119">
        <v>6</v>
      </c>
      <c r="Z130" s="119" t="s">
        <v>201</v>
      </c>
      <c r="AA130" s="119">
        <v>5</v>
      </c>
      <c r="AB130" s="123" t="s">
        <v>201</v>
      </c>
      <c r="AC130" s="116">
        <f t="shared" si="2"/>
        <v>20</v>
      </c>
      <c r="AD130" s="117">
        <v>1</v>
      </c>
      <c r="AE130" s="117">
        <v>1</v>
      </c>
      <c r="AF130" s="117">
        <v>1</v>
      </c>
      <c r="AG130" s="117">
        <v>1</v>
      </c>
      <c r="AH130" s="117">
        <v>1</v>
      </c>
      <c r="AI130" s="118">
        <f t="shared" si="3"/>
        <v>5</v>
      </c>
      <c r="AJ130" s="118">
        <f t="shared" si="4"/>
        <v>19.600000000000001</v>
      </c>
      <c r="AK130" s="118">
        <f t="shared" si="5"/>
        <v>5</v>
      </c>
      <c r="AL130" s="118">
        <f t="shared" si="6"/>
        <v>25</v>
      </c>
    </row>
    <row r="131" spans="1:38" ht="18" customHeight="1">
      <c r="A131" s="113">
        <v>128</v>
      </c>
      <c r="B131" s="113" t="s">
        <v>453</v>
      </c>
      <c r="C131" s="114" t="s">
        <v>454</v>
      </c>
      <c r="D131" s="121">
        <v>1</v>
      </c>
      <c r="E131" s="121">
        <v>2</v>
      </c>
      <c r="F131" s="119">
        <v>1</v>
      </c>
      <c r="G131" s="119" t="s">
        <v>201</v>
      </c>
      <c r="H131" s="119">
        <v>5</v>
      </c>
      <c r="I131" s="119" t="s">
        <v>201</v>
      </c>
      <c r="J131" s="119">
        <v>6</v>
      </c>
      <c r="K131" s="119">
        <v>6</v>
      </c>
      <c r="L131" s="123" t="s">
        <v>201</v>
      </c>
      <c r="M131" s="116">
        <f t="shared" si="0"/>
        <v>21</v>
      </c>
      <c r="N131" s="117">
        <v>1</v>
      </c>
      <c r="O131" s="117">
        <v>1</v>
      </c>
      <c r="P131" s="117">
        <v>1</v>
      </c>
      <c r="Q131" s="117">
        <v>1</v>
      </c>
      <c r="R131" s="117">
        <v>1</v>
      </c>
      <c r="S131" s="118">
        <f t="shared" si="1"/>
        <v>5</v>
      </c>
      <c r="T131" s="122">
        <v>1</v>
      </c>
      <c r="U131" s="124">
        <v>1</v>
      </c>
      <c r="V131" s="119">
        <v>1</v>
      </c>
      <c r="W131" s="119" t="s">
        <v>201</v>
      </c>
      <c r="X131" s="119">
        <v>6</v>
      </c>
      <c r="Y131" s="119" t="s">
        <v>201</v>
      </c>
      <c r="Z131" s="119">
        <v>6</v>
      </c>
      <c r="AA131" s="119">
        <v>6</v>
      </c>
      <c r="AB131" s="123" t="s">
        <v>201</v>
      </c>
      <c r="AC131" s="116">
        <f t="shared" si="2"/>
        <v>21</v>
      </c>
      <c r="AD131" s="117">
        <v>1</v>
      </c>
      <c r="AE131" s="117">
        <v>1</v>
      </c>
      <c r="AF131" s="117">
        <v>1</v>
      </c>
      <c r="AG131" s="117">
        <v>1</v>
      </c>
      <c r="AH131" s="117">
        <v>1</v>
      </c>
      <c r="AI131" s="118">
        <f t="shared" si="3"/>
        <v>5</v>
      </c>
      <c r="AJ131" s="118">
        <f t="shared" si="4"/>
        <v>21</v>
      </c>
      <c r="AK131" s="118">
        <f t="shared" si="5"/>
        <v>5</v>
      </c>
      <c r="AL131" s="118">
        <f t="shared" si="6"/>
        <v>26</v>
      </c>
    </row>
    <row r="132" spans="1:38" ht="18" customHeight="1">
      <c r="A132" s="113">
        <v>129</v>
      </c>
      <c r="B132" s="113" t="s">
        <v>455</v>
      </c>
      <c r="C132" s="114" t="s">
        <v>456</v>
      </c>
      <c r="D132" s="125">
        <v>2</v>
      </c>
      <c r="E132" s="125" t="s">
        <v>201</v>
      </c>
      <c r="F132" s="126">
        <v>1</v>
      </c>
      <c r="G132" s="126">
        <v>6</v>
      </c>
      <c r="H132" s="126">
        <v>2</v>
      </c>
      <c r="I132" s="126">
        <v>5</v>
      </c>
      <c r="J132" s="126">
        <v>4</v>
      </c>
      <c r="K132" s="126">
        <v>8</v>
      </c>
      <c r="L132" s="123" t="s">
        <v>201</v>
      </c>
      <c r="M132" s="116">
        <f t="shared" si="0"/>
        <v>22</v>
      </c>
      <c r="N132" s="117">
        <v>1</v>
      </c>
      <c r="O132" s="117">
        <v>1</v>
      </c>
      <c r="P132" s="117">
        <v>1</v>
      </c>
      <c r="Q132" s="117">
        <v>1</v>
      </c>
      <c r="R132" s="117">
        <v>1</v>
      </c>
      <c r="S132" s="118">
        <f t="shared" si="1"/>
        <v>5</v>
      </c>
      <c r="T132" s="122">
        <v>2</v>
      </c>
      <c r="U132" s="124">
        <v>1</v>
      </c>
      <c r="V132" s="119">
        <v>1</v>
      </c>
      <c r="W132" s="119">
        <v>5</v>
      </c>
      <c r="X132" s="119" t="s">
        <v>201</v>
      </c>
      <c r="Y132" s="119">
        <v>6</v>
      </c>
      <c r="Z132" s="119" t="s">
        <v>201</v>
      </c>
      <c r="AA132" s="119">
        <v>4</v>
      </c>
      <c r="AB132" s="123" t="s">
        <v>201</v>
      </c>
      <c r="AC132" s="116">
        <f t="shared" si="2"/>
        <v>19</v>
      </c>
      <c r="AD132" s="117">
        <v>1</v>
      </c>
      <c r="AE132" s="117">
        <v>1</v>
      </c>
      <c r="AF132" s="117">
        <v>1</v>
      </c>
      <c r="AG132" s="117">
        <v>1</v>
      </c>
      <c r="AH132" s="117">
        <v>1</v>
      </c>
      <c r="AI132" s="118">
        <f t="shared" si="3"/>
        <v>5</v>
      </c>
      <c r="AJ132" s="118">
        <f t="shared" si="4"/>
        <v>21.400000000000002</v>
      </c>
      <c r="AK132" s="118">
        <f t="shared" si="5"/>
        <v>5</v>
      </c>
      <c r="AL132" s="118">
        <f t="shared" si="6"/>
        <v>27</v>
      </c>
    </row>
    <row r="133" spans="1:38" ht="18" customHeight="1">
      <c r="A133" s="113">
        <v>130</v>
      </c>
      <c r="B133" s="113" t="s">
        <v>457</v>
      </c>
      <c r="C133" s="114" t="s">
        <v>458</v>
      </c>
      <c r="D133" s="121">
        <v>2</v>
      </c>
      <c r="E133" s="121">
        <v>1</v>
      </c>
      <c r="F133" s="119">
        <v>2</v>
      </c>
      <c r="G133" s="119">
        <v>4</v>
      </c>
      <c r="H133" s="119">
        <v>3</v>
      </c>
      <c r="I133" s="119">
        <v>2</v>
      </c>
      <c r="J133" s="119">
        <v>6</v>
      </c>
      <c r="K133" s="119">
        <v>3</v>
      </c>
      <c r="L133" s="123" t="s">
        <v>201</v>
      </c>
      <c r="M133" s="116">
        <f t="shared" si="0"/>
        <v>18</v>
      </c>
      <c r="N133" s="117">
        <v>1</v>
      </c>
      <c r="O133" s="117">
        <v>1</v>
      </c>
      <c r="P133" s="117">
        <v>1</v>
      </c>
      <c r="Q133" s="117">
        <v>1</v>
      </c>
      <c r="R133" s="117">
        <v>1</v>
      </c>
      <c r="S133" s="118">
        <f t="shared" si="1"/>
        <v>5</v>
      </c>
      <c r="T133" s="122">
        <v>1</v>
      </c>
      <c r="U133" s="124" t="s">
        <v>201</v>
      </c>
      <c r="V133" s="124" t="s">
        <v>201</v>
      </c>
      <c r="W133" s="119">
        <v>6</v>
      </c>
      <c r="X133" s="119" t="s">
        <v>201</v>
      </c>
      <c r="Y133" s="119">
        <v>6</v>
      </c>
      <c r="Z133" s="119">
        <v>6</v>
      </c>
      <c r="AA133" s="119">
        <v>6</v>
      </c>
      <c r="AB133" s="123" t="s">
        <v>201</v>
      </c>
      <c r="AC133" s="116">
        <f t="shared" si="2"/>
        <v>19</v>
      </c>
      <c r="AD133" s="117">
        <v>1</v>
      </c>
      <c r="AE133" s="117">
        <v>1</v>
      </c>
      <c r="AF133" s="117">
        <v>1</v>
      </c>
      <c r="AG133" s="117">
        <v>1</v>
      </c>
      <c r="AH133" s="117">
        <v>1</v>
      </c>
      <c r="AI133" s="118">
        <f t="shared" si="3"/>
        <v>5</v>
      </c>
      <c r="AJ133" s="118">
        <f t="shared" si="4"/>
        <v>18.8</v>
      </c>
      <c r="AK133" s="118">
        <f t="shared" si="5"/>
        <v>5</v>
      </c>
      <c r="AL133" s="118">
        <f t="shared" si="6"/>
        <v>24</v>
      </c>
    </row>
    <row r="134" spans="1:38" ht="18" customHeight="1">
      <c r="A134" s="113">
        <v>131</v>
      </c>
      <c r="B134" s="113" t="s">
        <v>459</v>
      </c>
      <c r="C134" s="114" t="s">
        <v>460</v>
      </c>
      <c r="D134" s="121">
        <v>2</v>
      </c>
      <c r="E134" s="121">
        <v>2</v>
      </c>
      <c r="F134" s="119">
        <v>1</v>
      </c>
      <c r="G134" s="119" t="s">
        <v>201</v>
      </c>
      <c r="H134" s="119">
        <v>6</v>
      </c>
      <c r="I134" s="119" t="s">
        <v>201</v>
      </c>
      <c r="J134" s="119">
        <v>4</v>
      </c>
      <c r="K134" s="119">
        <v>3</v>
      </c>
      <c r="L134" s="123" t="s">
        <v>201</v>
      </c>
      <c r="M134" s="116">
        <f t="shared" si="0"/>
        <v>18</v>
      </c>
      <c r="N134" s="117">
        <v>1</v>
      </c>
      <c r="O134" s="117">
        <v>1</v>
      </c>
      <c r="P134" s="117">
        <v>1</v>
      </c>
      <c r="Q134" s="117">
        <v>1</v>
      </c>
      <c r="R134" s="117">
        <v>1</v>
      </c>
      <c r="S134" s="118">
        <f t="shared" si="1"/>
        <v>5</v>
      </c>
      <c r="T134" s="122">
        <v>1</v>
      </c>
      <c r="U134" s="122">
        <v>1</v>
      </c>
      <c r="V134" s="122">
        <v>1</v>
      </c>
      <c r="W134" s="122" t="s">
        <v>201</v>
      </c>
      <c r="X134" s="122">
        <v>6</v>
      </c>
      <c r="Y134" s="122" t="s">
        <v>201</v>
      </c>
      <c r="Z134" s="122">
        <v>6</v>
      </c>
      <c r="AA134" s="122" t="s">
        <v>201</v>
      </c>
      <c r="AB134" s="123" t="s">
        <v>201</v>
      </c>
      <c r="AC134" s="116">
        <f t="shared" si="2"/>
        <v>15</v>
      </c>
      <c r="AD134" s="117">
        <v>1</v>
      </c>
      <c r="AE134" s="117">
        <v>1</v>
      </c>
      <c r="AF134" s="117">
        <v>1</v>
      </c>
      <c r="AG134" s="117">
        <v>1</v>
      </c>
      <c r="AH134" s="117">
        <v>1</v>
      </c>
      <c r="AI134" s="118">
        <f t="shared" si="3"/>
        <v>5</v>
      </c>
      <c r="AJ134" s="118">
        <f t="shared" si="4"/>
        <v>17.399999999999999</v>
      </c>
      <c r="AK134" s="118">
        <f t="shared" si="5"/>
        <v>5</v>
      </c>
      <c r="AL134" s="118">
        <f t="shared" si="6"/>
        <v>23</v>
      </c>
    </row>
    <row r="135" spans="1:38" ht="18" customHeight="1">
      <c r="A135" s="113">
        <v>132</v>
      </c>
      <c r="B135" s="113" t="s">
        <v>461</v>
      </c>
      <c r="C135" s="114" t="s">
        <v>462</v>
      </c>
      <c r="D135" s="121">
        <v>2</v>
      </c>
      <c r="E135" s="121" t="s">
        <v>201</v>
      </c>
      <c r="F135" s="119">
        <v>2</v>
      </c>
      <c r="G135" s="119" t="s">
        <v>201</v>
      </c>
      <c r="H135" s="119">
        <v>6</v>
      </c>
      <c r="I135" s="119">
        <v>6</v>
      </c>
      <c r="J135" s="119" t="s">
        <v>201</v>
      </c>
      <c r="K135" s="119">
        <v>8</v>
      </c>
      <c r="L135" s="123" t="s">
        <v>201</v>
      </c>
      <c r="M135" s="116">
        <f t="shared" si="0"/>
        <v>24</v>
      </c>
      <c r="N135" s="117">
        <v>1</v>
      </c>
      <c r="O135" s="117">
        <v>1</v>
      </c>
      <c r="P135" s="117">
        <v>1</v>
      </c>
      <c r="Q135" s="117">
        <v>1</v>
      </c>
      <c r="R135" s="117">
        <v>1</v>
      </c>
      <c r="S135" s="118">
        <f t="shared" si="1"/>
        <v>5</v>
      </c>
      <c r="T135" s="122">
        <v>1</v>
      </c>
      <c r="U135" s="124">
        <v>2</v>
      </c>
      <c r="V135" s="119">
        <v>1</v>
      </c>
      <c r="W135" s="119">
        <v>6</v>
      </c>
      <c r="X135" s="119" t="s">
        <v>201</v>
      </c>
      <c r="Y135" s="122" t="s">
        <v>201</v>
      </c>
      <c r="Z135" s="119">
        <v>6</v>
      </c>
      <c r="AA135" s="122" t="s">
        <v>201</v>
      </c>
      <c r="AB135" s="123">
        <v>3</v>
      </c>
      <c r="AC135" s="116">
        <f t="shared" si="2"/>
        <v>19</v>
      </c>
      <c r="AD135" s="117">
        <v>1</v>
      </c>
      <c r="AE135" s="117">
        <v>1</v>
      </c>
      <c r="AF135" s="117">
        <v>1</v>
      </c>
      <c r="AG135" s="117">
        <v>1</v>
      </c>
      <c r="AH135" s="117">
        <v>1</v>
      </c>
      <c r="AI135" s="118">
        <f t="shared" si="3"/>
        <v>5</v>
      </c>
      <c r="AJ135" s="118">
        <f t="shared" si="4"/>
        <v>23.000000000000004</v>
      </c>
      <c r="AK135" s="118">
        <f t="shared" si="5"/>
        <v>5</v>
      </c>
      <c r="AL135" s="118">
        <f t="shared" si="6"/>
        <v>28</v>
      </c>
    </row>
    <row r="136" spans="1:38" ht="18" customHeight="1">
      <c r="A136" s="113">
        <v>133</v>
      </c>
      <c r="B136" s="113" t="s">
        <v>463</v>
      </c>
      <c r="C136" s="114" t="s">
        <v>464</v>
      </c>
      <c r="D136" s="121">
        <v>1</v>
      </c>
      <c r="E136" s="121">
        <v>1</v>
      </c>
      <c r="F136" s="119">
        <v>1</v>
      </c>
      <c r="G136" s="119" t="s">
        <v>201</v>
      </c>
      <c r="H136" s="119">
        <v>6</v>
      </c>
      <c r="I136" s="119" t="s">
        <v>201</v>
      </c>
      <c r="J136" s="119">
        <v>6</v>
      </c>
      <c r="K136" s="119">
        <v>4</v>
      </c>
      <c r="L136" s="123" t="s">
        <v>201</v>
      </c>
      <c r="M136" s="116">
        <f t="shared" si="0"/>
        <v>19</v>
      </c>
      <c r="N136" s="117">
        <v>1</v>
      </c>
      <c r="O136" s="117">
        <v>1</v>
      </c>
      <c r="P136" s="117">
        <v>1</v>
      </c>
      <c r="Q136" s="117">
        <v>1</v>
      </c>
      <c r="R136" s="117">
        <v>1</v>
      </c>
      <c r="S136" s="118">
        <f t="shared" si="1"/>
        <v>5</v>
      </c>
      <c r="T136" s="122">
        <v>1</v>
      </c>
      <c r="U136" s="124">
        <v>1</v>
      </c>
      <c r="V136" s="119">
        <v>1</v>
      </c>
      <c r="W136" s="119" t="s">
        <v>201</v>
      </c>
      <c r="X136" s="119">
        <v>6</v>
      </c>
      <c r="Y136" s="122" t="s">
        <v>201</v>
      </c>
      <c r="Z136" s="119">
        <v>6</v>
      </c>
      <c r="AA136" s="122" t="s">
        <v>201</v>
      </c>
      <c r="AB136" s="123">
        <v>6</v>
      </c>
      <c r="AC136" s="116">
        <f t="shared" si="2"/>
        <v>21</v>
      </c>
      <c r="AD136" s="117">
        <v>1</v>
      </c>
      <c r="AE136" s="117">
        <v>1</v>
      </c>
      <c r="AF136" s="117">
        <v>1</v>
      </c>
      <c r="AG136" s="117">
        <v>1</v>
      </c>
      <c r="AH136" s="117">
        <v>1</v>
      </c>
      <c r="AI136" s="118">
        <f t="shared" si="3"/>
        <v>5</v>
      </c>
      <c r="AJ136" s="118">
        <f t="shared" si="4"/>
        <v>20.6</v>
      </c>
      <c r="AK136" s="118">
        <f t="shared" si="5"/>
        <v>5</v>
      </c>
      <c r="AL136" s="118">
        <f t="shared" si="6"/>
        <v>26</v>
      </c>
    </row>
    <row r="137" spans="1:38" ht="18" customHeight="1">
      <c r="A137" s="113">
        <v>134</v>
      </c>
      <c r="B137" s="113" t="s">
        <v>465</v>
      </c>
      <c r="C137" s="114" t="s">
        <v>466</v>
      </c>
      <c r="D137" s="121">
        <v>1</v>
      </c>
      <c r="E137" s="121">
        <v>1</v>
      </c>
      <c r="F137" s="119">
        <v>1</v>
      </c>
      <c r="G137" s="119" t="s">
        <v>201</v>
      </c>
      <c r="H137" s="119">
        <v>5</v>
      </c>
      <c r="I137" s="119" t="s">
        <v>201</v>
      </c>
      <c r="J137" s="119">
        <v>4</v>
      </c>
      <c r="K137" s="119" t="s">
        <v>201</v>
      </c>
      <c r="L137" s="123">
        <v>4</v>
      </c>
      <c r="M137" s="116">
        <f t="shared" si="0"/>
        <v>16</v>
      </c>
      <c r="N137" s="117">
        <v>1</v>
      </c>
      <c r="O137" s="117">
        <v>1</v>
      </c>
      <c r="P137" s="117">
        <v>1</v>
      </c>
      <c r="Q137" s="117">
        <v>1</v>
      </c>
      <c r="R137" s="117">
        <v>1</v>
      </c>
      <c r="S137" s="118">
        <f t="shared" si="1"/>
        <v>5</v>
      </c>
      <c r="T137" s="122">
        <v>1</v>
      </c>
      <c r="U137" s="124">
        <v>1</v>
      </c>
      <c r="V137" s="119">
        <v>1</v>
      </c>
      <c r="W137" s="119" t="s">
        <v>201</v>
      </c>
      <c r="X137" s="119">
        <v>6</v>
      </c>
      <c r="Y137" s="119" t="s">
        <v>201</v>
      </c>
      <c r="Z137" s="119">
        <v>6</v>
      </c>
      <c r="AA137" s="119" t="s">
        <v>201</v>
      </c>
      <c r="AB137" s="123">
        <v>6</v>
      </c>
      <c r="AC137" s="116">
        <f t="shared" si="2"/>
        <v>21</v>
      </c>
      <c r="AD137" s="117">
        <v>1</v>
      </c>
      <c r="AE137" s="117">
        <v>1</v>
      </c>
      <c r="AF137" s="117">
        <v>1</v>
      </c>
      <c r="AG137" s="117">
        <v>1</v>
      </c>
      <c r="AH137" s="117">
        <v>1</v>
      </c>
      <c r="AI137" s="118">
        <f t="shared" si="3"/>
        <v>5</v>
      </c>
      <c r="AJ137" s="118">
        <f t="shared" si="4"/>
        <v>20</v>
      </c>
      <c r="AK137" s="118">
        <f t="shared" si="5"/>
        <v>5</v>
      </c>
      <c r="AL137" s="118">
        <f t="shared" si="6"/>
        <v>25</v>
      </c>
    </row>
    <row r="138" spans="1:38" ht="18" customHeight="1">
      <c r="A138" s="113">
        <v>135</v>
      </c>
      <c r="B138" s="113" t="s">
        <v>467</v>
      </c>
      <c r="C138" s="114" t="s">
        <v>468</v>
      </c>
      <c r="D138" s="121">
        <v>1</v>
      </c>
      <c r="E138" s="121">
        <v>1</v>
      </c>
      <c r="F138" s="119">
        <v>1</v>
      </c>
      <c r="G138" s="119">
        <v>5</v>
      </c>
      <c r="H138" s="119" t="s">
        <v>201</v>
      </c>
      <c r="I138" s="119">
        <v>3</v>
      </c>
      <c r="J138" s="119" t="s">
        <v>201</v>
      </c>
      <c r="K138" s="119">
        <v>3</v>
      </c>
      <c r="L138" s="123" t="s">
        <v>201</v>
      </c>
      <c r="M138" s="116">
        <f t="shared" si="0"/>
        <v>14</v>
      </c>
      <c r="N138" s="117">
        <v>1</v>
      </c>
      <c r="O138" s="117">
        <v>1</v>
      </c>
      <c r="P138" s="117">
        <v>1</v>
      </c>
      <c r="Q138" s="117">
        <v>1</v>
      </c>
      <c r="R138" s="117">
        <v>1</v>
      </c>
      <c r="S138" s="118">
        <f t="shared" si="1"/>
        <v>5</v>
      </c>
      <c r="T138" s="122">
        <v>2</v>
      </c>
      <c r="U138" s="124">
        <v>2</v>
      </c>
      <c r="V138" s="119">
        <v>1</v>
      </c>
      <c r="W138" s="119" t="s">
        <v>201</v>
      </c>
      <c r="X138" s="119" t="s">
        <v>201</v>
      </c>
      <c r="Y138" s="119">
        <v>8</v>
      </c>
      <c r="Z138" s="119" t="s">
        <v>201</v>
      </c>
      <c r="AA138" s="119">
        <v>2</v>
      </c>
      <c r="AB138" s="119" t="s">
        <v>201</v>
      </c>
      <c r="AC138" s="116">
        <f t="shared" si="2"/>
        <v>15</v>
      </c>
      <c r="AD138" s="117">
        <v>1</v>
      </c>
      <c r="AE138" s="117">
        <v>1</v>
      </c>
      <c r="AF138" s="117">
        <v>1</v>
      </c>
      <c r="AG138" s="117">
        <v>1</v>
      </c>
      <c r="AH138" s="117">
        <v>1</v>
      </c>
      <c r="AI138" s="118">
        <f t="shared" si="3"/>
        <v>5</v>
      </c>
      <c r="AJ138" s="118">
        <f t="shared" si="4"/>
        <v>14.8</v>
      </c>
      <c r="AK138" s="118">
        <f t="shared" si="5"/>
        <v>5</v>
      </c>
      <c r="AL138" s="118">
        <f t="shared" si="6"/>
        <v>20</v>
      </c>
    </row>
    <row r="139" spans="1:38" ht="18" customHeight="1">
      <c r="A139" s="113">
        <v>136</v>
      </c>
      <c r="B139" s="113" t="s">
        <v>469</v>
      </c>
      <c r="C139" s="114" t="s">
        <v>470</v>
      </c>
      <c r="D139" s="121">
        <v>1</v>
      </c>
      <c r="E139" s="121">
        <v>1</v>
      </c>
      <c r="F139" s="119">
        <v>1</v>
      </c>
      <c r="G139" s="119">
        <v>5</v>
      </c>
      <c r="H139" s="119" t="s">
        <v>201</v>
      </c>
      <c r="I139" s="119">
        <v>1</v>
      </c>
      <c r="J139" s="119">
        <v>2</v>
      </c>
      <c r="K139" s="119" t="s">
        <v>201</v>
      </c>
      <c r="L139" s="123">
        <v>2</v>
      </c>
      <c r="M139" s="116">
        <f t="shared" si="0"/>
        <v>12</v>
      </c>
      <c r="N139" s="117">
        <v>1</v>
      </c>
      <c r="O139" s="117">
        <v>1</v>
      </c>
      <c r="P139" s="117">
        <v>1</v>
      </c>
      <c r="Q139" s="117">
        <v>1</v>
      </c>
      <c r="R139" s="117">
        <v>1</v>
      </c>
      <c r="S139" s="118">
        <f t="shared" si="1"/>
        <v>5</v>
      </c>
      <c r="T139" s="122">
        <v>1</v>
      </c>
      <c r="U139" s="124">
        <v>1</v>
      </c>
      <c r="V139" s="119">
        <v>1</v>
      </c>
      <c r="W139" s="119">
        <v>4</v>
      </c>
      <c r="X139" s="119" t="s">
        <v>201</v>
      </c>
      <c r="Y139" s="119">
        <v>6</v>
      </c>
      <c r="Z139" s="119" t="s">
        <v>201</v>
      </c>
      <c r="AA139" s="119" t="s">
        <v>201</v>
      </c>
      <c r="AB139" s="123">
        <v>3</v>
      </c>
      <c r="AC139" s="116">
        <f t="shared" si="2"/>
        <v>16</v>
      </c>
      <c r="AD139" s="117">
        <v>1</v>
      </c>
      <c r="AE139" s="117">
        <v>1</v>
      </c>
      <c r="AF139" s="117">
        <v>1</v>
      </c>
      <c r="AG139" s="117">
        <v>1</v>
      </c>
      <c r="AH139" s="117">
        <v>1</v>
      </c>
      <c r="AI139" s="118">
        <f t="shared" si="3"/>
        <v>5</v>
      </c>
      <c r="AJ139" s="118">
        <f t="shared" si="4"/>
        <v>15.200000000000001</v>
      </c>
      <c r="AK139" s="118">
        <f t="shared" si="5"/>
        <v>5</v>
      </c>
      <c r="AL139" s="118">
        <f t="shared" si="6"/>
        <v>21</v>
      </c>
    </row>
    <row r="140" spans="1:38" ht="18" customHeight="1">
      <c r="A140" s="113">
        <v>137</v>
      </c>
      <c r="B140" s="113" t="s">
        <v>471</v>
      </c>
      <c r="C140" s="114" t="s">
        <v>472</v>
      </c>
      <c r="D140" s="121">
        <v>1</v>
      </c>
      <c r="E140" s="121">
        <v>1</v>
      </c>
      <c r="F140" s="119">
        <v>1</v>
      </c>
      <c r="G140" s="119" t="s">
        <v>201</v>
      </c>
      <c r="H140" s="119">
        <v>5</v>
      </c>
      <c r="I140" s="119">
        <v>4</v>
      </c>
      <c r="J140" s="119" t="s">
        <v>201</v>
      </c>
      <c r="K140" s="119">
        <v>5</v>
      </c>
      <c r="L140" s="123" t="s">
        <v>201</v>
      </c>
      <c r="M140" s="116">
        <f t="shared" si="0"/>
        <v>17</v>
      </c>
      <c r="N140" s="117">
        <v>1</v>
      </c>
      <c r="O140" s="117">
        <v>1</v>
      </c>
      <c r="P140" s="117">
        <v>1</v>
      </c>
      <c r="Q140" s="117">
        <v>1</v>
      </c>
      <c r="R140" s="117">
        <v>1</v>
      </c>
      <c r="S140" s="118">
        <f t="shared" si="1"/>
        <v>5</v>
      </c>
      <c r="T140" s="122">
        <v>1</v>
      </c>
      <c r="U140" s="124">
        <v>1</v>
      </c>
      <c r="V140" s="119">
        <v>1</v>
      </c>
      <c r="W140" s="119">
        <v>4</v>
      </c>
      <c r="X140" s="119" t="s">
        <v>201</v>
      </c>
      <c r="Y140" s="119" t="s">
        <v>201</v>
      </c>
      <c r="Z140" s="119">
        <v>8</v>
      </c>
      <c r="AA140" s="119">
        <v>6</v>
      </c>
      <c r="AB140" s="119" t="s">
        <v>201</v>
      </c>
      <c r="AC140" s="116">
        <f t="shared" si="2"/>
        <v>21</v>
      </c>
      <c r="AD140" s="117">
        <v>1</v>
      </c>
      <c r="AE140" s="117">
        <v>1</v>
      </c>
      <c r="AF140" s="117">
        <v>1</v>
      </c>
      <c r="AG140" s="117">
        <v>1</v>
      </c>
      <c r="AH140" s="117">
        <v>1</v>
      </c>
      <c r="AI140" s="118">
        <f t="shared" si="3"/>
        <v>5</v>
      </c>
      <c r="AJ140" s="118">
        <f t="shared" si="4"/>
        <v>20.200000000000003</v>
      </c>
      <c r="AK140" s="118">
        <f t="shared" si="5"/>
        <v>5</v>
      </c>
      <c r="AL140" s="118">
        <f t="shared" si="6"/>
        <v>26</v>
      </c>
    </row>
    <row r="141" spans="1:38" ht="18" customHeight="1">
      <c r="A141" s="113">
        <v>138</v>
      </c>
      <c r="B141" s="113" t="s">
        <v>473</v>
      </c>
      <c r="C141" s="114" t="s">
        <v>474</v>
      </c>
      <c r="D141" s="121">
        <v>1</v>
      </c>
      <c r="E141" s="121">
        <v>1</v>
      </c>
      <c r="F141" s="119">
        <v>1</v>
      </c>
      <c r="G141" s="119">
        <v>4</v>
      </c>
      <c r="H141" s="119" t="s">
        <v>201</v>
      </c>
      <c r="I141" s="119">
        <v>2</v>
      </c>
      <c r="J141" s="119" t="s">
        <v>201</v>
      </c>
      <c r="K141" s="119">
        <v>4</v>
      </c>
      <c r="L141" s="123" t="s">
        <v>201</v>
      </c>
      <c r="M141" s="116">
        <f t="shared" si="0"/>
        <v>13</v>
      </c>
      <c r="N141" s="117">
        <v>1</v>
      </c>
      <c r="O141" s="117">
        <v>1</v>
      </c>
      <c r="P141" s="117">
        <v>1</v>
      </c>
      <c r="Q141" s="117">
        <v>1</v>
      </c>
      <c r="R141" s="117">
        <v>1</v>
      </c>
      <c r="S141" s="118">
        <f t="shared" si="1"/>
        <v>5</v>
      </c>
      <c r="T141" s="122">
        <v>1</v>
      </c>
      <c r="U141" s="119" t="s">
        <v>201</v>
      </c>
      <c r="V141" s="119">
        <v>1</v>
      </c>
      <c r="W141" s="119" t="s">
        <v>201</v>
      </c>
      <c r="X141" s="119">
        <v>5</v>
      </c>
      <c r="Y141" s="119">
        <v>6</v>
      </c>
      <c r="Z141" s="119" t="s">
        <v>201</v>
      </c>
      <c r="AA141" s="119">
        <v>4</v>
      </c>
      <c r="AB141" s="119" t="s">
        <v>201</v>
      </c>
      <c r="AC141" s="116">
        <f t="shared" si="2"/>
        <v>17</v>
      </c>
      <c r="AD141" s="117">
        <v>1</v>
      </c>
      <c r="AE141" s="117">
        <v>1</v>
      </c>
      <c r="AF141" s="117">
        <v>1</v>
      </c>
      <c r="AG141" s="117">
        <v>1</v>
      </c>
      <c r="AH141" s="117">
        <v>1</v>
      </c>
      <c r="AI141" s="118">
        <f t="shared" si="3"/>
        <v>5</v>
      </c>
      <c r="AJ141" s="118">
        <f t="shared" si="4"/>
        <v>16.200000000000003</v>
      </c>
      <c r="AK141" s="118">
        <f t="shared" si="5"/>
        <v>5</v>
      </c>
      <c r="AL141" s="118">
        <f t="shared" si="6"/>
        <v>22</v>
      </c>
    </row>
    <row r="142" spans="1:38" ht="18" customHeight="1">
      <c r="A142" s="113">
        <v>139</v>
      </c>
      <c r="B142" s="113" t="s">
        <v>475</v>
      </c>
      <c r="C142" s="114" t="s">
        <v>476</v>
      </c>
      <c r="D142" s="121">
        <v>2</v>
      </c>
      <c r="E142" s="121">
        <v>1</v>
      </c>
      <c r="F142" s="119">
        <v>1</v>
      </c>
      <c r="G142" s="119">
        <v>6</v>
      </c>
      <c r="H142" s="119">
        <v>2</v>
      </c>
      <c r="I142" s="119">
        <v>5</v>
      </c>
      <c r="J142" s="119" t="s">
        <v>201</v>
      </c>
      <c r="K142" s="119">
        <v>6</v>
      </c>
      <c r="L142" s="123" t="s">
        <v>201</v>
      </c>
      <c r="M142" s="116">
        <f t="shared" si="0"/>
        <v>21</v>
      </c>
      <c r="N142" s="117">
        <v>1</v>
      </c>
      <c r="O142" s="117">
        <v>1</v>
      </c>
      <c r="P142" s="117">
        <v>1</v>
      </c>
      <c r="Q142" s="117">
        <v>1</v>
      </c>
      <c r="R142" s="117">
        <v>1</v>
      </c>
      <c r="S142" s="118">
        <f t="shared" si="1"/>
        <v>5</v>
      </c>
      <c r="T142" s="124">
        <v>1</v>
      </c>
      <c r="U142" s="124">
        <v>1</v>
      </c>
      <c r="V142" s="119">
        <v>1</v>
      </c>
      <c r="W142" s="119" t="s">
        <v>201</v>
      </c>
      <c r="X142" s="119">
        <v>6</v>
      </c>
      <c r="Y142" s="119" t="s">
        <v>201</v>
      </c>
      <c r="Z142" s="119">
        <v>8</v>
      </c>
      <c r="AA142" s="119" t="s">
        <v>201</v>
      </c>
      <c r="AB142" s="123">
        <v>6</v>
      </c>
      <c r="AC142" s="116">
        <f t="shared" si="2"/>
        <v>23</v>
      </c>
      <c r="AD142" s="117">
        <v>1</v>
      </c>
      <c r="AE142" s="117">
        <v>1</v>
      </c>
      <c r="AF142" s="117">
        <v>1</v>
      </c>
      <c r="AG142" s="117">
        <v>1</v>
      </c>
      <c r="AH142" s="117">
        <v>1</v>
      </c>
      <c r="AI142" s="118">
        <f t="shared" si="3"/>
        <v>5</v>
      </c>
      <c r="AJ142" s="118">
        <f t="shared" si="4"/>
        <v>22.6</v>
      </c>
      <c r="AK142" s="118">
        <f t="shared" si="5"/>
        <v>5</v>
      </c>
      <c r="AL142" s="118">
        <f t="shared" si="6"/>
        <v>28</v>
      </c>
    </row>
    <row r="143" spans="1:38" ht="18" customHeight="1">
      <c r="A143" s="113"/>
      <c r="B143" s="115" t="s">
        <v>477</v>
      </c>
      <c r="C143" s="114"/>
      <c r="D143" s="127"/>
      <c r="E143" s="127"/>
      <c r="F143" s="106"/>
      <c r="G143" s="106"/>
      <c r="H143" s="106"/>
      <c r="I143" s="106"/>
      <c r="J143" s="106"/>
      <c r="K143" s="106"/>
      <c r="L143" s="128"/>
      <c r="M143" s="116" t="str">
        <f t="shared" si="0"/>
        <v xml:space="preserve"> </v>
      </c>
      <c r="N143" s="117"/>
      <c r="O143" s="117"/>
      <c r="P143" s="117"/>
      <c r="Q143" s="117"/>
      <c r="R143" s="117"/>
      <c r="S143" s="118" t="str">
        <f t="shared" si="1"/>
        <v xml:space="preserve"> </v>
      </c>
      <c r="T143" s="122">
        <v>1</v>
      </c>
      <c r="U143" s="124">
        <v>1</v>
      </c>
      <c r="V143" s="119">
        <v>1</v>
      </c>
      <c r="W143" s="119">
        <v>4</v>
      </c>
      <c r="X143" s="119" t="s">
        <v>201</v>
      </c>
      <c r="Y143" s="119">
        <v>6</v>
      </c>
      <c r="Z143" s="119" t="s">
        <v>201</v>
      </c>
      <c r="AA143" s="119">
        <v>6</v>
      </c>
      <c r="AB143" s="119" t="s">
        <v>201</v>
      </c>
      <c r="AC143" s="116">
        <f t="shared" si="2"/>
        <v>19</v>
      </c>
      <c r="AD143" s="117"/>
      <c r="AE143" s="117"/>
      <c r="AF143" s="117"/>
      <c r="AG143" s="117"/>
      <c r="AH143" s="117"/>
      <c r="AI143" s="118" t="str">
        <f t="shared" si="3"/>
        <v xml:space="preserve"> </v>
      </c>
      <c r="AJ143" s="118" t="str">
        <f t="shared" si="4"/>
        <v xml:space="preserve"> </v>
      </c>
      <c r="AK143" s="118" t="str">
        <f t="shared" si="5"/>
        <v xml:space="preserve"> </v>
      </c>
      <c r="AL143" s="118" t="str">
        <f t="shared" si="6"/>
        <v xml:space="preserve"> </v>
      </c>
    </row>
    <row r="144" spans="1:38" ht="18.8" customHeight="1">
      <c r="A144" s="306" t="s">
        <v>478</v>
      </c>
      <c r="B144" s="307"/>
      <c r="C144" s="308"/>
      <c r="D144" s="129">
        <f t="shared" ref="D144:L144" si="7">COUNTIF($C5:$C143,"*")-COUNTIF(D5:D143,"NA" )</f>
        <v>137</v>
      </c>
      <c r="E144" s="129">
        <f t="shared" si="7"/>
        <v>134</v>
      </c>
      <c r="F144" s="129">
        <f t="shared" si="7"/>
        <v>132</v>
      </c>
      <c r="G144" s="129">
        <f t="shared" si="7"/>
        <v>79</v>
      </c>
      <c r="H144" s="129">
        <f t="shared" si="7"/>
        <v>78</v>
      </c>
      <c r="I144" s="129">
        <f t="shared" si="7"/>
        <v>77</v>
      </c>
      <c r="J144" s="129">
        <f t="shared" si="7"/>
        <v>78</v>
      </c>
      <c r="K144" s="129">
        <f t="shared" si="7"/>
        <v>126</v>
      </c>
      <c r="L144" s="129">
        <f t="shared" si="7"/>
        <v>20</v>
      </c>
      <c r="M144" s="130"/>
      <c r="N144" s="131">
        <f t="shared" ref="N144:R144" si="8">COUNTIF($C5:$C143,"*")</f>
        <v>138</v>
      </c>
      <c r="O144" s="129">
        <f t="shared" si="8"/>
        <v>138</v>
      </c>
      <c r="P144" s="129">
        <f t="shared" si="8"/>
        <v>138</v>
      </c>
      <c r="Q144" s="129">
        <f t="shared" si="8"/>
        <v>138</v>
      </c>
      <c r="R144" s="129">
        <f t="shared" si="8"/>
        <v>138</v>
      </c>
      <c r="S144" s="130"/>
      <c r="T144" s="129">
        <f t="shared" ref="T144:AB144" si="9">COUNTIF($C5:$C143,"*")-COUNTIF(T5:T143,"NA" )</f>
        <v>138</v>
      </c>
      <c r="U144" s="129">
        <f t="shared" si="9"/>
        <v>127</v>
      </c>
      <c r="V144" s="129">
        <f t="shared" si="9"/>
        <v>131</v>
      </c>
      <c r="W144" s="129">
        <f t="shared" si="9"/>
        <v>70</v>
      </c>
      <c r="X144" s="129">
        <f t="shared" si="9"/>
        <v>72</v>
      </c>
      <c r="Y144" s="129">
        <f t="shared" si="9"/>
        <v>98</v>
      </c>
      <c r="Z144" s="129">
        <f t="shared" si="9"/>
        <v>60</v>
      </c>
      <c r="AA144" s="129">
        <f t="shared" si="9"/>
        <v>113</v>
      </c>
      <c r="AB144" s="129">
        <f t="shared" si="9"/>
        <v>25</v>
      </c>
      <c r="AC144" s="130"/>
      <c r="AD144" s="131">
        <f t="shared" ref="AD144:AH144" si="10">COUNTIF($C5:$C143,"*")</f>
        <v>138</v>
      </c>
      <c r="AE144" s="129">
        <f t="shared" si="10"/>
        <v>138</v>
      </c>
      <c r="AF144" s="129">
        <f t="shared" si="10"/>
        <v>138</v>
      </c>
      <c r="AG144" s="129">
        <f t="shared" si="10"/>
        <v>138</v>
      </c>
      <c r="AH144" s="129">
        <f t="shared" si="10"/>
        <v>138</v>
      </c>
      <c r="AI144" s="130"/>
      <c r="AJ144" s="132"/>
      <c r="AK144" s="130"/>
      <c r="AL144" s="130"/>
    </row>
    <row r="145" spans="1:38" ht="18.8" customHeight="1">
      <c r="A145" s="309" t="s">
        <v>479</v>
      </c>
      <c r="B145" s="310"/>
      <c r="C145" s="311"/>
      <c r="D145" s="133" t="s">
        <v>81</v>
      </c>
      <c r="E145" s="133" t="s">
        <v>81</v>
      </c>
      <c r="F145" s="133" t="s">
        <v>81</v>
      </c>
      <c r="G145" s="134" t="s">
        <v>85</v>
      </c>
      <c r="H145" s="134" t="s">
        <v>85</v>
      </c>
      <c r="I145" s="134" t="s">
        <v>88</v>
      </c>
      <c r="J145" s="134" t="s">
        <v>88</v>
      </c>
      <c r="K145" s="134" t="s">
        <v>90</v>
      </c>
      <c r="L145" s="134" t="s">
        <v>90</v>
      </c>
      <c r="M145" s="130"/>
      <c r="N145" s="134" t="s">
        <v>81</v>
      </c>
      <c r="O145" s="134" t="s">
        <v>85</v>
      </c>
      <c r="P145" s="134" t="s">
        <v>88</v>
      </c>
      <c r="Q145" s="134" t="s">
        <v>88</v>
      </c>
      <c r="R145" s="134" t="s">
        <v>90</v>
      </c>
      <c r="S145" s="130"/>
      <c r="T145" s="133" t="s">
        <v>81</v>
      </c>
      <c r="U145" s="133" t="s">
        <v>81</v>
      </c>
      <c r="V145" s="133" t="s">
        <v>81</v>
      </c>
      <c r="W145" s="134" t="s">
        <v>90</v>
      </c>
      <c r="X145" s="134" t="s">
        <v>90</v>
      </c>
      <c r="Y145" s="134" t="s">
        <v>92</v>
      </c>
      <c r="Z145" s="134" t="s">
        <v>92</v>
      </c>
      <c r="AA145" s="134" t="s">
        <v>94</v>
      </c>
      <c r="AB145" s="134" t="s">
        <v>94</v>
      </c>
      <c r="AC145" s="130"/>
      <c r="AD145" s="134" t="s">
        <v>90</v>
      </c>
      <c r="AE145" s="134" t="s">
        <v>92</v>
      </c>
      <c r="AF145" s="134" t="s">
        <v>92</v>
      </c>
      <c r="AG145" s="134" t="s">
        <v>94</v>
      </c>
      <c r="AH145" s="134" t="s">
        <v>94</v>
      </c>
      <c r="AI145" s="130"/>
      <c r="AJ145" s="132"/>
      <c r="AK145" s="130"/>
      <c r="AL145" s="130"/>
    </row>
    <row r="146" spans="1:38" ht="18.8" customHeight="1">
      <c r="A146" s="312" t="s">
        <v>480</v>
      </c>
      <c r="B146" s="313"/>
      <c r="C146" s="314"/>
      <c r="D146" s="129">
        <f t="shared" ref="D146:L146" si="11">COUNTIFS(D5:D143,"&gt;="&amp;D$4*0.5)</f>
        <v>135</v>
      </c>
      <c r="E146" s="129">
        <f t="shared" si="11"/>
        <v>128</v>
      </c>
      <c r="F146" s="129">
        <f t="shared" si="11"/>
        <v>128</v>
      </c>
      <c r="G146" s="129">
        <f t="shared" si="11"/>
        <v>76</v>
      </c>
      <c r="H146" s="129">
        <f t="shared" si="11"/>
        <v>69</v>
      </c>
      <c r="I146" s="129">
        <f t="shared" si="11"/>
        <v>52</v>
      </c>
      <c r="J146" s="129">
        <f t="shared" si="11"/>
        <v>70</v>
      </c>
      <c r="K146" s="129">
        <f t="shared" si="11"/>
        <v>105</v>
      </c>
      <c r="L146" s="129">
        <f t="shared" si="11"/>
        <v>13</v>
      </c>
      <c r="M146" s="130"/>
      <c r="N146" s="131">
        <f t="shared" ref="N146:R146" si="12">COUNTIFS(N5:N143,"&gt;="&amp;N$4*0.5)</f>
        <v>137</v>
      </c>
      <c r="O146" s="131">
        <f t="shared" si="12"/>
        <v>137</v>
      </c>
      <c r="P146" s="131">
        <f t="shared" si="12"/>
        <v>137</v>
      </c>
      <c r="Q146" s="131">
        <f t="shared" si="12"/>
        <v>137</v>
      </c>
      <c r="R146" s="135">
        <f t="shared" si="12"/>
        <v>137</v>
      </c>
      <c r="S146" s="130"/>
      <c r="T146" s="136">
        <f t="shared" ref="T146:AB146" si="13">COUNTIFS(T5:T143,"&gt;="&amp;T$4*0.5)</f>
        <v>135</v>
      </c>
      <c r="U146" s="136">
        <f t="shared" si="13"/>
        <v>119</v>
      </c>
      <c r="V146" s="136">
        <f t="shared" si="13"/>
        <v>128</v>
      </c>
      <c r="W146" s="136">
        <f t="shared" si="13"/>
        <v>63</v>
      </c>
      <c r="X146" s="136">
        <f t="shared" si="13"/>
        <v>68</v>
      </c>
      <c r="Y146" s="136">
        <f t="shared" si="13"/>
        <v>93</v>
      </c>
      <c r="Z146" s="136">
        <f t="shared" si="13"/>
        <v>54</v>
      </c>
      <c r="AA146" s="136">
        <f t="shared" si="13"/>
        <v>109</v>
      </c>
      <c r="AB146" s="136">
        <f t="shared" si="13"/>
        <v>19</v>
      </c>
      <c r="AC146" s="130"/>
      <c r="AD146" s="135">
        <f t="shared" ref="AD146:AH146" si="14">COUNTIFS(AD5:AD143,"&gt;="&amp;AD$4*0.5)</f>
        <v>138</v>
      </c>
      <c r="AE146" s="135">
        <f t="shared" si="14"/>
        <v>138</v>
      </c>
      <c r="AF146" s="135">
        <f t="shared" si="14"/>
        <v>138</v>
      </c>
      <c r="AG146" s="135">
        <f t="shared" si="14"/>
        <v>138</v>
      </c>
      <c r="AH146" s="135">
        <f t="shared" si="14"/>
        <v>138</v>
      </c>
      <c r="AI146" s="130"/>
      <c r="AJ146" s="132"/>
      <c r="AK146" s="130"/>
      <c r="AL146" s="130"/>
    </row>
    <row r="147" spans="1:38" ht="18.8" customHeight="1">
      <c r="A147" s="309" t="s">
        <v>481</v>
      </c>
      <c r="B147" s="310"/>
      <c r="C147" s="311"/>
      <c r="D147" s="137">
        <f t="shared" ref="D147:L147" si="15">(D146/D144)*100</f>
        <v>98.540145985401466</v>
      </c>
      <c r="E147" s="137">
        <f t="shared" si="15"/>
        <v>95.522388059701484</v>
      </c>
      <c r="F147" s="137">
        <f t="shared" si="15"/>
        <v>96.969696969696969</v>
      </c>
      <c r="G147" s="137">
        <f t="shared" si="15"/>
        <v>96.202531645569621</v>
      </c>
      <c r="H147" s="137">
        <f t="shared" si="15"/>
        <v>88.461538461538453</v>
      </c>
      <c r="I147" s="137">
        <f t="shared" si="15"/>
        <v>67.532467532467535</v>
      </c>
      <c r="J147" s="137">
        <f t="shared" si="15"/>
        <v>89.743589743589752</v>
      </c>
      <c r="K147" s="137">
        <f t="shared" si="15"/>
        <v>83.333333333333343</v>
      </c>
      <c r="L147" s="138">
        <f t="shared" si="15"/>
        <v>65</v>
      </c>
      <c r="M147" s="130"/>
      <c r="N147" s="138">
        <f t="shared" ref="N147:R147" si="16">(N146/N144)*100</f>
        <v>99.275362318840578</v>
      </c>
      <c r="O147" s="138">
        <f t="shared" si="16"/>
        <v>99.275362318840578</v>
      </c>
      <c r="P147" s="138">
        <f t="shared" si="16"/>
        <v>99.275362318840578</v>
      </c>
      <c r="Q147" s="139">
        <f t="shared" si="16"/>
        <v>99.275362318840578</v>
      </c>
      <c r="R147" s="140">
        <f t="shared" si="16"/>
        <v>99.275362318840578</v>
      </c>
      <c r="S147" s="141"/>
      <c r="T147" s="142">
        <f t="shared" ref="T147:AB147" si="17">(T146/T144)*100</f>
        <v>97.826086956521735</v>
      </c>
      <c r="U147" s="142">
        <f t="shared" si="17"/>
        <v>93.7007874015748</v>
      </c>
      <c r="V147" s="142">
        <f t="shared" si="17"/>
        <v>97.70992366412213</v>
      </c>
      <c r="W147" s="142">
        <f t="shared" si="17"/>
        <v>90</v>
      </c>
      <c r="X147" s="142">
        <f t="shared" si="17"/>
        <v>94.444444444444443</v>
      </c>
      <c r="Y147" s="142">
        <f t="shared" si="17"/>
        <v>94.897959183673478</v>
      </c>
      <c r="Z147" s="142">
        <f t="shared" si="17"/>
        <v>90</v>
      </c>
      <c r="AA147" s="142">
        <f t="shared" si="17"/>
        <v>96.460176991150433</v>
      </c>
      <c r="AB147" s="142">
        <f t="shared" si="17"/>
        <v>76</v>
      </c>
      <c r="AC147" s="141"/>
      <c r="AD147" s="142">
        <f t="shared" ref="AD147:AH147" si="18">(AD146/AD144)*100</f>
        <v>100</v>
      </c>
      <c r="AE147" s="142">
        <f t="shared" si="18"/>
        <v>100</v>
      </c>
      <c r="AF147" s="142">
        <f t="shared" si="18"/>
        <v>100</v>
      </c>
      <c r="AG147" s="142">
        <f t="shared" si="18"/>
        <v>100</v>
      </c>
      <c r="AH147" s="142">
        <f t="shared" si="18"/>
        <v>100</v>
      </c>
      <c r="AI147" s="130"/>
      <c r="AJ147" s="132"/>
      <c r="AK147" s="130"/>
      <c r="AL147" s="130"/>
    </row>
    <row r="148" spans="1:38" ht="51.75" customHeight="1">
      <c r="A148" s="305" t="s">
        <v>482</v>
      </c>
      <c r="B148" s="190"/>
      <c r="C148" s="190"/>
      <c r="D148" s="190"/>
      <c r="E148" s="190"/>
      <c r="F148" s="190"/>
      <c r="G148" s="190"/>
      <c r="H148" s="190"/>
      <c r="I148" s="190"/>
      <c r="J148" s="190"/>
      <c r="K148" s="190"/>
      <c r="L148" s="190"/>
      <c r="M148" s="190"/>
      <c r="N148" s="190"/>
      <c r="O148" s="190"/>
      <c r="P148" s="190"/>
      <c r="Q148" s="190"/>
      <c r="R148" s="190"/>
      <c r="S148" s="191"/>
      <c r="T148" s="130"/>
      <c r="U148" s="130"/>
      <c r="V148" s="130"/>
      <c r="W148" s="130"/>
      <c r="X148" s="130"/>
      <c r="Y148" s="130"/>
      <c r="Z148" s="130"/>
      <c r="AA148" s="130"/>
      <c r="AB148" s="130"/>
      <c r="AC148" s="130"/>
      <c r="AD148" s="130"/>
      <c r="AE148" s="130"/>
      <c r="AF148" s="130"/>
      <c r="AG148" s="130"/>
      <c r="AH148" s="130"/>
      <c r="AI148" s="130"/>
      <c r="AJ148" s="132"/>
      <c r="AK148" s="130"/>
      <c r="AL148" s="130"/>
    </row>
    <row r="149" spans="1:38" ht="51.75" customHeight="1">
      <c r="A149" s="143"/>
      <c r="B149" s="143"/>
      <c r="C149" s="143"/>
      <c r="D149" s="305" t="s">
        <v>178</v>
      </c>
      <c r="E149" s="190"/>
      <c r="F149" s="190"/>
      <c r="G149" s="191"/>
      <c r="H149" s="305" t="s">
        <v>180</v>
      </c>
      <c r="I149" s="190"/>
      <c r="J149" s="190"/>
      <c r="K149" s="191"/>
      <c r="L149" s="305" t="s">
        <v>179</v>
      </c>
      <c r="M149" s="190"/>
      <c r="N149" s="190"/>
      <c r="O149" s="191"/>
      <c r="P149" s="305" t="s">
        <v>181</v>
      </c>
      <c r="Q149" s="190"/>
      <c r="R149" s="190"/>
      <c r="S149" s="191"/>
      <c r="T149" s="130"/>
      <c r="U149" s="130"/>
      <c r="V149" s="130"/>
      <c r="W149" s="130"/>
      <c r="X149" s="130"/>
      <c r="Y149" s="130"/>
      <c r="Z149" s="130"/>
      <c r="AA149" s="130"/>
      <c r="AB149" s="130"/>
      <c r="AC149" s="130"/>
      <c r="AD149" s="130"/>
      <c r="AE149" s="130"/>
      <c r="AF149" s="130"/>
      <c r="AG149" s="130"/>
      <c r="AH149" s="130"/>
      <c r="AI149" s="130"/>
      <c r="AJ149" s="132"/>
      <c r="AK149" s="130"/>
      <c r="AL149" s="130"/>
    </row>
    <row r="150" spans="1:38" ht="18.8" customHeight="1">
      <c r="A150" s="306" t="s">
        <v>483</v>
      </c>
      <c r="B150" s="307"/>
      <c r="C150" s="307"/>
      <c r="D150" s="291" t="s">
        <v>484</v>
      </c>
      <c r="E150" s="191"/>
      <c r="F150" s="291" t="s">
        <v>485</v>
      </c>
      <c r="G150" s="191"/>
      <c r="H150" s="291" t="s">
        <v>484</v>
      </c>
      <c r="I150" s="191"/>
      <c r="J150" s="291" t="s">
        <v>485</v>
      </c>
      <c r="K150" s="191"/>
      <c r="L150" s="291" t="s">
        <v>484</v>
      </c>
      <c r="M150" s="191"/>
      <c r="N150" s="291" t="s">
        <v>485</v>
      </c>
      <c r="O150" s="191"/>
      <c r="P150" s="291" t="s">
        <v>484</v>
      </c>
      <c r="Q150" s="191"/>
      <c r="R150" s="291" t="s">
        <v>485</v>
      </c>
      <c r="S150" s="191"/>
      <c r="T150" s="130"/>
      <c r="U150" s="130"/>
      <c r="V150" s="130"/>
      <c r="W150" s="130"/>
      <c r="X150" s="130"/>
      <c r="Y150" s="130"/>
      <c r="Z150" s="130"/>
      <c r="AA150" s="130"/>
      <c r="AB150" s="130"/>
      <c r="AC150" s="130"/>
      <c r="AD150" s="130"/>
      <c r="AE150" s="130"/>
      <c r="AF150" s="130"/>
      <c r="AG150" s="130"/>
      <c r="AH150" s="130"/>
      <c r="AI150" s="130"/>
      <c r="AJ150" s="132"/>
      <c r="AK150" s="130"/>
      <c r="AL150" s="130"/>
    </row>
    <row r="151" spans="1:38" ht="18.8" customHeight="1">
      <c r="A151" s="292" t="s">
        <v>81</v>
      </c>
      <c r="B151" s="293"/>
      <c r="C151" s="293"/>
      <c r="D151" s="290">
        <f>IF(COUNTIF(D$145:L$145,A151)&lt;&gt;0,AVERAGEIF(D$145:L$145,A151,(D$147:L$147))," ")</f>
        <v>97.010743671599968</v>
      </c>
      <c r="E151" s="191"/>
      <c r="F151" s="290" t="str">
        <f>IF(COUNTBLANK(D151)=1," ",IF(AND(D151&gt;=COTL!G4,D151&lt;COTL!I4),"1",IF(AND(D151&gt;=COTL!I4,D151&lt;COTL!K4),"2",IF(D151&gt;=COTL!K4,"3","0"))))</f>
        <v>3</v>
      </c>
      <c r="G151" s="191"/>
      <c r="H151" s="290">
        <f t="shared" ref="H151:H156" si="19">IF(COUNTIF(T$145:AB$145,A151)&lt;&gt;0,AVERAGEIF(T$145:AB$145,A151,(T$147:AB$147)),"")</f>
        <v>96.412266007406217</v>
      </c>
      <c r="I151" s="191"/>
      <c r="J151" s="290" t="str">
        <f>IF(COUNTBLANK(H151)=1," ",IF(AND(H151&gt;=COTL!K4,H151&lt;COTL!M4),"1",IF(AND(H151&gt;=COTL!M4,H151&lt;COTL!O4),"2",IF(H151&gt;=COTL!O4,"3","0"))))</f>
        <v>3</v>
      </c>
      <c r="K151" s="191"/>
      <c r="L151" s="290">
        <f t="shared" ref="L151:L156" si="20">IF(COUNTIF(N$145:R$145,A151)&lt;&gt;0,AVERAGEIF(N$145:R$145,A151,(N$147:R$147)),"")</f>
        <v>99.275362318840578</v>
      </c>
      <c r="M151" s="191"/>
      <c r="N151" s="291" t="str">
        <f>IF(COUNTBLANK(L151)=1," ",IF(AND(L151&gt;=COTL!G4,L151&lt;COTL!I4),"1",IF(AND(L151&gt;=COTL!I4,L151&lt;COTL!K4),"2",IF(L151&gt;=COTL!K4,"3","0"))))</f>
        <v>3</v>
      </c>
      <c r="O151" s="191"/>
      <c r="P151" s="290" t="str">
        <f t="shared" ref="P151:P156" si="21">IF(COUNTIF(AD$145:AH$145,A151)&lt;&gt;0,AVERAGEIF(AD$145:AH$145,A151,(AD$147:AH$147)),"")</f>
        <v/>
      </c>
      <c r="Q151" s="191"/>
      <c r="R151" s="291" t="str">
        <f>IF(COUNTBLANK(P151)=1," ",IF(AND(P151&gt;=COTL!G4,P151&lt;COTL!I4),"1",IF(AND(P151&gt;=COTL!I4,P151&lt;COTL!K4),"2",IF(P151&gt;=COTL!K4,"3","0"))))</f>
        <v xml:space="preserve"> </v>
      </c>
      <c r="S151" s="191"/>
      <c r="T151" s="130"/>
      <c r="U151" s="130"/>
      <c r="V151" s="130"/>
      <c r="W151" s="130"/>
      <c r="X151" s="130"/>
      <c r="Y151" s="130"/>
      <c r="Z151" s="130"/>
      <c r="AA151" s="130"/>
      <c r="AB151" s="130"/>
      <c r="AC151" s="130"/>
      <c r="AD151" s="130"/>
      <c r="AE151" s="130"/>
      <c r="AF151" s="130"/>
      <c r="AG151" s="130"/>
      <c r="AH151" s="130"/>
      <c r="AI151" s="130"/>
      <c r="AJ151" s="132"/>
      <c r="AK151" s="130"/>
      <c r="AL151" s="130"/>
    </row>
    <row r="152" spans="1:38" ht="18.8" customHeight="1">
      <c r="A152" s="292" t="s">
        <v>85</v>
      </c>
      <c r="B152" s="293"/>
      <c r="C152" s="293"/>
      <c r="D152" s="290">
        <f t="shared" ref="D152:D156" si="22">IF(COUNTIF(D$145:L$145,A152)&lt;&gt;0,AVERAGEIF(D$145:L$145,A152,(D$147:L$147)),"")</f>
        <v>92.332035053554037</v>
      </c>
      <c r="E152" s="191"/>
      <c r="F152" s="290" t="str">
        <f>IF(COUNTBLANK(D152)=1," ",IF(AND(D152&gt;=COTL!G5,D152&lt;COTL!I5),"1",IF(AND(D152&gt;=COTL!I5,D152&lt;COTL!K5),"2",IF(D152&gt;=COTL!K5,"3","0"))))</f>
        <v>3</v>
      </c>
      <c r="G152" s="191"/>
      <c r="H152" s="290" t="str">
        <f t="shared" si="19"/>
        <v/>
      </c>
      <c r="I152" s="191"/>
      <c r="J152" s="290" t="str">
        <f>IF(COUNTBLANK(H152)=1," ",IF(AND(H152&gt;=COTL!K5,H152&lt;COTL!M5),"1",IF(AND(H152&gt;=COTL!M5,H152&lt;COTL!O5),"2",IF(H152&gt;=COTL!O5,"3","0"))))</f>
        <v xml:space="preserve"> </v>
      </c>
      <c r="K152" s="191"/>
      <c r="L152" s="290">
        <f t="shared" si="20"/>
        <v>99.275362318840578</v>
      </c>
      <c r="M152" s="191"/>
      <c r="N152" s="291" t="str">
        <f>IF(COUNTBLANK(L152)=1," ",IF(AND(L152&gt;=COTL!G5,L152&lt;COTL!I5),"1",IF(AND(L152&gt;=COTL!I5,L152&lt;COTL!K5),"2",IF(L152&gt;=COTL!K5,"3","0"))))</f>
        <v>3</v>
      </c>
      <c r="O152" s="191"/>
      <c r="P152" s="290" t="str">
        <f t="shared" si="21"/>
        <v/>
      </c>
      <c r="Q152" s="191"/>
      <c r="R152" s="291" t="str">
        <f>IF(COUNTBLANK(P152)=1," ",IF(AND(P152&gt;=COTL!G5,P152&lt;COTL!I5),"1",IF(AND(P152&gt;=COTL!I5,P152&lt;COTL!K5),"2",IF(P152&gt;=COTL!K5,"3","0"))))</f>
        <v xml:space="preserve"> </v>
      </c>
      <c r="S152" s="191"/>
      <c r="T152" s="130"/>
      <c r="U152" s="130"/>
      <c r="V152" s="130"/>
      <c r="W152" s="130"/>
      <c r="X152" s="130"/>
      <c r="Y152" s="130"/>
      <c r="Z152" s="130"/>
      <c r="AA152" s="130"/>
      <c r="AB152" s="130"/>
      <c r="AC152" s="130"/>
      <c r="AD152" s="130"/>
      <c r="AE152" s="130"/>
      <c r="AF152" s="130"/>
      <c r="AG152" s="130"/>
      <c r="AH152" s="130"/>
      <c r="AI152" s="130"/>
      <c r="AJ152" s="132"/>
      <c r="AK152" s="130"/>
      <c r="AL152" s="130"/>
    </row>
    <row r="153" spans="1:38" ht="18.8" customHeight="1">
      <c r="A153" s="292" t="s">
        <v>88</v>
      </c>
      <c r="B153" s="293"/>
      <c r="C153" s="293"/>
      <c r="D153" s="290">
        <f t="shared" si="22"/>
        <v>78.638028638028644</v>
      </c>
      <c r="E153" s="191"/>
      <c r="F153" s="290" t="str">
        <f>IF(COUNTBLANK(D153)=1," ",IF(AND(D153&gt;=COTL!G6,D153&lt;COTL!I6),"1",IF(AND(D153&gt;=COTL!I6,D153&lt;COTL!K6),"2",IF(D153&gt;=COTL!K6,"3","0"))))</f>
        <v>3</v>
      </c>
      <c r="G153" s="191"/>
      <c r="H153" s="290" t="str">
        <f t="shared" si="19"/>
        <v/>
      </c>
      <c r="I153" s="191"/>
      <c r="J153" s="290" t="str">
        <f>IF(COUNTBLANK(H153)=1," ",IF(AND(H153&gt;=COTL!K6,H153&lt;COTL!M6),"1",IF(AND(H153&gt;=COTL!M6,H153&lt;COTL!O6),"2",IF(H153&gt;=COTL!O6,"3","0"))))</f>
        <v xml:space="preserve"> </v>
      </c>
      <c r="K153" s="191"/>
      <c r="L153" s="290">
        <f t="shared" si="20"/>
        <v>99.275362318840578</v>
      </c>
      <c r="M153" s="191"/>
      <c r="N153" s="291" t="str">
        <f>IF(COUNTBLANK(L153)=1," ",IF(AND(L153&gt;=COTL!G6,L153&lt;COTL!I6),"1",IF(AND(L153&gt;=COTL!I6,L153&lt;COTL!K6),"2",IF(L153&gt;=COTL!K6,"3","0"))))</f>
        <v>3</v>
      </c>
      <c r="O153" s="191"/>
      <c r="P153" s="290" t="str">
        <f t="shared" si="21"/>
        <v/>
      </c>
      <c r="Q153" s="191"/>
      <c r="R153" s="291" t="str">
        <f>IF(COUNTBLANK(P153)=1," ",IF(AND(P153&gt;=COTL!G6,P153&lt;COTL!I6),"1",IF(AND(P153&gt;=COTL!I6,P153&lt;COTL!K6),"2",IF(P153&gt;=COTL!K6,"3","0"))))</f>
        <v xml:space="preserve"> </v>
      </c>
      <c r="S153" s="191"/>
      <c r="T153" s="130"/>
      <c r="U153" s="130"/>
      <c r="V153" s="130"/>
      <c r="W153" s="130"/>
      <c r="X153" s="130"/>
      <c r="Y153" s="130"/>
      <c r="Z153" s="130"/>
      <c r="AA153" s="130"/>
      <c r="AB153" s="130"/>
      <c r="AC153" s="130"/>
      <c r="AD153" s="130"/>
      <c r="AE153" s="130"/>
      <c r="AF153" s="130"/>
      <c r="AG153" s="130"/>
      <c r="AH153" s="130"/>
      <c r="AI153" s="130"/>
      <c r="AJ153" s="132"/>
      <c r="AK153" s="130"/>
      <c r="AL153" s="130"/>
    </row>
    <row r="154" spans="1:38" ht="18.8" customHeight="1">
      <c r="A154" s="292" t="s">
        <v>90</v>
      </c>
      <c r="B154" s="293"/>
      <c r="C154" s="293"/>
      <c r="D154" s="290">
        <f t="shared" si="22"/>
        <v>74.166666666666671</v>
      </c>
      <c r="E154" s="191"/>
      <c r="F154" s="290" t="str">
        <f>IF(COUNTBLANK(D154)=1," ",IF(AND(D154&gt;=COTL!G7,D154&lt;COTL!I7),"1",IF(AND(D154&gt;=COTL!I7,D154&lt;COTL!K7),"2",IF(D154&gt;=COTL!K7,"3","0"))))</f>
        <v>3</v>
      </c>
      <c r="G154" s="191"/>
      <c r="H154" s="290">
        <f t="shared" si="19"/>
        <v>92.222222222222229</v>
      </c>
      <c r="I154" s="191"/>
      <c r="J154" s="290" t="str">
        <f>IF(COUNTBLANK(H154)=1," ",IF(AND(H154&gt;=COTL!K7,H154&lt;COTL!M7),"1",IF(AND(H154&gt;=COTL!M7,H154&lt;COTL!O7),"2",IF(H154&gt;=COTL!O7,"3","0"))))</f>
        <v>3</v>
      </c>
      <c r="K154" s="191"/>
      <c r="L154" s="290">
        <f t="shared" si="20"/>
        <v>99.275362318840578</v>
      </c>
      <c r="M154" s="191"/>
      <c r="N154" s="291" t="str">
        <f>IF(COUNTBLANK(L154)=1," ",IF(AND(L154&gt;=COTL!G7,L154&lt;COTL!I7),"1",IF(AND(L154&gt;=COTL!I7,L154&lt;COTL!K7),"2",IF(L154&gt;=COTL!K7,"3","0"))))</f>
        <v>3</v>
      </c>
      <c r="O154" s="191"/>
      <c r="P154" s="290">
        <f t="shared" si="21"/>
        <v>100</v>
      </c>
      <c r="Q154" s="191"/>
      <c r="R154" s="291" t="str">
        <f>IF(COUNTBLANK(P154)=1," ",IF(AND(P154&gt;=COTL!G7,P154&lt;COTL!I7),"1",IF(AND(P154&gt;=COTL!I7,P154&lt;COTL!K7),"2",IF(P154&gt;=COTL!K7,"3","0"))))</f>
        <v>3</v>
      </c>
      <c r="S154" s="191"/>
      <c r="T154" s="130"/>
      <c r="U154" s="130"/>
      <c r="V154" s="130"/>
      <c r="W154" s="130"/>
      <c r="X154" s="130"/>
      <c r="Y154" s="130"/>
      <c r="Z154" s="130"/>
      <c r="AA154" s="130"/>
      <c r="AB154" s="130"/>
      <c r="AC154" s="130"/>
      <c r="AD154" s="130"/>
      <c r="AE154" s="130"/>
      <c r="AF154" s="130"/>
      <c r="AG154" s="130"/>
      <c r="AH154" s="130"/>
      <c r="AI154" s="130"/>
      <c r="AJ154" s="132"/>
      <c r="AK154" s="130"/>
      <c r="AL154" s="130"/>
    </row>
    <row r="155" spans="1:38" ht="18.8" customHeight="1">
      <c r="A155" s="292" t="s">
        <v>92</v>
      </c>
      <c r="B155" s="293"/>
      <c r="C155" s="293"/>
      <c r="D155" s="290" t="str">
        <f t="shared" si="22"/>
        <v/>
      </c>
      <c r="E155" s="191"/>
      <c r="F155" s="290" t="str">
        <f>IF(COUNTBLANK(D155)=1," ",IF(AND(D155&gt;=COTL!G8,D155&lt;COTL!I8),"1",IF(AND(D155&gt;=COTL!I8,D155&lt;COTL!K8),"2",IF(D155&gt;=COTL!K8,"3","0"))))</f>
        <v xml:space="preserve"> </v>
      </c>
      <c r="G155" s="191"/>
      <c r="H155" s="290">
        <f t="shared" si="19"/>
        <v>92.448979591836746</v>
      </c>
      <c r="I155" s="191"/>
      <c r="J155" s="290" t="str">
        <f>IF(COUNTBLANK(H155)=1," ",IF(AND(H155&gt;=COTL!K8,H155&lt;COTL!M8),"1",IF(AND(H155&gt;=COTL!M8,H155&lt;COTL!O8),"2",IF(H155&gt;=COTL!O8,"3","0"))))</f>
        <v>3</v>
      </c>
      <c r="K155" s="191"/>
      <c r="L155" s="290" t="str">
        <f t="shared" si="20"/>
        <v/>
      </c>
      <c r="M155" s="191"/>
      <c r="N155" s="291" t="str">
        <f>IF(COUNTBLANK(L155)=1," ",IF(AND(L155&gt;=COTL!G8,L155&lt;COTL!I8),"1",IF(AND(L155&gt;=COTL!I8,L155&lt;COTL!K8),"2",IF(L155&gt;=COTL!K8,"3","0"))))</f>
        <v xml:space="preserve"> </v>
      </c>
      <c r="O155" s="191"/>
      <c r="P155" s="290">
        <f t="shared" si="21"/>
        <v>100</v>
      </c>
      <c r="Q155" s="191"/>
      <c r="R155" s="291" t="str">
        <f>IF(COUNTBLANK(P155)=1," ",IF(AND(P155&gt;=COTL!G8,P155&lt;COTL!I8),"1",IF(AND(P155&gt;=COTL!I8,P155&lt;COTL!K8),"2",IF(P155&gt;=COTL!K8,"3","0"))))</f>
        <v>3</v>
      </c>
      <c r="S155" s="191"/>
      <c r="T155" s="130"/>
      <c r="U155" s="130"/>
      <c r="V155" s="130"/>
      <c r="W155" s="130"/>
      <c r="X155" s="130"/>
      <c r="Y155" s="130"/>
      <c r="Z155" s="130"/>
      <c r="AA155" s="130"/>
      <c r="AB155" s="130"/>
      <c r="AC155" s="130"/>
      <c r="AD155" s="130"/>
      <c r="AE155" s="130"/>
      <c r="AF155" s="130"/>
      <c r="AG155" s="130"/>
      <c r="AH155" s="130"/>
      <c r="AI155" s="130"/>
      <c r="AJ155" s="132"/>
      <c r="AK155" s="130"/>
      <c r="AL155" s="130"/>
    </row>
    <row r="156" spans="1:38" ht="18.8" customHeight="1">
      <c r="A156" s="315" t="s">
        <v>94</v>
      </c>
      <c r="B156" s="316"/>
      <c r="C156" s="316"/>
      <c r="D156" s="290" t="str">
        <f t="shared" si="22"/>
        <v/>
      </c>
      <c r="E156" s="191"/>
      <c r="F156" s="290" t="str">
        <f>IF(COUNTBLANK(D156)=1," ",IF(AND(D156&gt;=COTL!G9,D156&lt;COTL!I9),"1",IF(AND(D156&gt;=COTL!I9,D156&lt;COTL!K9),"2",IF(D156&gt;=COTL!K9,"3","0"))))</f>
        <v xml:space="preserve"> </v>
      </c>
      <c r="G156" s="191"/>
      <c r="H156" s="290">
        <f t="shared" si="19"/>
        <v>86.230088495575217</v>
      </c>
      <c r="I156" s="191"/>
      <c r="J156" s="290" t="str">
        <f>IF(COUNTBLANK(H156)=1," ",IF(AND(H156&gt;=COTL!K9,H156&lt;COTL!M9),"1",IF(AND(H156&gt;=COTL!M9,H156&lt;COTL!O9),"2",IF(H156&gt;=COTL!O9,"3","0"))))</f>
        <v>3</v>
      </c>
      <c r="K156" s="191"/>
      <c r="L156" s="290" t="str">
        <f t="shared" si="20"/>
        <v/>
      </c>
      <c r="M156" s="191"/>
      <c r="N156" s="291" t="str">
        <f>IF(COUNTBLANK(L156)=1," ",IF(AND(L156&gt;=COTL!G9,L156&lt;COTL!I9),"1",IF(AND(L156&gt;=COTL!I9,L156&lt;COTL!K9),"2",IF(L156&gt;=COTL!K9,"3","0"))))</f>
        <v xml:space="preserve"> </v>
      </c>
      <c r="O156" s="191"/>
      <c r="P156" s="290">
        <f t="shared" si="21"/>
        <v>100</v>
      </c>
      <c r="Q156" s="191"/>
      <c r="R156" s="291" t="str">
        <f>IF(COUNTBLANK(P156)=1," ",IF(AND(P156&gt;=COTL!G9,P156&lt;COTL!I9),"1",IF(AND(P156&gt;=COTL!I9,P156&lt;COTL!K9),"2",IF(P156&gt;=COTL!K9,"3","0"))))</f>
        <v>3</v>
      </c>
      <c r="S156" s="191"/>
      <c r="T156" s="130"/>
      <c r="U156" s="130"/>
      <c r="V156" s="130"/>
      <c r="W156" s="130"/>
      <c r="X156" s="130"/>
      <c r="Y156" s="130"/>
      <c r="Z156" s="130"/>
      <c r="AA156" s="130"/>
      <c r="AB156" s="130"/>
      <c r="AC156" s="130"/>
      <c r="AD156" s="130"/>
      <c r="AE156" s="130"/>
      <c r="AF156" s="130"/>
      <c r="AG156" s="130"/>
      <c r="AH156" s="130"/>
      <c r="AI156" s="130"/>
      <c r="AJ156" s="132"/>
      <c r="AK156" s="130"/>
      <c r="AL156" s="130"/>
    </row>
    <row r="157" spans="1:38" ht="13.6" customHeight="1">
      <c r="A157" s="130"/>
      <c r="B157" s="130"/>
      <c r="C157" s="130"/>
      <c r="D157" s="130"/>
      <c r="E157" s="130"/>
      <c r="F157" s="130"/>
      <c r="G157" s="130"/>
      <c r="H157" s="144"/>
      <c r="I157" s="144"/>
      <c r="J157" s="144"/>
      <c r="K157" s="144"/>
      <c r="L157" s="144"/>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row>
    <row r="158" spans="1:38" ht="13.6"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row>
    <row r="159" spans="1:38" ht="13.6"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row>
    <row r="160" spans="1:38" ht="13.6"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row>
    <row r="161" spans="1:38" ht="13.6"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row>
    <row r="162" spans="1:38" ht="13.6"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row>
    <row r="163" spans="1:38" ht="13.6"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row>
    <row r="164" spans="1:38" ht="13.6"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row>
    <row r="165" spans="1:38" ht="13.6"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row>
    <row r="166" spans="1:38" ht="13.6" customHeight="1">
      <c r="A166" s="130"/>
      <c r="B166" s="130"/>
      <c r="C166" s="130"/>
      <c r="D166" s="130"/>
      <c r="E166" s="130"/>
      <c r="F166" s="130"/>
      <c r="G166" s="130"/>
      <c r="H166" s="130"/>
      <c r="I166" s="130"/>
      <c r="J166" s="130"/>
      <c r="K166" s="130"/>
      <c r="L166" s="130"/>
      <c r="M166" s="130" t="s">
        <v>486</v>
      </c>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row>
    <row r="167" spans="1:38" ht="13.6"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row>
    <row r="168" spans="1:38" ht="13.6"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row>
    <row r="169" spans="1:38" ht="13.6"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row>
    <row r="170" spans="1:38" ht="13.6"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row>
    <row r="171" spans="1:38" ht="13.6"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row>
    <row r="172" spans="1:38" ht="13.6"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row>
    <row r="173" spans="1:38" ht="13.6"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row>
    <row r="174" spans="1:38" ht="13.6"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row>
    <row r="175" spans="1:38" ht="13.6"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row>
    <row r="176" spans="1:38" ht="13.6"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row>
    <row r="177" spans="1:38" ht="13.6"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row>
    <row r="178" spans="1:38" ht="13.6"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row>
    <row r="179" spans="1:38" ht="13.6"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row>
    <row r="180" spans="1:38" ht="13.6"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row>
    <row r="181" spans="1:38" ht="13.6"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row>
    <row r="182" spans="1:38" ht="13.6"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row>
    <row r="183" spans="1:38" ht="13.6"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row>
    <row r="184" spans="1:38" ht="13.6"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row>
    <row r="185" spans="1:38" ht="13.6"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row>
    <row r="186" spans="1:38" ht="13.6"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row>
    <row r="187" spans="1:38" ht="13.6"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row>
    <row r="188" spans="1:38" ht="13.6"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row>
    <row r="189" spans="1:38" ht="13.6"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row>
    <row r="190" spans="1:38" ht="13.6"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row>
    <row r="191" spans="1:38" ht="13.6"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row>
    <row r="192" spans="1:38" ht="13.6"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row>
    <row r="193" spans="1:38" ht="13.6"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row>
    <row r="194" spans="1:38" ht="13.6"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row>
    <row r="195" spans="1:38" ht="13.6"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row>
    <row r="196" spans="1:38" ht="13.6"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row>
    <row r="197" spans="1:38" ht="13.6"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row>
    <row r="198" spans="1:38" ht="13.6"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row>
    <row r="199" spans="1:38" ht="13.6"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row>
    <row r="200" spans="1:38" ht="13.6"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row>
    <row r="201" spans="1:38" ht="13.6"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row>
    <row r="202" spans="1:38" ht="13.6"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row>
    <row r="203" spans="1:38" ht="13.6"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row>
    <row r="204" spans="1:38" ht="13.6"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row>
    <row r="205" spans="1:38" ht="13.6"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row>
    <row r="206" spans="1:38" ht="13.6"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row>
    <row r="207" spans="1:38" ht="13.6"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row>
    <row r="208" spans="1:38" ht="13.6"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row>
    <row r="209" spans="1:38" ht="13.6"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row>
    <row r="210" spans="1:38" ht="13.6"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row>
    <row r="211" spans="1:38" ht="13.6"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row>
    <row r="212" spans="1:38" ht="13.6"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row>
    <row r="213" spans="1:38" ht="13.6"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row>
    <row r="214" spans="1:38" ht="13.6"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row>
    <row r="215" spans="1:38" ht="13.6"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row>
    <row r="216" spans="1:38" ht="13.6"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row>
    <row r="217" spans="1:38" ht="13.6"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row>
    <row r="218" spans="1:38" ht="13.6"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row>
    <row r="219" spans="1:38" ht="13.6"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row>
    <row r="220" spans="1:38" ht="13.6"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row>
    <row r="221" spans="1:38" ht="13.6" customHeight="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row>
    <row r="222" spans="1:38" ht="13.6" customHeight="1">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row>
    <row r="223" spans="1:38" ht="13.6" customHeight="1">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row>
    <row r="224" spans="1:38" ht="13.6" customHeight="1">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row>
    <row r="225" spans="1:38" ht="13.6" customHeight="1">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row>
    <row r="226" spans="1:38" ht="13.6" customHeight="1">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row>
    <row r="227" spans="1:38" ht="13.6" customHeight="1">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row>
    <row r="228" spans="1:38" ht="13.6" customHeight="1">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row>
    <row r="229" spans="1:38" ht="13.6" customHeight="1">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row>
    <row r="230" spans="1:38" ht="13.6" customHeight="1">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row>
    <row r="231" spans="1:38" ht="13.6" customHeight="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row>
    <row r="232" spans="1:38" ht="13.6" customHeight="1">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row>
    <row r="233" spans="1:38" ht="13.6" customHeight="1">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row>
    <row r="234" spans="1:38" ht="13.6" customHeight="1">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row>
    <row r="235" spans="1:38" ht="13.6" customHeight="1">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row>
    <row r="236" spans="1:38" ht="13.6" customHeight="1">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row>
    <row r="237" spans="1:38" ht="13.6" customHeight="1">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row>
    <row r="238" spans="1:38" ht="13.6" customHeight="1">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row>
    <row r="239" spans="1:38" ht="13.6" customHeight="1">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row>
    <row r="240" spans="1:38" ht="13.6" customHeight="1">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row>
    <row r="241" spans="1:38" ht="13.6" customHeight="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row>
    <row r="242" spans="1:38" ht="13.6" customHeight="1">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row>
    <row r="243" spans="1:38" ht="13.6" customHeight="1">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row>
    <row r="244" spans="1:38" ht="13.6" customHeight="1">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row>
    <row r="245" spans="1:38" ht="13.6" customHeight="1">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row>
    <row r="246" spans="1:38" ht="13.6" customHeight="1">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row>
    <row r="247" spans="1:38" ht="13.6" customHeight="1">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row>
    <row r="248" spans="1:38" ht="13.6" customHeight="1">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row>
    <row r="249" spans="1:38" ht="13.6" customHeight="1">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row>
    <row r="250" spans="1:38" ht="13.6" customHeight="1">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row>
    <row r="251" spans="1:38" ht="13.6" customHeight="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row>
    <row r="252" spans="1:38" ht="13.6" customHeight="1">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row>
    <row r="253" spans="1:38" ht="13.6" customHeight="1">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row>
    <row r="254" spans="1:38" ht="13.6" customHeight="1">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row>
    <row r="255" spans="1:38" ht="13.6" customHeight="1">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row>
    <row r="256" spans="1:38" ht="13.6" customHeight="1">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row>
    <row r="257" spans="1:38" ht="13.6" customHeight="1">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row>
    <row r="258" spans="1:38" ht="13.6" customHeight="1">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row>
    <row r="259" spans="1:38" ht="13.6" customHeight="1">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row>
    <row r="260" spans="1:38" ht="13.6" customHeight="1">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row>
    <row r="261" spans="1:38" ht="13.6" customHeight="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row>
    <row r="262" spans="1:38" ht="13.6" customHeight="1">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row>
    <row r="263" spans="1:38" ht="13.6" customHeight="1">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row>
    <row r="264" spans="1:38" ht="13.6" customHeight="1">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row>
    <row r="265" spans="1:38" ht="13.6" customHeight="1">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row>
    <row r="266" spans="1:38" ht="13.6" customHeight="1">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row>
    <row r="267" spans="1:38" ht="13.6" customHeight="1">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row>
    <row r="268" spans="1:38" ht="13.6" customHeight="1">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row>
    <row r="269" spans="1:38" ht="13.6" customHeight="1">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row>
    <row r="270" spans="1:38" ht="13.6" customHeight="1">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row>
    <row r="271" spans="1:38" ht="13.6" customHeight="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row>
    <row r="272" spans="1:38" ht="13.6" customHeight="1">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row>
    <row r="273" spans="1:38" ht="13.6" customHeight="1">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row>
    <row r="274" spans="1:38" ht="13.6" customHeight="1">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row>
    <row r="275" spans="1:38" ht="13.6" customHeight="1">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row>
    <row r="276" spans="1:38" ht="13.6" customHeight="1">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row>
    <row r="277" spans="1:38" ht="13.6" customHeight="1">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row>
    <row r="278" spans="1:38" ht="13.6" customHeight="1">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row>
    <row r="279" spans="1:38" ht="13.6" customHeight="1">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row>
    <row r="280" spans="1:38" ht="13.6" customHeight="1">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row>
    <row r="281" spans="1:38" ht="13.6" customHeight="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row>
    <row r="282" spans="1:38" ht="13.6" customHeight="1">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row>
    <row r="283" spans="1:38" ht="13.6" customHeight="1">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row>
    <row r="284" spans="1:38" ht="13.6" customHeight="1">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row>
    <row r="285" spans="1:38" ht="13.6" customHeight="1">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row>
    <row r="286" spans="1:38" ht="13.6"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row>
    <row r="287" spans="1:38" ht="13.6" customHeight="1">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row>
    <row r="288" spans="1:38" ht="13.6" customHeight="1">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row>
    <row r="289" spans="1:38" ht="13.6" customHeight="1">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row>
    <row r="290" spans="1:38" ht="13.6" customHeight="1">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row>
    <row r="291" spans="1:38" ht="13.6" customHeight="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row>
    <row r="292" spans="1:38" ht="13.6" customHeight="1">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row>
    <row r="293" spans="1:38" ht="13.6"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row>
    <row r="294" spans="1:38" ht="13.6"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row>
    <row r="295" spans="1:38" ht="13.6"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row>
    <row r="296" spans="1:38" ht="13.6"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row>
    <row r="297" spans="1:38" ht="13.6"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row>
    <row r="298" spans="1:38" ht="13.6"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row>
    <row r="299" spans="1:38" ht="13.6"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row>
    <row r="300" spans="1:38" ht="13.6"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row>
    <row r="301" spans="1:38" ht="13.6"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row>
    <row r="302" spans="1:38" ht="13.6"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row>
    <row r="303" spans="1:38" ht="13.6"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row>
    <row r="304" spans="1:38" ht="13.6"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row>
    <row r="305" spans="1:38" ht="13.6"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row>
    <row r="306" spans="1:38" ht="13.6"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row>
    <row r="307" spans="1:38" ht="13.6"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row>
    <row r="308" spans="1:38" ht="13.6"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row>
    <row r="309" spans="1:38" ht="13.6"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row>
    <row r="310" spans="1:38" ht="13.6"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row>
    <row r="311" spans="1:38" ht="13.6"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row>
    <row r="312" spans="1:38" ht="13.6"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row>
    <row r="313" spans="1:38" ht="13.6"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row>
    <row r="314" spans="1:38" ht="13.6"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row>
    <row r="315" spans="1:38" ht="13.6"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row>
    <row r="316" spans="1:38" ht="13.6"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row>
    <row r="317" spans="1:38" ht="13.6"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row>
    <row r="318" spans="1:38" ht="13.6"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row>
    <row r="319" spans="1:38" ht="13.6"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row>
    <row r="320" spans="1:38" ht="13.6"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row>
    <row r="321" spans="1:38" ht="13.6"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row>
    <row r="322" spans="1:38" ht="13.6"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row>
    <row r="323" spans="1:38" ht="13.6"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row>
    <row r="324" spans="1:38" ht="13.6"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row>
    <row r="325" spans="1:38" ht="13.6"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row>
    <row r="326" spans="1:38" ht="13.6"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row>
    <row r="327" spans="1:38" ht="13.6"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row>
    <row r="328" spans="1:38" ht="13.6"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row>
    <row r="329" spans="1:38" ht="13.6"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row>
    <row r="330" spans="1:38" ht="13.6"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row>
    <row r="331" spans="1:38" ht="13.6"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row>
    <row r="332" spans="1:38" ht="13.6"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row>
    <row r="333" spans="1:38" ht="13.6"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row>
    <row r="334" spans="1:38" ht="13.6"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row>
    <row r="335" spans="1:38" ht="13.6"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row>
    <row r="336" spans="1:38" ht="13.6"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row>
    <row r="337" spans="1:38" ht="13.6"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row>
    <row r="338" spans="1:38" ht="13.6"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row>
    <row r="339" spans="1:38" ht="13.6"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row>
    <row r="340" spans="1:38" ht="13.6"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row>
    <row r="341" spans="1:38" ht="13.6"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row>
    <row r="342" spans="1:38" ht="13.6"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row>
    <row r="343" spans="1:38" ht="13.6"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row>
    <row r="344" spans="1:38" ht="13.6"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row>
    <row r="345" spans="1:38" ht="13.6"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row>
    <row r="346" spans="1:38" ht="13.6"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row>
    <row r="347" spans="1:38" ht="13.6"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row>
    <row r="348" spans="1:38" ht="13.6"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row>
    <row r="349" spans="1:38" ht="13.6"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row>
    <row r="350" spans="1:38" ht="13.6"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row>
    <row r="351" spans="1:38" ht="13.6"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row>
    <row r="352" spans="1:38" ht="13.6"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row>
    <row r="353" spans="1:38" ht="13.6"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row>
    <row r="354" spans="1:38" ht="13.6"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row>
    <row r="355" spans="1:38" ht="13.6"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row>
    <row r="356" spans="1:38" ht="13.6"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row>
    <row r="357" spans="1:38" ht="13.6"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row>
    <row r="358" spans="1:38" ht="13.6"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row>
    <row r="359" spans="1:38" ht="13.6"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row>
    <row r="360" spans="1:38" ht="13.6"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row>
    <row r="361" spans="1:38" ht="13.6"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row>
    <row r="362" spans="1:38" ht="13.6"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row>
    <row r="363" spans="1:38" ht="13.6"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row>
    <row r="364" spans="1:38" ht="13.6"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row>
    <row r="365" spans="1:38" ht="13.6"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row>
    <row r="366" spans="1:38" ht="13.6"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row>
    <row r="367" spans="1:38" ht="13.6"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row>
    <row r="368" spans="1:38" ht="13.6"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row>
    <row r="369" spans="1:38" ht="13.6"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row>
    <row r="370" spans="1:38" ht="13.6"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row>
    <row r="371" spans="1:38" ht="13.6"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row>
    <row r="372" spans="1:38" ht="13.6"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row>
    <row r="373" spans="1:38" ht="13.6"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row>
    <row r="374" spans="1:38" ht="13.6"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row>
    <row r="375" spans="1:38" ht="13.6"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row>
    <row r="376" spans="1:38" ht="13.6"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row>
    <row r="377" spans="1:38" ht="13.6"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row>
    <row r="378" spans="1:38" ht="13.6"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row>
    <row r="379" spans="1:38" ht="13.6"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row>
    <row r="380" spans="1:38" ht="13.6"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row>
    <row r="381" spans="1:38" ht="13.6"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row>
    <row r="382" spans="1:38" ht="13.6"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row>
    <row r="383" spans="1:38" ht="13.6"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row>
    <row r="384" spans="1:38" ht="13.6"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row>
    <row r="385" spans="1:38" ht="13.6"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row>
    <row r="386" spans="1:38" ht="13.6"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row>
    <row r="387" spans="1:38" ht="13.6"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row>
    <row r="388" spans="1:38" ht="13.6"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row>
    <row r="389" spans="1:38" ht="13.6"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row>
    <row r="390" spans="1:38" ht="13.6"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row>
    <row r="391" spans="1:38" ht="13.6"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row>
    <row r="392" spans="1:38" ht="13.6"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row>
    <row r="393" spans="1:38" ht="13.6"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row>
    <row r="394" spans="1:38" ht="13.6"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row>
    <row r="395" spans="1:38" ht="13.6"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row>
    <row r="396" spans="1:38" ht="13.6"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row>
    <row r="397" spans="1:38" ht="13.6"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row>
    <row r="398" spans="1:38" ht="13.6"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row>
    <row r="399" spans="1:38" ht="13.6"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row>
    <row r="400" spans="1:38" ht="13.6"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row>
    <row r="401" spans="1:38" ht="13.6"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row>
    <row r="402" spans="1:38" ht="13.6"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row>
    <row r="403" spans="1:38" ht="13.6"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row>
    <row r="404" spans="1:38" ht="13.6"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row>
    <row r="405" spans="1:38" ht="13.6"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row>
    <row r="406" spans="1:38" ht="13.6"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row>
    <row r="407" spans="1:38" ht="13.6"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row>
    <row r="408" spans="1:38" ht="13.6"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row>
    <row r="409" spans="1:38" ht="13.6"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row>
    <row r="410" spans="1:38" ht="13.6"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row>
    <row r="411" spans="1:38" ht="13.6"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row>
    <row r="412" spans="1:38" ht="13.6"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row>
    <row r="413" spans="1:38" ht="13.6"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row>
    <row r="414" spans="1:38" ht="13.6"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row>
    <row r="415" spans="1:38" ht="13.6"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row>
    <row r="416" spans="1:38" ht="13.6"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row>
    <row r="417" spans="1:38" ht="13.6"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row>
    <row r="418" spans="1:38" ht="13.6"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row>
    <row r="419" spans="1:38" ht="13.6"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row>
    <row r="420" spans="1:38" ht="13.6"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row>
    <row r="421" spans="1:38" ht="13.6"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row>
    <row r="422" spans="1:38" ht="13.6"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row>
    <row r="423" spans="1:38" ht="13.6"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row>
    <row r="424" spans="1:38" ht="13.6"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row>
    <row r="425" spans="1:38" ht="13.6"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row>
    <row r="426" spans="1:38" ht="13.6"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row>
    <row r="427" spans="1:38" ht="13.6"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row>
    <row r="428" spans="1:38" ht="13.6"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row>
    <row r="429" spans="1:38" ht="13.6"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row>
    <row r="430" spans="1:38" ht="13.6"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row>
    <row r="431" spans="1:38" ht="13.6"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row>
    <row r="432" spans="1:38" ht="13.6"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row>
    <row r="433" spans="1:38" ht="13.6"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row>
    <row r="434" spans="1:38" ht="13.6"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row>
    <row r="435" spans="1:38" ht="13.6"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row>
    <row r="436" spans="1:38" ht="13.6"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row>
    <row r="437" spans="1:38" ht="13.6"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row>
    <row r="438" spans="1:38" ht="13.6"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row>
    <row r="439" spans="1:38" ht="13.6"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row>
    <row r="440" spans="1:38" ht="13.6"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row>
    <row r="441" spans="1:38" ht="13.6"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row>
    <row r="442" spans="1:38" ht="13.6"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row>
    <row r="443" spans="1:38" ht="13.6"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row>
    <row r="444" spans="1:38" ht="13.6"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row>
    <row r="445" spans="1:38" ht="13.6"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row>
    <row r="446" spans="1:38" ht="13.6"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row>
    <row r="447" spans="1:38" ht="13.6"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row>
    <row r="448" spans="1:38" ht="13.6"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row>
    <row r="449" spans="1:38" ht="13.6"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row>
    <row r="450" spans="1:38" ht="13.6"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row>
    <row r="451" spans="1:38" ht="13.6"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row>
    <row r="452" spans="1:38" ht="13.6"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row>
    <row r="453" spans="1:38" ht="13.6"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row>
    <row r="454" spans="1:38" ht="13.6"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row>
    <row r="455" spans="1:38" ht="13.6"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row>
    <row r="456" spans="1:38" ht="13.6"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row>
    <row r="457" spans="1:38" ht="13.6"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row>
    <row r="458" spans="1:38" ht="13.6"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row>
    <row r="459" spans="1:38" ht="13.6"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row>
    <row r="460" spans="1:38" ht="13.6"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row>
    <row r="461" spans="1:38" ht="13.6"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row>
    <row r="462" spans="1:38" ht="13.6"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row>
    <row r="463" spans="1:38" ht="13.6"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row>
    <row r="464" spans="1:38" ht="13.6"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row>
    <row r="465" spans="1:38" ht="13.6"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row>
    <row r="466" spans="1:38" ht="13.6"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row>
    <row r="467" spans="1:38" ht="13.6"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row>
    <row r="468" spans="1:38" ht="13.6"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row>
    <row r="469" spans="1:38" ht="13.6"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row>
    <row r="470" spans="1:38" ht="13.6"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row>
    <row r="471" spans="1:38" ht="13.6"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row>
    <row r="472" spans="1:38" ht="13.6"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row>
    <row r="473" spans="1:38" ht="13.6"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row>
    <row r="474" spans="1:38" ht="13.6"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row>
    <row r="475" spans="1:38" ht="13.6"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row>
    <row r="476" spans="1:38" ht="13.6"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row>
    <row r="477" spans="1:38" ht="13.6"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row>
    <row r="478" spans="1:38" ht="13.6"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row>
    <row r="479" spans="1:38" ht="13.6"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row>
    <row r="480" spans="1:38" ht="13.6"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row>
    <row r="481" spans="1:38" ht="13.6"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row>
    <row r="482" spans="1:38" ht="13.6"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row>
    <row r="483" spans="1:38" ht="13.6"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row>
    <row r="484" spans="1:38" ht="13.6"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row>
    <row r="485" spans="1:38" ht="13.6"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row>
    <row r="486" spans="1:38" ht="13.6"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row>
    <row r="487" spans="1:38" ht="13.6"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row>
    <row r="488" spans="1:38" ht="13.6"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row>
    <row r="489" spans="1:38" ht="13.6"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row>
    <row r="490" spans="1:38" ht="13.6"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row>
    <row r="491" spans="1:38" ht="13.6"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row>
    <row r="492" spans="1:38" ht="13.6"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row>
    <row r="493" spans="1:38" ht="13.6"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row>
    <row r="494" spans="1:38" ht="13.6"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row>
    <row r="495" spans="1:38" ht="13.6"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row>
    <row r="496" spans="1:38" ht="13.6"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row>
    <row r="497" spans="1:38" ht="13.6"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row>
    <row r="498" spans="1:38" ht="13.6"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row>
    <row r="499" spans="1:38" ht="13.6"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row>
    <row r="500" spans="1:38" ht="13.6"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row>
    <row r="501" spans="1:38" ht="13.6"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row>
    <row r="502" spans="1:38" ht="13.6"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row>
    <row r="503" spans="1:38" ht="13.6"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row>
    <row r="504" spans="1:38" ht="13.6"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row>
    <row r="505" spans="1:38" ht="13.6"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row>
    <row r="506" spans="1:38" ht="13.6"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row>
    <row r="507" spans="1:38" ht="13.6"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row>
    <row r="508" spans="1:38" ht="13.6"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row>
    <row r="509" spans="1:38" ht="13.6"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row>
    <row r="510" spans="1:38" ht="13.6"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row>
    <row r="511" spans="1:38" ht="13.6"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row>
    <row r="512" spans="1:38" ht="13.6"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row>
    <row r="513" spans="1:38" ht="13.6"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row>
    <row r="514" spans="1:38" ht="13.6"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row>
    <row r="515" spans="1:38" ht="13.6"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row>
    <row r="516" spans="1:38" ht="13.6"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row>
    <row r="517" spans="1:38" ht="13.6"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row>
    <row r="518" spans="1:38" ht="13.6"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row>
    <row r="519" spans="1:38" ht="13.6"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row>
    <row r="520" spans="1:38" ht="13.6"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row>
    <row r="521" spans="1:38" ht="13.6"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row>
    <row r="522" spans="1:38" ht="13.6"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row>
    <row r="523" spans="1:38" ht="13.6"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row>
    <row r="524" spans="1:38" ht="13.6"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row>
    <row r="525" spans="1:38" ht="13.6"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row>
    <row r="526" spans="1:38" ht="13.6"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row>
    <row r="527" spans="1:38" ht="13.6"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row>
    <row r="528" spans="1:38" ht="13.6"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row>
    <row r="529" spans="1:38" ht="13.6"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row>
    <row r="530" spans="1:38" ht="13.6"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row>
    <row r="531" spans="1:38" ht="13.6"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row>
    <row r="532" spans="1:38" ht="13.6"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row>
    <row r="533" spans="1:38" ht="13.6"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row>
    <row r="534" spans="1:38" ht="13.6"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row>
    <row r="535" spans="1:38" ht="13.6"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row>
    <row r="536" spans="1:38" ht="13.6"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row>
    <row r="537" spans="1:38" ht="13.6"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row>
    <row r="538" spans="1:38" ht="13.6"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row>
    <row r="539" spans="1:38" ht="13.6"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row>
    <row r="540" spans="1:38" ht="13.6"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row>
    <row r="541" spans="1:38" ht="13.6"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row>
    <row r="542" spans="1:38" ht="13.6"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row>
    <row r="543" spans="1:38" ht="13.6"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row>
    <row r="544" spans="1:38" ht="13.6"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row>
    <row r="545" spans="1:38" ht="13.6"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row>
    <row r="546" spans="1:38" ht="13.6"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row>
    <row r="547" spans="1:38" ht="13.6"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row>
    <row r="548" spans="1:38" ht="13.6"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row>
    <row r="549" spans="1:38" ht="13.6"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row>
    <row r="550" spans="1:38" ht="13.6"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row>
    <row r="551" spans="1:38" ht="13.6"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row>
    <row r="552" spans="1:38" ht="13.6"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row>
    <row r="553" spans="1:38" ht="13.6"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row>
    <row r="554" spans="1:38" ht="13.6"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row>
    <row r="555" spans="1:38" ht="13.6"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row>
    <row r="556" spans="1:38" ht="13.6"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row>
    <row r="557" spans="1:38" ht="13.6"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row>
    <row r="558" spans="1:38" ht="13.6"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row>
    <row r="559" spans="1:38" ht="13.6"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row>
    <row r="560" spans="1:38" ht="13.6"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row>
    <row r="561" spans="1:38" ht="13.6"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row>
    <row r="562" spans="1:38" ht="13.6"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row>
    <row r="563" spans="1:38" ht="13.6"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row>
    <row r="564" spans="1:38" ht="13.6"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row>
    <row r="565" spans="1:38" ht="13.6"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row>
    <row r="566" spans="1:38" ht="13.6"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row>
    <row r="567" spans="1:38" ht="13.6"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row>
    <row r="568" spans="1:38" ht="13.6"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row>
    <row r="569" spans="1:38" ht="13.6"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row>
    <row r="570" spans="1:38" ht="13.6"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row>
    <row r="571" spans="1:38" ht="13.6"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row>
    <row r="572" spans="1:38" ht="13.6"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row>
    <row r="573" spans="1:38" ht="13.6"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row>
    <row r="574" spans="1:38" ht="13.6"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row>
    <row r="575" spans="1:38" ht="13.6"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row>
    <row r="576" spans="1:38" ht="13.6"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row>
    <row r="577" spans="1:38" ht="13.6"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row>
    <row r="578" spans="1:38" ht="13.6"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row>
    <row r="579" spans="1:38" ht="13.6"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row>
    <row r="580" spans="1:38" ht="13.6"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row>
    <row r="581" spans="1:38" ht="13.6"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row>
    <row r="582" spans="1:38" ht="13.6"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row>
    <row r="583" spans="1:38" ht="13.6"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row>
    <row r="584" spans="1:38" ht="13.6"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row>
    <row r="585" spans="1:38" ht="13.6"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row>
    <row r="586" spans="1:38" ht="13.6"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row>
    <row r="587" spans="1:38" ht="13.6"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row>
    <row r="588" spans="1:38" ht="13.6"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row>
    <row r="589" spans="1:38" ht="13.6"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row>
    <row r="590" spans="1:38" ht="13.6"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row>
    <row r="591" spans="1:38" ht="13.6"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row>
    <row r="592" spans="1:38" ht="13.6"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row>
    <row r="593" spans="1:38" ht="13.6"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row>
    <row r="594" spans="1:38" ht="13.6"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row>
    <row r="595" spans="1:38" ht="13.6"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row>
    <row r="596" spans="1:38" ht="13.6"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row>
    <row r="597" spans="1:38" ht="13.6"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row>
    <row r="598" spans="1:38" ht="13.6"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row>
    <row r="599" spans="1:38" ht="13.6"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row>
    <row r="600" spans="1:38" ht="13.6"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row>
    <row r="601" spans="1:38" ht="13.6"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row>
    <row r="602" spans="1:38" ht="13.6"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row>
    <row r="603" spans="1:38" ht="13.6"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row>
    <row r="604" spans="1:38" ht="13.6"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row>
    <row r="605" spans="1:38" ht="13.6"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row>
    <row r="606" spans="1:38" ht="13.6"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row>
    <row r="607" spans="1:38" ht="13.6"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row>
    <row r="608" spans="1:38" ht="13.6"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row>
    <row r="609" spans="1:38" ht="13.6"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row>
    <row r="610" spans="1:38" ht="13.6"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row>
    <row r="611" spans="1:38" ht="13.6"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row>
    <row r="612" spans="1:38" ht="13.6"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row>
    <row r="613" spans="1:38" ht="13.6"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row>
    <row r="614" spans="1:38" ht="13.6"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row>
    <row r="615" spans="1:38" ht="13.6"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row>
    <row r="616" spans="1:38" ht="13.6"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row>
    <row r="617" spans="1:38" ht="13.6"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row>
    <row r="618" spans="1:38" ht="13.6"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row>
    <row r="619" spans="1:38" ht="13.6"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row>
    <row r="620" spans="1:38" ht="13.6"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row>
    <row r="621" spans="1:38" ht="13.6"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row>
    <row r="622" spans="1:38" ht="13.6"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row>
    <row r="623" spans="1:38" ht="13.6"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row>
    <row r="624" spans="1:38" ht="13.6"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row>
    <row r="625" spans="1:38" ht="13.6"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row>
    <row r="626" spans="1:38" ht="13.6"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row>
    <row r="627" spans="1:38" ht="13.6"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row>
    <row r="628" spans="1:38" ht="13.6"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row>
    <row r="629" spans="1:38" ht="13.6"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row>
    <row r="630" spans="1:38" ht="13.6"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row>
    <row r="631" spans="1:38" ht="13.6"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row>
    <row r="632" spans="1:38" ht="13.6"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row>
    <row r="633" spans="1:38" ht="13.6"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row>
    <row r="634" spans="1:38" ht="13.6"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row>
    <row r="635" spans="1:38" ht="13.6"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row>
    <row r="636" spans="1:38" ht="13.6"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row>
    <row r="637" spans="1:38" ht="13.6"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row>
    <row r="638" spans="1:38" ht="13.6"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row>
    <row r="639" spans="1:38" ht="13.6"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row>
    <row r="640" spans="1:38" ht="13.6"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row>
    <row r="641" spans="1:38" ht="13.6"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row>
    <row r="642" spans="1:38" ht="13.6"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row>
    <row r="643" spans="1:38" ht="13.6"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row>
    <row r="644" spans="1:38" ht="13.6"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row>
    <row r="645" spans="1:38" ht="13.6"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row>
    <row r="646" spans="1:38" ht="13.6"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row>
    <row r="647" spans="1:38" ht="13.6"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row>
    <row r="648" spans="1:38" ht="13.6"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row>
    <row r="649" spans="1:38" ht="13.6"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row>
    <row r="650" spans="1:38" ht="13.6"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row>
    <row r="651" spans="1:38" ht="13.6"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row>
    <row r="652" spans="1:38" ht="13.6"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row>
    <row r="653" spans="1:38" ht="13.6"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row>
    <row r="654" spans="1:38" ht="13.6"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row>
    <row r="655" spans="1:38" ht="13.6"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row>
    <row r="656" spans="1:38" ht="13.6"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row>
    <row r="657" spans="1:38" ht="13.6"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row>
    <row r="658" spans="1:38" ht="13.6"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row>
    <row r="659" spans="1:38" ht="13.6"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row>
    <row r="660" spans="1:38" ht="13.6"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row>
    <row r="661" spans="1:38" ht="13.6"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row>
    <row r="662" spans="1:38" ht="13.6"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row>
    <row r="663" spans="1:38" ht="13.6"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row>
    <row r="664" spans="1:38" ht="13.6"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row>
    <row r="665" spans="1:38" ht="13.6"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row>
    <row r="666" spans="1:38" ht="13.6"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row>
    <row r="667" spans="1:38" ht="13.6"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row>
    <row r="668" spans="1:38" ht="13.6"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row>
    <row r="669" spans="1:38" ht="13.6"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row>
    <row r="670" spans="1:38" ht="13.6"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row>
    <row r="671" spans="1:38" ht="13.6"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row>
    <row r="672" spans="1:38" ht="13.6"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row>
    <row r="673" spans="1:38" ht="13.6"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row>
    <row r="674" spans="1:38" ht="13.6"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row>
    <row r="675" spans="1:38" ht="13.6"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row>
    <row r="676" spans="1:38" ht="13.6"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row>
    <row r="677" spans="1:38" ht="13.6"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row>
    <row r="678" spans="1:38" ht="13.6"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row>
    <row r="679" spans="1:38" ht="13.6"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row>
    <row r="680" spans="1:38" ht="13.6"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row>
    <row r="681" spans="1:38" ht="13.6"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row>
    <row r="682" spans="1:38" ht="13.6"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row>
    <row r="683" spans="1:38" ht="13.6"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row>
    <row r="684" spans="1:38" ht="13.6"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row>
    <row r="685" spans="1:38" ht="13.6"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row>
    <row r="686" spans="1:38" ht="13.6"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row>
    <row r="687" spans="1:38" ht="13.6"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row>
    <row r="688" spans="1:38" ht="13.6"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row>
    <row r="689" spans="1:38" ht="13.6"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row>
    <row r="690" spans="1:38" ht="13.6"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row>
    <row r="691" spans="1:38" ht="13.6"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row>
    <row r="692" spans="1:38" ht="13.6"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row>
    <row r="693" spans="1:38" ht="13.6"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row>
    <row r="694" spans="1:38" ht="13.6"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row>
    <row r="695" spans="1:38" ht="13.6"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row>
    <row r="696" spans="1:38" ht="13.6"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row>
    <row r="697" spans="1:38" ht="13.6"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row>
    <row r="698" spans="1:38" ht="13.6"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row>
    <row r="699" spans="1:38" ht="13.6"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row>
    <row r="700" spans="1:38" ht="13.6"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row>
    <row r="701" spans="1:38" ht="13.6"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row>
    <row r="702" spans="1:38" ht="13.6"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row>
    <row r="703" spans="1:38" ht="13.6"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row>
    <row r="704" spans="1:38" ht="13.6"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row>
    <row r="705" spans="1:38" ht="13.6"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row>
    <row r="706" spans="1:38" ht="13.6"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row>
    <row r="707" spans="1:38" ht="13.6"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row>
    <row r="708" spans="1:38" ht="13.6"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row>
    <row r="709" spans="1:38" ht="13.6"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row>
    <row r="710" spans="1:38" ht="13.6"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row>
    <row r="711" spans="1:38" ht="13.6"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row>
    <row r="712" spans="1:38" ht="13.6"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row>
    <row r="713" spans="1:38" ht="13.6"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row>
    <row r="714" spans="1:38" ht="13.6"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row>
    <row r="715" spans="1:38" ht="13.6"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row>
    <row r="716" spans="1:38" ht="13.6"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row>
    <row r="717" spans="1:38" ht="13.6"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row>
    <row r="718" spans="1:38" ht="13.6"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row>
    <row r="719" spans="1:38" ht="13.6"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row>
    <row r="720" spans="1:38" ht="13.6"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row>
    <row r="721" spans="1:38" ht="13.6"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row>
    <row r="722" spans="1:38" ht="13.6"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row>
    <row r="723" spans="1:38" ht="13.6"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row>
    <row r="724" spans="1:38" ht="13.6"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row>
    <row r="725" spans="1:38" ht="13.6"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row>
    <row r="726" spans="1:38" ht="13.6"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row>
    <row r="727" spans="1:38" ht="13.6"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row>
    <row r="728" spans="1:38" ht="13.6"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row>
    <row r="729" spans="1:38" ht="13.6"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row>
    <row r="730" spans="1:38" ht="13.6"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row>
    <row r="731" spans="1:38" ht="13.6"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row>
    <row r="732" spans="1:38" ht="13.6"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row>
    <row r="733" spans="1:38" ht="13.6"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row>
    <row r="734" spans="1:38" ht="13.6"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row>
    <row r="735" spans="1:38" ht="13.6"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row>
    <row r="736" spans="1:38" ht="13.6"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row>
    <row r="737" spans="1:38" ht="13.6"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row>
    <row r="738" spans="1:38" ht="13.6"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row>
    <row r="739" spans="1:38" ht="13.6"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row>
    <row r="740" spans="1:38" ht="13.6"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row>
    <row r="741" spans="1:38" ht="13.6"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row>
    <row r="742" spans="1:38" ht="13.6"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row>
    <row r="743" spans="1:38" ht="13.6"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row>
    <row r="744" spans="1:38" ht="13.6"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row>
    <row r="745" spans="1:38" ht="13.6"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row>
    <row r="746" spans="1:38" ht="13.6"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row>
    <row r="747" spans="1:38" ht="13.6"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row>
    <row r="748" spans="1:38" ht="13.6"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row>
    <row r="749" spans="1:38" ht="13.6"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row>
    <row r="750" spans="1:38" ht="13.6"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row>
    <row r="751" spans="1:38" ht="13.6"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row>
    <row r="752" spans="1:38" ht="13.6"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row>
    <row r="753" spans="1:38" ht="13.6"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row>
    <row r="754" spans="1:38" ht="13.6"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row>
    <row r="755" spans="1:38" ht="13.6"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row>
    <row r="756" spans="1:38" ht="13.6"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row>
    <row r="757" spans="1:38" ht="13.6"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row>
    <row r="758" spans="1:38" ht="13.6"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row>
    <row r="759" spans="1:38" ht="13.6"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row>
    <row r="760" spans="1:38" ht="13.6"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row>
    <row r="761" spans="1:38" ht="13.6"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row>
    <row r="762" spans="1:38" ht="13.6"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row>
    <row r="763" spans="1:38" ht="13.6"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row>
    <row r="764" spans="1:38" ht="13.6"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row>
    <row r="765" spans="1:38" ht="13.6"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row>
    <row r="766" spans="1:38" ht="13.6"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row>
    <row r="767" spans="1:38" ht="13.6"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row>
    <row r="768" spans="1:38" ht="13.6"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row>
    <row r="769" spans="1:38" ht="13.6"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row>
    <row r="770" spans="1:38" ht="13.6"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row>
    <row r="771" spans="1:38" ht="13.6"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row>
    <row r="772" spans="1:38" ht="13.6"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row>
    <row r="773" spans="1:38" ht="13.6"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row>
    <row r="774" spans="1:38" ht="13.6"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row>
    <row r="775" spans="1:38" ht="13.6"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row>
    <row r="776" spans="1:38" ht="13.6"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row>
    <row r="777" spans="1:38" ht="13.6"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row>
    <row r="778" spans="1:38" ht="13.6"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row>
    <row r="779" spans="1:38" ht="13.6"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row>
    <row r="780" spans="1:38" ht="13.6"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row>
    <row r="781" spans="1:38" ht="13.6"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row>
    <row r="782" spans="1:38" ht="13.6"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row>
    <row r="783" spans="1:38" ht="13.6"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row>
    <row r="784" spans="1:38" ht="13.6"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row>
    <row r="785" spans="1:38" ht="13.6"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row>
    <row r="786" spans="1:38" ht="13.6"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row>
    <row r="787" spans="1:38" ht="13.6"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row>
    <row r="788" spans="1:38" ht="13.6"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row>
    <row r="789" spans="1:38" ht="13.6"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row>
    <row r="790" spans="1:38" ht="13.6"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row>
    <row r="791" spans="1:38" ht="13.6"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row>
    <row r="792" spans="1:38" ht="13.6"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row>
    <row r="793" spans="1:38" ht="13.6"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row>
    <row r="794" spans="1:38" ht="13.6"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row>
    <row r="795" spans="1:38" ht="13.6"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row>
    <row r="796" spans="1:38" ht="13.6"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row>
    <row r="797" spans="1:38" ht="13.6"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row>
    <row r="798" spans="1:38" ht="13.6"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row>
    <row r="799" spans="1:38" ht="13.6"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row>
    <row r="800" spans="1:38" ht="13.6"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row>
    <row r="801" spans="1:38" ht="13.6"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row>
    <row r="802" spans="1:38" ht="13.6"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row>
    <row r="803" spans="1:38" ht="13.6"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row>
    <row r="804" spans="1:38" ht="13.6"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row>
    <row r="805" spans="1:38" ht="13.6"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row>
    <row r="806" spans="1:38" ht="13.6"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row>
    <row r="807" spans="1:38" ht="13.6"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row>
    <row r="808" spans="1:38" ht="13.6"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row>
    <row r="809" spans="1:38" ht="13.6"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row>
    <row r="810" spans="1:38" ht="13.6"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row>
    <row r="811" spans="1:38" ht="13.6"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row>
    <row r="812" spans="1:38" ht="13.6"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row>
    <row r="813" spans="1:38" ht="13.6"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row>
    <row r="814" spans="1:38" ht="13.6"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row>
    <row r="815" spans="1:38" ht="13.6"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row>
    <row r="816" spans="1:38" ht="13.6"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row>
    <row r="817" spans="1:38" ht="13.6"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row>
    <row r="818" spans="1:38" ht="13.6"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row>
    <row r="819" spans="1:38" ht="13.6"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row>
    <row r="820" spans="1:38" ht="13.6"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row>
    <row r="821" spans="1:38" ht="13.6"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row>
    <row r="822" spans="1:38" ht="13.6"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row>
    <row r="823" spans="1:38" ht="13.6"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row>
    <row r="824" spans="1:38" ht="13.6"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row>
    <row r="825" spans="1:38" ht="13.6"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row>
    <row r="826" spans="1:38" ht="13.6"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row>
    <row r="827" spans="1:38" ht="13.6"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row>
    <row r="828" spans="1:38" ht="13.6"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row>
    <row r="829" spans="1:38" ht="13.6"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row>
    <row r="830" spans="1:38" ht="13.6"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row>
    <row r="831" spans="1:38" ht="13.6"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row>
    <row r="832" spans="1:38" ht="13.6"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row>
    <row r="833" spans="1:38" ht="13.6"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row>
    <row r="834" spans="1:38" ht="13.6"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row>
    <row r="835" spans="1:38" ht="13.6"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row>
    <row r="836" spans="1:38" ht="13.6"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row>
    <row r="837" spans="1:38" ht="13.6"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row>
    <row r="838" spans="1:38" ht="13.6"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row>
    <row r="839" spans="1:38" ht="13.6"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row>
    <row r="840" spans="1:38" ht="13.6"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row>
    <row r="841" spans="1:38" ht="13.6"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row>
    <row r="842" spans="1:38" ht="13.6"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row>
    <row r="843" spans="1:38" ht="13.6"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row>
    <row r="844" spans="1:38" ht="13.6"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row>
    <row r="845" spans="1:38" ht="13.6"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row>
    <row r="846" spans="1:38" ht="13.6"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row>
    <row r="847" spans="1:38" ht="13.6"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row>
    <row r="848" spans="1:38" ht="13.6"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row>
    <row r="849" spans="1:38" ht="13.6"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row>
    <row r="850" spans="1:38" ht="13.6"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row>
    <row r="851" spans="1:38" ht="13.6"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row>
    <row r="852" spans="1:38" ht="13.6"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row>
    <row r="853" spans="1:38" ht="13.6"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row>
    <row r="854" spans="1:38" ht="13.6"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row>
    <row r="855" spans="1:38" ht="13.6"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row>
    <row r="856" spans="1:38" ht="13.6"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row>
    <row r="857" spans="1:38" ht="13.6"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row>
    <row r="858" spans="1:38" ht="13.6"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row>
    <row r="859" spans="1:38" ht="13.6"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row>
    <row r="860" spans="1:38" ht="13.6"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row>
    <row r="861" spans="1:38" ht="13.6"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row>
    <row r="862" spans="1:38" ht="13.6"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row>
    <row r="863" spans="1:38" ht="13.6"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row>
    <row r="864" spans="1:38" ht="13.6"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row>
    <row r="865" spans="1:38" ht="13.6"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row>
    <row r="866" spans="1:38" ht="13.6"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row>
    <row r="867" spans="1:38" ht="13.6"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row>
    <row r="868" spans="1:38" ht="13.6"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row>
    <row r="869" spans="1:38" ht="13.6"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row>
    <row r="870" spans="1:38" ht="13.6"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row>
    <row r="871" spans="1:38" ht="13.6"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row>
    <row r="872" spans="1:38" ht="13.6"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row>
    <row r="873" spans="1:38" ht="13.6"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row>
    <row r="874" spans="1:38" ht="13.6"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row>
    <row r="875" spans="1:38" ht="13.6"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row>
    <row r="876" spans="1:38" ht="13.6"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row>
    <row r="877" spans="1:38" ht="13.6"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row>
    <row r="878" spans="1:38" ht="13.6"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row>
    <row r="879" spans="1:38" ht="13.6"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row>
    <row r="880" spans="1:38" ht="13.6"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row>
    <row r="881" spans="1:38" ht="13.6"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row>
    <row r="882" spans="1:38" ht="13.6"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row>
    <row r="883" spans="1:38" ht="13.6"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row>
    <row r="884" spans="1:38" ht="13.6"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row>
    <row r="885" spans="1:38" ht="13.6"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row>
    <row r="886" spans="1:38" ht="13.6"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row>
    <row r="887" spans="1:38" ht="13.6"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row>
    <row r="888" spans="1:38" ht="13.6"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row>
    <row r="889" spans="1:38" ht="13.6"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row>
    <row r="890" spans="1:38" ht="13.6"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row>
    <row r="891" spans="1:38" ht="13.6"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row>
    <row r="892" spans="1:38" ht="13.6"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row>
    <row r="893" spans="1:38" ht="13.6"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row>
    <row r="894" spans="1:38" ht="13.6"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row>
    <row r="895" spans="1:38" ht="13.6"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row>
    <row r="896" spans="1:38" ht="13.6"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row>
    <row r="897" spans="1:38" ht="13.6"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row>
    <row r="898" spans="1:38" ht="13.6"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row>
    <row r="899" spans="1:38" ht="13.6"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row>
    <row r="900" spans="1:38" ht="13.6"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row>
    <row r="901" spans="1:38" ht="13.6"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row>
    <row r="902" spans="1:38" ht="13.6"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row>
    <row r="903" spans="1:38" ht="13.6"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row>
    <row r="904" spans="1:38" ht="13.6"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row>
    <row r="905" spans="1:38" ht="13.6"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row>
    <row r="906" spans="1:38" ht="13.6"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row>
    <row r="907" spans="1:38" ht="13.6"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row>
    <row r="908" spans="1:38" ht="13.6"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row>
    <row r="909" spans="1:38" ht="13.6"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row>
    <row r="910" spans="1:38" ht="13.6"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row>
    <row r="911" spans="1:38" ht="13.6"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row>
    <row r="912" spans="1:38" ht="13.6"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row>
    <row r="913" spans="1:38" ht="13.6"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row>
    <row r="914" spans="1:38" ht="13.6"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row>
    <row r="915" spans="1:38" ht="13.6"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row>
    <row r="916" spans="1:38" ht="13.6"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row>
    <row r="917" spans="1:38" ht="13.6"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row>
    <row r="918" spans="1:38" ht="13.6"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row>
    <row r="919" spans="1:38" ht="13.6"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row>
    <row r="920" spans="1:38" ht="13.6"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row>
    <row r="921" spans="1:38" ht="13.6"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row>
    <row r="922" spans="1:38" ht="13.6"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row>
    <row r="923" spans="1:38" ht="13.6"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row>
    <row r="924" spans="1:38" ht="13.6"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row>
    <row r="925" spans="1:38" ht="13.6"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row>
    <row r="926" spans="1:38" ht="13.6"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row>
    <row r="927" spans="1:38" ht="13.6"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row>
    <row r="928" spans="1:38" ht="13.6"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row>
    <row r="929" spans="1:38" ht="13.6"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row>
    <row r="930" spans="1:38" ht="13.6"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row>
    <row r="931" spans="1:38" ht="13.6"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row>
    <row r="932" spans="1:38" ht="13.6"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row>
    <row r="933" spans="1:38" ht="13.6"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row>
    <row r="934" spans="1:38" ht="13.6"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row>
    <row r="935" spans="1:38" ht="13.6"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row>
    <row r="936" spans="1:38" ht="13.6"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row>
    <row r="937" spans="1:38" ht="13.6"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row>
    <row r="938" spans="1:38" ht="13.6"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row>
    <row r="939" spans="1:38" ht="13.6"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row>
    <row r="940" spans="1:38" ht="13.6"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row>
    <row r="941" spans="1:38" ht="13.6"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row>
    <row r="942" spans="1:38" ht="13.6"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row>
    <row r="943" spans="1:38" ht="13.6"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row>
    <row r="944" spans="1:38" ht="13.6"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row>
    <row r="945" spans="1:38" ht="13.6"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row>
    <row r="946" spans="1:38" ht="13.6"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row>
    <row r="947" spans="1:38" ht="13.6"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row>
    <row r="948" spans="1:38" ht="13.6"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row>
    <row r="949" spans="1:38" ht="13.6"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row>
    <row r="950" spans="1:38" ht="13.6"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row>
    <row r="951" spans="1:38" ht="13.6"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row>
    <row r="952" spans="1:38" ht="13.6"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row>
    <row r="953" spans="1:38" ht="13.6"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row>
    <row r="954" spans="1:38" ht="13.6"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row>
    <row r="955" spans="1:38" ht="13.6"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row>
    <row r="956" spans="1:38" ht="13.6"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row>
    <row r="957" spans="1:38" ht="13.6"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row>
    <row r="958" spans="1:38" ht="13.6"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row>
    <row r="959" spans="1:38" ht="13.6"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row>
    <row r="960" spans="1:38" ht="13.6"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row>
    <row r="961" spans="1:38" ht="13.6"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row>
    <row r="962" spans="1:38" ht="13.6"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row>
    <row r="963" spans="1:38" ht="13.6"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row>
    <row r="964" spans="1:38" ht="13.6"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row>
    <row r="965" spans="1:38" ht="13.6"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row>
    <row r="966" spans="1:38" ht="13.6"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row>
    <row r="967" spans="1:38" ht="13.6"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row>
    <row r="968" spans="1:38" ht="13.6"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row>
    <row r="969" spans="1:38" ht="13.6"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row>
    <row r="970" spans="1:38" ht="13.6"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row>
    <row r="971" spans="1:38" ht="13.6"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row>
    <row r="972" spans="1:38" ht="13.6"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row>
    <row r="973" spans="1:38" ht="13.6"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row>
    <row r="974" spans="1:38" ht="13.6"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row>
    <row r="975" spans="1:38" ht="13.6"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row>
    <row r="976" spans="1:38" ht="13.6"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row>
    <row r="977" spans="1:38" ht="13.6"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row>
    <row r="978" spans="1:38" ht="13.6"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row>
    <row r="979" spans="1:38" ht="13.6"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row>
    <row r="980" spans="1:38" ht="13.6"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row>
    <row r="981" spans="1:38" ht="13.6"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row>
    <row r="982" spans="1:38" ht="13.6"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row>
    <row r="983" spans="1:38" ht="13.6"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row>
    <row r="984" spans="1:38" ht="13.6"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row>
    <row r="985" spans="1:38" ht="13.6"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row>
    <row r="986" spans="1:38" ht="13.6"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row>
    <row r="987" spans="1:38" ht="13.6"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row>
    <row r="988" spans="1:38" ht="13.6"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row>
    <row r="989" spans="1:38" ht="13.6"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row>
  </sheetData>
  <mergeCells count="81">
    <mergeCell ref="P156:Q156"/>
    <mergeCell ref="R156:S156"/>
    <mergeCell ref="A156:C156"/>
    <mergeCell ref="D156:E156"/>
    <mergeCell ref="F156:G156"/>
    <mergeCell ref="H156:I156"/>
    <mergeCell ref="J156:K156"/>
    <mergeCell ref="L156:M156"/>
    <mergeCell ref="N156:O156"/>
    <mergeCell ref="P150:Q150"/>
    <mergeCell ref="R150:S150"/>
    <mergeCell ref="A150:C150"/>
    <mergeCell ref="D150:E150"/>
    <mergeCell ref="F150:G150"/>
    <mergeCell ref="H150:I150"/>
    <mergeCell ref="J150:K150"/>
    <mergeCell ref="L150:M150"/>
    <mergeCell ref="N150:O150"/>
    <mergeCell ref="L149:O149"/>
    <mergeCell ref="P149:S149"/>
    <mergeCell ref="A144:C144"/>
    <mergeCell ref="A145:C145"/>
    <mergeCell ref="A146:C146"/>
    <mergeCell ref="A147:C147"/>
    <mergeCell ref="A148:S148"/>
    <mergeCell ref="D149:G149"/>
    <mergeCell ref="H149:K149"/>
    <mergeCell ref="AK2:AK3"/>
    <mergeCell ref="AL2:AL3"/>
    <mergeCell ref="A1:AL1"/>
    <mergeCell ref="A2:B2"/>
    <mergeCell ref="D2:M2"/>
    <mergeCell ref="N2:S2"/>
    <mergeCell ref="T2:AC2"/>
    <mergeCell ref="AD2:AI2"/>
    <mergeCell ref="AJ2:AJ3"/>
    <mergeCell ref="P155:Q155"/>
    <mergeCell ref="R155:S155"/>
    <mergeCell ref="A155:C155"/>
    <mergeCell ref="D155:E155"/>
    <mergeCell ref="F155:G155"/>
    <mergeCell ref="H155:I155"/>
    <mergeCell ref="J155:K155"/>
    <mergeCell ref="L155:M155"/>
    <mergeCell ref="N155:O155"/>
    <mergeCell ref="P154:Q154"/>
    <mergeCell ref="R154:S154"/>
    <mergeCell ref="A154:C154"/>
    <mergeCell ref="D154:E154"/>
    <mergeCell ref="F154:G154"/>
    <mergeCell ref="H154:I154"/>
    <mergeCell ref="J154:K154"/>
    <mergeCell ref="L154:M154"/>
    <mergeCell ref="N154:O154"/>
    <mergeCell ref="P153:Q153"/>
    <mergeCell ref="R153:S153"/>
    <mergeCell ref="A153:C153"/>
    <mergeCell ref="D153:E153"/>
    <mergeCell ref="F153:G153"/>
    <mergeCell ref="H153:I153"/>
    <mergeCell ref="J153:K153"/>
    <mergeCell ref="L153:M153"/>
    <mergeCell ref="N153:O153"/>
    <mergeCell ref="P152:Q152"/>
    <mergeCell ref="R152:S152"/>
    <mergeCell ref="A152:C152"/>
    <mergeCell ref="D152:E152"/>
    <mergeCell ref="F152:G152"/>
    <mergeCell ref="H152:I152"/>
    <mergeCell ref="J152:K152"/>
    <mergeCell ref="L152:M152"/>
    <mergeCell ref="N152:O152"/>
    <mergeCell ref="P151:Q151"/>
    <mergeCell ref="R151:S151"/>
    <mergeCell ref="A151:C151"/>
    <mergeCell ref="D151:E151"/>
    <mergeCell ref="F151:G151"/>
    <mergeCell ref="H151:I151"/>
    <mergeCell ref="J151:K151"/>
    <mergeCell ref="L151:M151"/>
    <mergeCell ref="N151:O151"/>
  </mergeCells>
  <conditionalFormatting sqref="F6:H6 K6:L6 V6:X6 AA6">
    <cfRule type="containsText" dxfId="0" priority="1" operator="containsText" text="NA">
      <formula>NOT(ISERROR(SEARCH(("NA"),(F6))))</formula>
    </cfRule>
  </conditionalFormatting>
  <dataValidations count="2">
    <dataValidation type="decimal" allowBlank="1" showInputMessage="1" showErrorMessage="1" prompt="ENTER 0 OR 1 ONLY.   *** VALUE WILL BE DELETED (IF YOU DOUBLE CLICK ON THE CELL) *** " sqref="N5:R143 AD5:AH143">
      <formula1>0</formula1>
      <formula2>1</formula2>
    </dataValidation>
    <dataValidation type="list" allowBlank="1" showErrorMessage="1" sqref="D145:L145 N145:R145 T145:AB145 AD145:AH145">
      <formula1>"CO1,CO2,CO3,CO4,CO5,CO6"</formula1>
    </dataValidation>
  </dataValidations>
  <pageMargins left="0.7" right="0.7" top="0.75" bottom="0.75" header="0" footer="0"/>
  <pageSetup orientation="portrait"/>
  <colBreaks count="1" manualBreakCount="1">
    <brk id="1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tabSelected="1" workbookViewId="0">
      <pane xSplit="1" ySplit="3" topLeftCell="B124" activePane="bottomRight" state="frozen"/>
      <selection pane="topRight" activeCell="B1" sqref="B1"/>
      <selection pane="bottomLeft" activeCell="A4" sqref="A4"/>
      <selection pane="bottomRight" activeCell="B4" sqref="B4"/>
    </sheetView>
  </sheetViews>
  <sheetFormatPr defaultColWidth="14.3984375" defaultRowHeight="15.05" customHeight="1"/>
  <cols>
    <col min="1" max="1" width="8.69921875" customWidth="1"/>
    <col min="2" max="2" width="15.296875" customWidth="1"/>
    <col min="3" max="3" width="32.3984375" customWidth="1"/>
    <col min="4" max="33" width="9" customWidth="1"/>
    <col min="34" max="35" width="8.69921875" customWidth="1"/>
  </cols>
  <sheetData>
    <row r="1" spans="1:35" ht="33.75" customHeight="1">
      <c r="A1" s="317" t="s">
        <v>487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145"/>
      <c r="AD1" s="145"/>
      <c r="AE1" s="145"/>
      <c r="AF1" s="145"/>
      <c r="AG1" s="145"/>
    </row>
    <row r="2" spans="1:35" ht="47.3" customHeight="1">
      <c r="A2" s="318" t="str">
        <f>CD!B2</f>
        <v>Operating Systems</v>
      </c>
      <c r="B2" s="191"/>
      <c r="C2" s="146" t="str">
        <f>CD!G2</f>
        <v>R204GA05503</v>
      </c>
      <c r="D2" s="305"/>
      <c r="E2" s="190"/>
      <c r="F2" s="190"/>
      <c r="G2" s="190"/>
      <c r="H2" s="190"/>
      <c r="I2" s="190"/>
      <c r="J2" s="190"/>
      <c r="K2" s="190"/>
      <c r="L2" s="190"/>
      <c r="M2" s="190"/>
      <c r="N2" s="190"/>
      <c r="O2" s="190"/>
      <c r="P2" s="190"/>
      <c r="Q2" s="190"/>
      <c r="R2" s="190"/>
      <c r="S2" s="190"/>
      <c r="T2" s="190"/>
      <c r="U2" s="190"/>
      <c r="V2" s="190"/>
      <c r="W2" s="190"/>
      <c r="X2" s="190"/>
      <c r="Y2" s="190"/>
      <c r="Z2" s="190"/>
      <c r="AA2" s="190"/>
      <c r="AB2" s="191"/>
      <c r="AC2" s="145"/>
      <c r="AD2" s="145"/>
      <c r="AE2" s="145"/>
      <c r="AF2" s="145"/>
      <c r="AG2" s="145"/>
    </row>
    <row r="3" spans="1:35" ht="20.3" customHeight="1">
      <c r="A3" s="112" t="s">
        <v>185</v>
      </c>
      <c r="B3" s="112" t="s">
        <v>186</v>
      </c>
      <c r="C3" s="112" t="s">
        <v>187</v>
      </c>
      <c r="D3" s="112" t="s">
        <v>488</v>
      </c>
      <c r="E3" s="112" t="s">
        <v>489</v>
      </c>
      <c r="F3" s="112" t="s">
        <v>490</v>
      </c>
      <c r="G3" s="112" t="s">
        <v>491</v>
      </c>
      <c r="H3" s="112" t="s">
        <v>492</v>
      </c>
      <c r="I3" s="112" t="s">
        <v>493</v>
      </c>
      <c r="J3" s="112" t="s">
        <v>494</v>
      </c>
      <c r="K3" s="112" t="s">
        <v>495</v>
      </c>
      <c r="L3" s="112" t="s">
        <v>496</v>
      </c>
      <c r="M3" s="112" t="s">
        <v>497</v>
      </c>
      <c r="N3" s="112" t="s">
        <v>498</v>
      </c>
      <c r="O3" s="112" t="s">
        <v>499</v>
      </c>
      <c r="P3" s="112" t="s">
        <v>500</v>
      </c>
      <c r="Q3" s="112" t="s">
        <v>501</v>
      </c>
      <c r="R3" s="112" t="s">
        <v>502</v>
      </c>
      <c r="S3" s="112" t="s">
        <v>503</v>
      </c>
      <c r="T3" s="112" t="s">
        <v>504</v>
      </c>
      <c r="U3" s="112" t="s">
        <v>505</v>
      </c>
      <c r="V3" s="112" t="s">
        <v>506</v>
      </c>
      <c r="W3" s="112" t="s">
        <v>507</v>
      </c>
      <c r="X3" s="112" t="s">
        <v>508</v>
      </c>
      <c r="Y3" s="112" t="s">
        <v>509</v>
      </c>
      <c r="Z3" s="112" t="s">
        <v>510</v>
      </c>
      <c r="AA3" s="112" t="s">
        <v>511</v>
      </c>
      <c r="AB3" s="112" t="s">
        <v>512</v>
      </c>
    </row>
    <row r="4" spans="1:35" ht="20.3" customHeight="1">
      <c r="A4" s="112"/>
      <c r="B4" s="112"/>
      <c r="C4" s="112"/>
      <c r="D4" s="147">
        <v>2</v>
      </c>
      <c r="E4" s="147">
        <v>2</v>
      </c>
      <c r="F4" s="147">
        <v>2</v>
      </c>
      <c r="G4" s="147">
        <v>2</v>
      </c>
      <c r="H4" s="147">
        <v>2</v>
      </c>
      <c r="I4" s="147">
        <v>5</v>
      </c>
      <c r="J4" s="147">
        <v>5</v>
      </c>
      <c r="K4" s="147">
        <v>5</v>
      </c>
      <c r="L4" s="147">
        <v>5</v>
      </c>
      <c r="M4" s="147">
        <v>5</v>
      </c>
      <c r="N4" s="147">
        <v>5</v>
      </c>
      <c r="O4" s="147">
        <v>5</v>
      </c>
      <c r="P4" s="147">
        <v>5</v>
      </c>
      <c r="Q4" s="147">
        <v>5</v>
      </c>
      <c r="R4" s="147">
        <v>5</v>
      </c>
      <c r="S4" s="147">
        <v>5</v>
      </c>
      <c r="T4" s="147">
        <v>5</v>
      </c>
      <c r="U4" s="147">
        <v>5</v>
      </c>
      <c r="V4" s="147">
        <v>5</v>
      </c>
      <c r="W4" s="147">
        <v>5</v>
      </c>
      <c r="X4" s="147">
        <v>5</v>
      </c>
      <c r="Y4" s="147">
        <v>5</v>
      </c>
      <c r="Z4" s="147">
        <v>5</v>
      </c>
      <c r="AA4" s="147">
        <v>5</v>
      </c>
      <c r="AB4" s="147">
        <v>5</v>
      </c>
      <c r="AC4" s="53"/>
      <c r="AD4" s="53"/>
      <c r="AE4" s="53"/>
      <c r="AF4" s="53"/>
      <c r="AG4" s="53"/>
      <c r="AH4" s="53"/>
      <c r="AI4" s="53"/>
    </row>
    <row r="5" spans="1:35" ht="20.3" customHeight="1">
      <c r="A5" s="106">
        <v>1</v>
      </c>
      <c r="B5" s="113" t="s">
        <v>199</v>
      </c>
      <c r="C5" s="114"/>
      <c r="D5" s="148">
        <v>2</v>
      </c>
      <c r="E5" s="148">
        <v>1</v>
      </c>
      <c r="F5" s="148">
        <v>1</v>
      </c>
      <c r="G5" s="148">
        <v>1</v>
      </c>
      <c r="H5" s="148">
        <v>1</v>
      </c>
      <c r="I5" s="149"/>
      <c r="J5" s="149"/>
      <c r="K5" s="148">
        <v>3</v>
      </c>
      <c r="L5" s="148">
        <v>4</v>
      </c>
      <c r="M5" s="149"/>
      <c r="N5" s="149"/>
      <c r="O5" s="148">
        <v>4</v>
      </c>
      <c r="P5" s="148">
        <v>2</v>
      </c>
      <c r="Q5" s="149"/>
      <c r="R5" s="149"/>
      <c r="S5" s="148">
        <v>1</v>
      </c>
      <c r="T5" s="148">
        <v>4</v>
      </c>
      <c r="U5" s="148">
        <v>3</v>
      </c>
      <c r="V5" s="148">
        <v>3</v>
      </c>
      <c r="W5" s="149"/>
      <c r="X5" s="149"/>
      <c r="Y5" s="148">
        <v>2</v>
      </c>
      <c r="Z5" s="148">
        <v>3</v>
      </c>
      <c r="AA5" s="149"/>
      <c r="AB5" s="149"/>
      <c r="AC5" s="148">
        <v>35</v>
      </c>
    </row>
    <row r="6" spans="1:35" ht="20.3" customHeight="1">
      <c r="A6" s="106">
        <v>2</v>
      </c>
      <c r="B6" s="113" t="s">
        <v>202</v>
      </c>
      <c r="C6" s="113"/>
      <c r="D6" s="148">
        <v>2</v>
      </c>
      <c r="E6" s="148">
        <v>1</v>
      </c>
      <c r="F6" s="148">
        <v>2</v>
      </c>
      <c r="G6" s="148">
        <v>1</v>
      </c>
      <c r="H6" s="148">
        <v>1</v>
      </c>
      <c r="I6" s="148">
        <v>5</v>
      </c>
      <c r="J6" s="148">
        <v>4</v>
      </c>
      <c r="K6" s="149"/>
      <c r="L6" s="149"/>
      <c r="M6" s="148">
        <v>4</v>
      </c>
      <c r="N6" s="148">
        <v>5</v>
      </c>
      <c r="O6" s="149"/>
      <c r="P6" s="149"/>
      <c r="Q6" s="149"/>
      <c r="R6" s="149"/>
      <c r="S6" s="148">
        <v>5</v>
      </c>
      <c r="T6" s="148">
        <v>5</v>
      </c>
      <c r="U6" s="148">
        <v>4</v>
      </c>
      <c r="V6" s="148">
        <v>4</v>
      </c>
      <c r="W6" s="149"/>
      <c r="X6" s="149"/>
      <c r="Y6" s="148">
        <v>2</v>
      </c>
      <c r="Z6" s="148">
        <v>5</v>
      </c>
      <c r="AA6" s="149"/>
      <c r="AB6" s="149"/>
      <c r="AC6" s="148">
        <v>50</v>
      </c>
    </row>
    <row r="7" spans="1:35" ht="20.3" customHeight="1">
      <c r="A7" s="106">
        <v>3</v>
      </c>
      <c r="B7" s="113" t="s">
        <v>513</v>
      </c>
      <c r="C7" s="113"/>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50"/>
    </row>
    <row r="8" spans="1:35" ht="20.3" customHeight="1">
      <c r="A8" s="106">
        <v>4</v>
      </c>
      <c r="B8" s="113" t="s">
        <v>204</v>
      </c>
      <c r="C8" s="113"/>
      <c r="D8" s="148">
        <v>2</v>
      </c>
      <c r="E8" s="148">
        <v>2</v>
      </c>
      <c r="F8" s="148">
        <v>2</v>
      </c>
      <c r="G8" s="148">
        <v>2</v>
      </c>
      <c r="H8" s="148">
        <v>2</v>
      </c>
      <c r="I8" s="149"/>
      <c r="J8" s="149"/>
      <c r="K8" s="148">
        <v>4</v>
      </c>
      <c r="L8" s="148">
        <v>4</v>
      </c>
      <c r="M8" s="148">
        <v>4</v>
      </c>
      <c r="N8" s="148">
        <v>4</v>
      </c>
      <c r="O8" s="149"/>
      <c r="P8" s="149"/>
      <c r="Q8" s="148">
        <v>4</v>
      </c>
      <c r="R8" s="148">
        <v>5</v>
      </c>
      <c r="S8" s="149"/>
      <c r="T8" s="149"/>
      <c r="U8" s="149"/>
      <c r="V8" s="149"/>
      <c r="W8" s="148">
        <v>4</v>
      </c>
      <c r="X8" s="148">
        <v>2</v>
      </c>
      <c r="Y8" s="148">
        <v>1</v>
      </c>
      <c r="Z8" s="148">
        <v>0</v>
      </c>
      <c r="AA8" s="148">
        <v>4</v>
      </c>
      <c r="AB8" s="148">
        <v>4</v>
      </c>
      <c r="AC8" s="148">
        <v>49</v>
      </c>
    </row>
    <row r="9" spans="1:35" ht="20.3" customHeight="1">
      <c r="A9" s="106">
        <v>5</v>
      </c>
      <c r="B9" s="113" t="s">
        <v>206</v>
      </c>
      <c r="C9" s="113"/>
      <c r="D9" s="148">
        <v>2</v>
      </c>
      <c r="E9" s="148">
        <v>2</v>
      </c>
      <c r="F9" s="148">
        <v>1</v>
      </c>
      <c r="G9" s="148">
        <v>2</v>
      </c>
      <c r="H9" s="148">
        <v>2</v>
      </c>
      <c r="I9" s="148">
        <v>4</v>
      </c>
      <c r="J9" s="148">
        <v>2</v>
      </c>
      <c r="K9" s="149"/>
      <c r="L9" s="149"/>
      <c r="M9" s="148">
        <v>4</v>
      </c>
      <c r="N9" s="148">
        <v>4</v>
      </c>
      <c r="O9" s="149"/>
      <c r="P9" s="149"/>
      <c r="Q9" s="148">
        <v>4</v>
      </c>
      <c r="R9" s="148">
        <v>5</v>
      </c>
      <c r="S9" s="149"/>
      <c r="T9" s="149"/>
      <c r="U9" s="148">
        <v>5</v>
      </c>
      <c r="V9" s="148">
        <v>4</v>
      </c>
      <c r="W9" s="149"/>
      <c r="X9" s="149"/>
      <c r="Y9" s="148">
        <v>4</v>
      </c>
      <c r="Z9" s="148">
        <v>4</v>
      </c>
      <c r="AA9" s="149"/>
      <c r="AB9" s="149"/>
      <c r="AC9" s="148">
        <v>49</v>
      </c>
    </row>
    <row r="10" spans="1:35" ht="20.3" customHeight="1">
      <c r="A10" s="106">
        <v>6</v>
      </c>
      <c r="B10" s="113" t="s">
        <v>208</v>
      </c>
      <c r="C10" s="113"/>
      <c r="D10" s="148">
        <v>2</v>
      </c>
      <c r="E10" s="148">
        <v>2</v>
      </c>
      <c r="F10" s="148">
        <v>2</v>
      </c>
      <c r="G10" s="148">
        <v>2</v>
      </c>
      <c r="H10" s="148">
        <v>1</v>
      </c>
      <c r="I10" s="149"/>
      <c r="J10" s="149"/>
      <c r="K10" s="148">
        <v>3</v>
      </c>
      <c r="L10" s="148">
        <v>4</v>
      </c>
      <c r="M10" s="148">
        <v>4</v>
      </c>
      <c r="N10" s="148">
        <v>4</v>
      </c>
      <c r="O10" s="149"/>
      <c r="P10" s="149"/>
      <c r="Q10" s="149"/>
      <c r="R10" s="149"/>
      <c r="S10" s="148">
        <v>4</v>
      </c>
      <c r="T10" s="148">
        <v>5</v>
      </c>
      <c r="U10" s="149"/>
      <c r="V10" s="149"/>
      <c r="W10" s="148">
        <v>4</v>
      </c>
      <c r="X10" s="148">
        <v>4</v>
      </c>
      <c r="Y10" s="148">
        <v>4</v>
      </c>
      <c r="Z10" s="148">
        <v>5</v>
      </c>
      <c r="AA10" s="149"/>
      <c r="AB10" s="149"/>
      <c r="AC10" s="148">
        <v>50</v>
      </c>
    </row>
    <row r="11" spans="1:35" ht="20.3" customHeight="1">
      <c r="A11" s="106">
        <v>7</v>
      </c>
      <c r="B11" s="113" t="s">
        <v>210</v>
      </c>
      <c r="C11" s="113"/>
      <c r="D11" s="148">
        <v>2</v>
      </c>
      <c r="E11" s="148">
        <v>1</v>
      </c>
      <c r="F11" s="148">
        <v>2</v>
      </c>
      <c r="G11" s="148">
        <v>2</v>
      </c>
      <c r="H11" s="148">
        <v>2</v>
      </c>
      <c r="I11" s="148">
        <v>4</v>
      </c>
      <c r="J11" s="148">
        <v>2</v>
      </c>
      <c r="K11" s="149"/>
      <c r="L11" s="149"/>
      <c r="M11" s="148">
        <v>3</v>
      </c>
      <c r="N11" s="148">
        <v>3</v>
      </c>
      <c r="O11" s="149"/>
      <c r="P11" s="149"/>
      <c r="Q11" s="149"/>
      <c r="R11" s="149"/>
      <c r="S11" s="148">
        <v>4</v>
      </c>
      <c r="T11" s="148">
        <v>4</v>
      </c>
      <c r="U11" s="149"/>
      <c r="V11" s="149"/>
      <c r="W11" s="148">
        <v>3</v>
      </c>
      <c r="X11" s="148">
        <v>4</v>
      </c>
      <c r="Y11" s="149"/>
      <c r="Z11" s="149"/>
      <c r="AA11" s="148">
        <v>3</v>
      </c>
      <c r="AB11" s="148">
        <v>2</v>
      </c>
      <c r="AC11" s="148">
        <v>41</v>
      </c>
    </row>
    <row r="12" spans="1:35" ht="20.3" customHeight="1">
      <c r="A12" s="106">
        <v>8</v>
      </c>
      <c r="B12" s="113" t="s">
        <v>212</v>
      </c>
      <c r="C12" s="113"/>
      <c r="D12" s="148">
        <v>1</v>
      </c>
      <c r="E12" s="148">
        <v>1</v>
      </c>
      <c r="F12" s="148">
        <v>1</v>
      </c>
      <c r="G12" s="148">
        <v>1</v>
      </c>
      <c r="H12" s="148">
        <v>2</v>
      </c>
      <c r="I12" s="149"/>
      <c r="J12" s="149"/>
      <c r="K12" s="148">
        <v>4</v>
      </c>
      <c r="L12" s="148">
        <v>5</v>
      </c>
      <c r="M12" s="148">
        <v>2</v>
      </c>
      <c r="N12" s="148">
        <v>2</v>
      </c>
      <c r="O12" s="149"/>
      <c r="P12" s="149"/>
      <c r="Q12" s="148">
        <v>4</v>
      </c>
      <c r="R12" s="148">
        <v>4</v>
      </c>
      <c r="S12" s="149"/>
      <c r="T12" s="149"/>
      <c r="U12" s="148">
        <v>4</v>
      </c>
      <c r="V12" s="148">
        <v>2</v>
      </c>
      <c r="W12" s="149"/>
      <c r="X12" s="149"/>
      <c r="Y12" s="148">
        <v>3</v>
      </c>
      <c r="Z12" s="148">
        <v>4</v>
      </c>
      <c r="AA12" s="149"/>
      <c r="AB12" s="149"/>
      <c r="AC12" s="148">
        <v>40</v>
      </c>
    </row>
    <row r="13" spans="1:35" ht="20.3" customHeight="1">
      <c r="A13" s="106">
        <v>9</v>
      </c>
      <c r="B13" s="113" t="s">
        <v>214</v>
      </c>
      <c r="C13" s="113"/>
      <c r="D13" s="148">
        <v>2</v>
      </c>
      <c r="E13" s="148">
        <v>2</v>
      </c>
      <c r="F13" s="148">
        <v>2</v>
      </c>
      <c r="G13" s="148">
        <v>1</v>
      </c>
      <c r="H13" s="148">
        <v>2</v>
      </c>
      <c r="I13" s="148">
        <v>4</v>
      </c>
      <c r="J13" s="148">
        <v>4</v>
      </c>
      <c r="K13" s="149"/>
      <c r="L13" s="149"/>
      <c r="M13" s="148">
        <v>1</v>
      </c>
      <c r="N13" s="148">
        <v>3</v>
      </c>
      <c r="O13" s="149"/>
      <c r="P13" s="149"/>
      <c r="Q13" s="148">
        <v>4</v>
      </c>
      <c r="R13" s="148">
        <v>3</v>
      </c>
      <c r="S13" s="149"/>
      <c r="T13" s="149"/>
      <c r="U13" s="148">
        <v>3</v>
      </c>
      <c r="V13" s="148">
        <v>4</v>
      </c>
      <c r="W13" s="149"/>
      <c r="X13" s="149"/>
      <c r="Y13" s="148">
        <v>3</v>
      </c>
      <c r="Z13" s="148">
        <v>4</v>
      </c>
      <c r="AA13" s="149"/>
      <c r="AB13" s="149"/>
      <c r="AC13" s="148">
        <v>42</v>
      </c>
    </row>
    <row r="14" spans="1:35" ht="20.3" customHeight="1">
      <c r="A14" s="106">
        <v>10</v>
      </c>
      <c r="B14" s="113" t="s">
        <v>216</v>
      </c>
      <c r="C14" s="113"/>
      <c r="D14" s="148">
        <v>2</v>
      </c>
      <c r="E14" s="148">
        <v>1</v>
      </c>
      <c r="F14" s="148">
        <v>2</v>
      </c>
      <c r="G14" s="148">
        <v>1</v>
      </c>
      <c r="H14" s="148">
        <v>1</v>
      </c>
      <c r="I14" s="149"/>
      <c r="J14" s="149"/>
      <c r="K14" s="148">
        <v>2</v>
      </c>
      <c r="L14" s="148">
        <v>3</v>
      </c>
      <c r="M14" s="148">
        <v>1</v>
      </c>
      <c r="N14" s="148">
        <v>2</v>
      </c>
      <c r="O14" s="149"/>
      <c r="P14" s="149"/>
      <c r="Q14" s="148">
        <v>3</v>
      </c>
      <c r="R14" s="148">
        <v>3</v>
      </c>
      <c r="S14" s="149"/>
      <c r="T14" s="149"/>
      <c r="U14" s="148">
        <v>3</v>
      </c>
      <c r="V14" s="148">
        <v>3</v>
      </c>
      <c r="W14" s="149"/>
      <c r="X14" s="149"/>
      <c r="Y14" s="148">
        <v>3</v>
      </c>
      <c r="Z14" s="148">
        <v>3</v>
      </c>
      <c r="AA14" s="149"/>
      <c r="AB14" s="149"/>
      <c r="AC14" s="148">
        <v>33</v>
      </c>
    </row>
    <row r="15" spans="1:35" ht="20.3" customHeight="1">
      <c r="A15" s="106">
        <v>11</v>
      </c>
      <c r="B15" s="113" t="s">
        <v>218</v>
      </c>
      <c r="C15" s="113"/>
      <c r="D15" s="148">
        <v>1</v>
      </c>
      <c r="E15" s="148">
        <v>2</v>
      </c>
      <c r="F15" s="148">
        <v>1</v>
      </c>
      <c r="G15" s="148">
        <v>1</v>
      </c>
      <c r="H15" s="148">
        <v>0</v>
      </c>
      <c r="I15" s="148">
        <v>2</v>
      </c>
      <c r="J15" s="148">
        <v>0</v>
      </c>
      <c r="K15" s="149"/>
      <c r="L15" s="149"/>
      <c r="M15" s="148">
        <v>1</v>
      </c>
      <c r="N15" s="148">
        <v>1</v>
      </c>
      <c r="O15" s="149"/>
      <c r="P15" s="149"/>
      <c r="Q15" s="149"/>
      <c r="R15" s="149"/>
      <c r="S15" s="148">
        <v>2</v>
      </c>
      <c r="T15" s="148">
        <v>3</v>
      </c>
      <c r="U15" s="148">
        <v>2</v>
      </c>
      <c r="V15" s="148">
        <v>3</v>
      </c>
      <c r="W15" s="149"/>
      <c r="X15" s="149"/>
      <c r="Y15" s="148">
        <v>3</v>
      </c>
      <c r="Z15" s="148">
        <v>4</v>
      </c>
      <c r="AA15" s="149"/>
      <c r="AB15" s="149"/>
      <c r="AC15" s="148">
        <v>26</v>
      </c>
    </row>
    <row r="16" spans="1:35" ht="20.3" customHeight="1">
      <c r="A16" s="106">
        <v>12</v>
      </c>
      <c r="B16" s="113" t="s">
        <v>220</v>
      </c>
      <c r="C16" s="113"/>
      <c r="D16" s="148">
        <v>0</v>
      </c>
      <c r="E16" s="148">
        <v>0</v>
      </c>
      <c r="F16" s="148">
        <v>1</v>
      </c>
      <c r="G16" s="148">
        <v>0</v>
      </c>
      <c r="H16" s="148">
        <v>0</v>
      </c>
      <c r="I16" s="148">
        <v>2</v>
      </c>
      <c r="J16" s="148">
        <v>1</v>
      </c>
      <c r="K16" s="149"/>
      <c r="L16" s="149"/>
      <c r="M16" s="149"/>
      <c r="N16" s="149"/>
      <c r="O16" s="148">
        <v>1</v>
      </c>
      <c r="P16" s="148">
        <v>1</v>
      </c>
      <c r="Q16" s="149"/>
      <c r="R16" s="149"/>
      <c r="S16" s="148">
        <v>1</v>
      </c>
      <c r="T16" s="148">
        <v>4</v>
      </c>
      <c r="U16" s="148">
        <v>5</v>
      </c>
      <c r="V16" s="148">
        <v>3</v>
      </c>
      <c r="W16" s="149"/>
      <c r="X16" s="149"/>
      <c r="Y16" s="149"/>
      <c r="Z16" s="149"/>
      <c r="AA16" s="148">
        <v>3</v>
      </c>
      <c r="AB16" s="148">
        <v>3</v>
      </c>
      <c r="AC16" s="148">
        <v>25</v>
      </c>
      <c r="AI16" s="151"/>
    </row>
    <row r="17" spans="1:29" ht="20.3" customHeight="1">
      <c r="A17" s="106">
        <v>13</v>
      </c>
      <c r="B17" s="113" t="s">
        <v>222</v>
      </c>
      <c r="C17" s="113"/>
      <c r="D17" s="148">
        <v>1</v>
      </c>
      <c r="E17" s="148">
        <v>1</v>
      </c>
      <c r="F17" s="148">
        <v>1</v>
      </c>
      <c r="G17" s="149"/>
      <c r="H17" s="148">
        <v>1</v>
      </c>
      <c r="I17" s="148">
        <v>2</v>
      </c>
      <c r="J17" s="148">
        <v>1</v>
      </c>
      <c r="K17" s="149"/>
      <c r="L17" s="149"/>
      <c r="M17" s="148">
        <v>1</v>
      </c>
      <c r="N17" s="148">
        <v>3</v>
      </c>
      <c r="O17" s="149"/>
      <c r="P17" s="149"/>
      <c r="Q17" s="148">
        <v>3</v>
      </c>
      <c r="R17" s="148">
        <v>3</v>
      </c>
      <c r="S17" s="149"/>
      <c r="T17" s="149"/>
      <c r="U17" s="148">
        <v>3</v>
      </c>
      <c r="V17" s="148">
        <v>2</v>
      </c>
      <c r="W17" s="149"/>
      <c r="X17" s="149"/>
      <c r="Y17" s="148">
        <v>2</v>
      </c>
      <c r="Z17" s="148">
        <v>3</v>
      </c>
      <c r="AA17" s="149"/>
      <c r="AB17" s="149"/>
      <c r="AC17" s="148">
        <v>27</v>
      </c>
    </row>
    <row r="18" spans="1:29" ht="20.3" customHeight="1">
      <c r="A18" s="106">
        <v>14</v>
      </c>
      <c r="B18" s="113" t="s">
        <v>224</v>
      </c>
      <c r="C18" s="113"/>
      <c r="D18" s="148">
        <v>1</v>
      </c>
      <c r="E18" s="148">
        <v>1</v>
      </c>
      <c r="F18" s="148">
        <v>1</v>
      </c>
      <c r="G18" s="149"/>
      <c r="H18" s="148">
        <v>2</v>
      </c>
      <c r="I18" s="148">
        <v>2</v>
      </c>
      <c r="J18" s="148">
        <v>1</v>
      </c>
      <c r="K18" s="149"/>
      <c r="L18" s="149"/>
      <c r="M18" s="148">
        <v>1</v>
      </c>
      <c r="N18" s="149"/>
      <c r="O18" s="149"/>
      <c r="P18" s="149"/>
      <c r="Q18" s="149"/>
      <c r="R18" s="149"/>
      <c r="S18" s="148">
        <v>2</v>
      </c>
      <c r="T18" s="148">
        <v>4</v>
      </c>
      <c r="U18" s="148">
        <v>4</v>
      </c>
      <c r="V18" s="148">
        <v>3</v>
      </c>
      <c r="W18" s="149"/>
      <c r="X18" s="149"/>
      <c r="Y18" s="149"/>
      <c r="Z18" s="149"/>
      <c r="AA18" s="148">
        <v>3</v>
      </c>
      <c r="AB18" s="148">
        <v>1</v>
      </c>
      <c r="AC18" s="148">
        <v>26</v>
      </c>
    </row>
    <row r="19" spans="1:29" ht="20.3" customHeight="1">
      <c r="A19" s="106">
        <v>15</v>
      </c>
      <c r="B19" s="113" t="s">
        <v>226</v>
      </c>
      <c r="C19" s="113"/>
      <c r="D19" s="148">
        <v>2</v>
      </c>
      <c r="E19" s="148">
        <v>1</v>
      </c>
      <c r="F19" s="148">
        <v>1</v>
      </c>
      <c r="G19" s="148">
        <v>1</v>
      </c>
      <c r="H19" s="148">
        <v>2</v>
      </c>
      <c r="I19" s="148">
        <v>4</v>
      </c>
      <c r="J19" s="148">
        <v>1</v>
      </c>
      <c r="K19" s="149"/>
      <c r="L19" s="149"/>
      <c r="M19" s="148">
        <v>2</v>
      </c>
      <c r="N19" s="148">
        <v>3</v>
      </c>
      <c r="O19" s="149"/>
      <c r="P19" s="149"/>
      <c r="Q19" s="148">
        <v>3</v>
      </c>
      <c r="R19" s="148">
        <v>3</v>
      </c>
      <c r="S19" s="149"/>
      <c r="T19" s="149"/>
      <c r="U19" s="148">
        <v>4</v>
      </c>
      <c r="V19" s="148">
        <v>4</v>
      </c>
      <c r="W19" s="149"/>
      <c r="X19" s="149"/>
      <c r="Y19" s="148">
        <v>3</v>
      </c>
      <c r="Z19" s="148">
        <v>4</v>
      </c>
      <c r="AA19" s="149"/>
      <c r="AB19" s="149"/>
      <c r="AC19" s="148">
        <v>38</v>
      </c>
    </row>
    <row r="20" spans="1:29" ht="20.3" customHeight="1">
      <c r="A20" s="106">
        <v>16</v>
      </c>
      <c r="B20" s="113" t="s">
        <v>228</v>
      </c>
      <c r="C20" s="113"/>
      <c r="D20" s="148">
        <v>1</v>
      </c>
      <c r="E20" s="148">
        <v>1</v>
      </c>
      <c r="F20" s="148">
        <v>1</v>
      </c>
      <c r="G20" s="148">
        <v>1</v>
      </c>
      <c r="H20" s="148">
        <v>1</v>
      </c>
      <c r="I20" s="149"/>
      <c r="J20" s="149"/>
      <c r="K20" s="148">
        <v>4</v>
      </c>
      <c r="L20" s="148">
        <v>1</v>
      </c>
      <c r="M20" s="149"/>
      <c r="N20" s="149"/>
      <c r="O20" s="148">
        <v>2</v>
      </c>
      <c r="P20" s="148">
        <v>1</v>
      </c>
      <c r="Q20" s="149"/>
      <c r="R20" s="149"/>
      <c r="S20" s="148">
        <v>4</v>
      </c>
      <c r="T20" s="148">
        <v>4</v>
      </c>
      <c r="U20" s="148">
        <v>4</v>
      </c>
      <c r="V20" s="148">
        <v>3</v>
      </c>
      <c r="W20" s="149"/>
      <c r="X20" s="149"/>
      <c r="Y20" s="148">
        <v>3</v>
      </c>
      <c r="Z20" s="148">
        <v>4</v>
      </c>
      <c r="AA20" s="149"/>
      <c r="AB20" s="149"/>
      <c r="AC20" s="148">
        <v>35</v>
      </c>
    </row>
    <row r="21" spans="1:29" ht="20.3" customHeight="1">
      <c r="A21" s="106">
        <v>17</v>
      </c>
      <c r="B21" s="113" t="s">
        <v>230</v>
      </c>
      <c r="C21" s="113"/>
      <c r="D21" s="148">
        <v>0</v>
      </c>
      <c r="E21" s="148">
        <v>0</v>
      </c>
      <c r="F21" s="148">
        <v>1</v>
      </c>
      <c r="G21" s="148">
        <v>1</v>
      </c>
      <c r="H21" s="148">
        <v>1</v>
      </c>
      <c r="I21" s="148">
        <v>4</v>
      </c>
      <c r="J21" s="148">
        <v>3</v>
      </c>
      <c r="K21" s="149"/>
      <c r="L21" s="149"/>
      <c r="M21" s="148">
        <v>1</v>
      </c>
      <c r="N21" s="148">
        <v>4</v>
      </c>
      <c r="O21" s="149"/>
      <c r="P21" s="149"/>
      <c r="Q21" s="148">
        <v>1</v>
      </c>
      <c r="R21" s="148">
        <v>0</v>
      </c>
      <c r="S21" s="149"/>
      <c r="T21" s="149"/>
      <c r="U21" s="148">
        <v>4</v>
      </c>
      <c r="V21" s="148">
        <v>4</v>
      </c>
      <c r="W21" s="149"/>
      <c r="X21" s="149"/>
      <c r="Y21" s="149"/>
      <c r="Z21" s="149"/>
      <c r="AA21" s="148">
        <v>3</v>
      </c>
      <c r="AB21" s="148">
        <v>1</v>
      </c>
      <c r="AC21" s="148">
        <v>28</v>
      </c>
    </row>
    <row r="22" spans="1:29" ht="20.3" customHeight="1">
      <c r="A22" s="106">
        <v>18</v>
      </c>
      <c r="B22" s="113" t="s">
        <v>232</v>
      </c>
      <c r="C22" s="113"/>
      <c r="D22" s="148">
        <v>2</v>
      </c>
      <c r="E22" s="148">
        <v>1</v>
      </c>
      <c r="F22" s="148">
        <v>2</v>
      </c>
      <c r="G22" s="148">
        <v>1</v>
      </c>
      <c r="H22" s="148">
        <v>2</v>
      </c>
      <c r="I22" s="148">
        <v>3</v>
      </c>
      <c r="J22" s="148">
        <v>2</v>
      </c>
      <c r="K22" s="149"/>
      <c r="L22" s="149"/>
      <c r="M22" s="148">
        <v>1</v>
      </c>
      <c r="N22" s="148">
        <v>3</v>
      </c>
      <c r="O22" s="149"/>
      <c r="P22" s="149"/>
      <c r="Q22" s="148">
        <v>2</v>
      </c>
      <c r="R22" s="148">
        <v>2</v>
      </c>
      <c r="S22" s="149"/>
      <c r="T22" s="149"/>
      <c r="U22" s="148">
        <v>3</v>
      </c>
      <c r="V22" s="148">
        <v>1</v>
      </c>
      <c r="W22" s="149"/>
      <c r="X22" s="149"/>
      <c r="Y22" s="149"/>
      <c r="Z22" s="149"/>
      <c r="AA22" s="148">
        <v>2</v>
      </c>
      <c r="AB22" s="148">
        <v>2</v>
      </c>
      <c r="AC22" s="148">
        <v>29</v>
      </c>
    </row>
    <row r="23" spans="1:29" ht="20.3" customHeight="1">
      <c r="A23" s="106">
        <v>19</v>
      </c>
      <c r="B23" s="113" t="s">
        <v>234</v>
      </c>
      <c r="C23" s="113"/>
      <c r="D23" s="148">
        <v>1</v>
      </c>
      <c r="E23" s="148">
        <v>2</v>
      </c>
      <c r="F23" s="148">
        <v>1</v>
      </c>
      <c r="G23" s="148">
        <v>1</v>
      </c>
      <c r="H23" s="148">
        <v>2</v>
      </c>
      <c r="I23" s="149"/>
      <c r="J23" s="149"/>
      <c r="K23" s="148">
        <v>3</v>
      </c>
      <c r="L23" s="148">
        <v>4</v>
      </c>
      <c r="M23" s="148">
        <v>1</v>
      </c>
      <c r="N23" s="148">
        <v>3</v>
      </c>
      <c r="O23" s="149"/>
      <c r="P23" s="149"/>
      <c r="Q23" s="149"/>
      <c r="R23" s="149"/>
      <c r="S23" s="148">
        <v>4</v>
      </c>
      <c r="T23" s="148">
        <v>5</v>
      </c>
      <c r="U23" s="148">
        <v>4</v>
      </c>
      <c r="V23" s="148">
        <v>5</v>
      </c>
      <c r="W23" s="149"/>
      <c r="X23" s="149"/>
      <c r="Y23" s="148">
        <v>4</v>
      </c>
      <c r="Z23" s="148">
        <v>4</v>
      </c>
      <c r="AA23" s="149"/>
      <c r="AB23" s="149"/>
      <c r="AC23" s="148">
        <v>44</v>
      </c>
    </row>
    <row r="24" spans="1:29" ht="20.3" customHeight="1">
      <c r="A24" s="106">
        <v>20</v>
      </c>
      <c r="B24" s="113" t="s">
        <v>236</v>
      </c>
      <c r="C24" s="113"/>
      <c r="D24" s="148">
        <v>1</v>
      </c>
      <c r="E24" s="148">
        <v>1</v>
      </c>
      <c r="F24" s="148">
        <v>1</v>
      </c>
      <c r="G24" s="148">
        <v>1</v>
      </c>
      <c r="H24" s="148">
        <v>1</v>
      </c>
      <c r="I24" s="148">
        <v>3</v>
      </c>
      <c r="J24" s="148">
        <v>2</v>
      </c>
      <c r="K24" s="149"/>
      <c r="L24" s="149"/>
      <c r="M24" s="148">
        <v>1</v>
      </c>
      <c r="N24" s="148">
        <v>3</v>
      </c>
      <c r="O24" s="149"/>
      <c r="P24" s="149"/>
      <c r="Q24" s="148">
        <v>1</v>
      </c>
      <c r="R24" s="148">
        <v>2</v>
      </c>
      <c r="S24" s="149"/>
      <c r="T24" s="149"/>
      <c r="U24" s="148">
        <v>2</v>
      </c>
      <c r="V24" s="148">
        <v>1</v>
      </c>
      <c r="W24" s="149"/>
      <c r="X24" s="149"/>
      <c r="Y24" s="148">
        <v>2</v>
      </c>
      <c r="Z24" s="148">
        <v>3</v>
      </c>
      <c r="AA24" s="149"/>
      <c r="AB24" s="149"/>
      <c r="AC24" s="148">
        <v>25</v>
      </c>
    </row>
    <row r="25" spans="1:29" ht="20.3" customHeight="1">
      <c r="A25" s="106">
        <v>21</v>
      </c>
      <c r="B25" s="113" t="s">
        <v>238</v>
      </c>
      <c r="C25" s="113"/>
      <c r="D25" s="148">
        <v>1</v>
      </c>
      <c r="E25" s="148">
        <v>1</v>
      </c>
      <c r="F25" s="148">
        <v>1</v>
      </c>
      <c r="G25" s="148">
        <v>1</v>
      </c>
      <c r="H25" s="148">
        <v>2</v>
      </c>
      <c r="I25" s="148">
        <v>4</v>
      </c>
      <c r="J25" s="148">
        <v>2</v>
      </c>
      <c r="K25" s="149"/>
      <c r="L25" s="149"/>
      <c r="M25" s="148">
        <v>3</v>
      </c>
      <c r="N25" s="148">
        <v>2</v>
      </c>
      <c r="O25" s="149"/>
      <c r="P25" s="149"/>
      <c r="Q25" s="148">
        <v>2</v>
      </c>
      <c r="R25" s="148">
        <v>3</v>
      </c>
      <c r="S25" s="148">
        <v>1</v>
      </c>
      <c r="T25" s="148">
        <v>1</v>
      </c>
      <c r="U25" s="148">
        <v>2</v>
      </c>
      <c r="V25" s="148">
        <v>2</v>
      </c>
      <c r="W25" s="148">
        <v>4</v>
      </c>
      <c r="X25" s="148">
        <v>4</v>
      </c>
      <c r="Y25" s="148">
        <v>4</v>
      </c>
      <c r="Z25" s="148">
        <v>3</v>
      </c>
      <c r="AA25" s="149"/>
      <c r="AB25" s="149"/>
      <c r="AC25" s="148">
        <v>32</v>
      </c>
    </row>
    <row r="26" spans="1:29" ht="20.3" customHeight="1">
      <c r="A26" s="106">
        <v>22</v>
      </c>
      <c r="B26" s="113" t="s">
        <v>240</v>
      </c>
      <c r="C26" s="113"/>
      <c r="D26" s="148">
        <v>0</v>
      </c>
      <c r="E26" s="148">
        <v>0</v>
      </c>
      <c r="F26" s="148">
        <v>0</v>
      </c>
      <c r="G26" s="148">
        <v>0</v>
      </c>
      <c r="H26" s="148">
        <v>1</v>
      </c>
      <c r="I26" s="148">
        <v>1</v>
      </c>
      <c r="J26" s="148">
        <v>1</v>
      </c>
      <c r="K26" s="149"/>
      <c r="L26" s="149"/>
      <c r="M26" s="148">
        <v>1</v>
      </c>
      <c r="N26" s="148">
        <v>2</v>
      </c>
      <c r="O26" s="149"/>
      <c r="P26" s="149"/>
      <c r="Q26" s="149"/>
      <c r="R26" s="149"/>
      <c r="S26" s="148">
        <v>1</v>
      </c>
      <c r="T26" s="148">
        <v>2</v>
      </c>
      <c r="U26" s="148">
        <v>4</v>
      </c>
      <c r="V26" s="148">
        <v>1</v>
      </c>
      <c r="W26" s="149"/>
      <c r="X26" s="149"/>
      <c r="Y26" s="148">
        <v>0</v>
      </c>
      <c r="Z26" s="148">
        <v>1</v>
      </c>
      <c r="AA26" s="149"/>
      <c r="AB26" s="149"/>
      <c r="AC26" s="148">
        <v>15</v>
      </c>
    </row>
    <row r="27" spans="1:29" ht="20.3" customHeight="1">
      <c r="A27" s="106">
        <v>23</v>
      </c>
      <c r="B27" s="113" t="s">
        <v>242</v>
      </c>
      <c r="C27" s="113"/>
      <c r="D27" s="148">
        <v>0</v>
      </c>
      <c r="E27" s="148">
        <v>1</v>
      </c>
      <c r="F27" s="148">
        <v>1</v>
      </c>
      <c r="G27" s="148">
        <v>0</v>
      </c>
      <c r="H27" s="148">
        <v>1</v>
      </c>
      <c r="I27" s="148">
        <v>4</v>
      </c>
      <c r="J27" s="148">
        <v>1</v>
      </c>
      <c r="K27" s="149"/>
      <c r="L27" s="149"/>
      <c r="M27" s="148">
        <v>0</v>
      </c>
      <c r="N27" s="148">
        <v>2</v>
      </c>
      <c r="O27" s="149"/>
      <c r="P27" s="149"/>
      <c r="Q27" s="149"/>
      <c r="R27" s="149"/>
      <c r="S27" s="148">
        <v>1</v>
      </c>
      <c r="T27" s="148">
        <v>3</v>
      </c>
      <c r="U27" s="148">
        <v>3</v>
      </c>
      <c r="V27" s="148">
        <v>3</v>
      </c>
      <c r="W27" s="149"/>
      <c r="X27" s="149"/>
      <c r="Y27" s="148">
        <v>1</v>
      </c>
      <c r="Z27" s="148">
        <v>4</v>
      </c>
      <c r="AA27" s="149"/>
      <c r="AB27" s="149"/>
      <c r="AC27" s="148">
        <v>25</v>
      </c>
    </row>
    <row r="28" spans="1:29" ht="20.3" customHeight="1">
      <c r="A28" s="106">
        <v>24</v>
      </c>
      <c r="B28" s="113" t="s">
        <v>244</v>
      </c>
      <c r="C28" s="113"/>
      <c r="D28" s="148">
        <v>2</v>
      </c>
      <c r="E28" s="148">
        <v>2</v>
      </c>
      <c r="F28" s="148">
        <v>1</v>
      </c>
      <c r="G28" s="148">
        <v>2</v>
      </c>
      <c r="H28" s="148">
        <v>1</v>
      </c>
      <c r="I28" s="148">
        <v>4</v>
      </c>
      <c r="J28" s="148">
        <v>3</v>
      </c>
      <c r="K28" s="149"/>
      <c r="L28" s="149"/>
      <c r="M28" s="148">
        <v>3</v>
      </c>
      <c r="N28" s="148">
        <v>3</v>
      </c>
      <c r="O28" s="149"/>
      <c r="P28" s="149"/>
      <c r="Q28" s="148">
        <v>3</v>
      </c>
      <c r="R28" s="148">
        <v>3</v>
      </c>
      <c r="S28" s="149"/>
      <c r="T28" s="149"/>
      <c r="U28" s="149"/>
      <c r="V28" s="149"/>
      <c r="W28" s="148">
        <v>3</v>
      </c>
      <c r="X28" s="148">
        <v>3</v>
      </c>
      <c r="Y28" s="148">
        <v>3</v>
      </c>
      <c r="Z28" s="148">
        <v>4</v>
      </c>
      <c r="AA28" s="149"/>
      <c r="AB28" s="149"/>
      <c r="AC28" s="148">
        <v>40</v>
      </c>
    </row>
    <row r="29" spans="1:29" ht="20.3" customHeight="1">
      <c r="A29" s="106">
        <v>25</v>
      </c>
      <c r="B29" s="113" t="s">
        <v>246</v>
      </c>
      <c r="C29" s="113"/>
      <c r="D29" s="148">
        <v>2</v>
      </c>
      <c r="E29" s="148">
        <v>1</v>
      </c>
      <c r="F29" s="148">
        <v>1</v>
      </c>
      <c r="G29" s="148">
        <v>1</v>
      </c>
      <c r="H29" s="148">
        <v>2</v>
      </c>
      <c r="I29" s="148">
        <v>3</v>
      </c>
      <c r="J29" s="148">
        <v>1</v>
      </c>
      <c r="K29" s="149"/>
      <c r="L29" s="149"/>
      <c r="M29" s="148">
        <v>3</v>
      </c>
      <c r="N29" s="148">
        <v>1</v>
      </c>
      <c r="O29" s="149"/>
      <c r="P29" s="149"/>
      <c r="Q29" s="148">
        <v>2</v>
      </c>
      <c r="R29" s="148">
        <v>2</v>
      </c>
      <c r="S29" s="149"/>
      <c r="T29" s="149"/>
      <c r="U29" s="148">
        <v>3</v>
      </c>
      <c r="V29" s="148">
        <v>1</v>
      </c>
      <c r="W29" s="149"/>
      <c r="X29" s="149"/>
      <c r="Y29" s="148">
        <v>3</v>
      </c>
      <c r="Z29" s="148">
        <v>3</v>
      </c>
      <c r="AA29" s="149"/>
      <c r="AB29" s="149"/>
      <c r="AC29" s="148">
        <v>29</v>
      </c>
    </row>
    <row r="30" spans="1:29" ht="20.3" customHeight="1">
      <c r="A30" s="106">
        <v>26</v>
      </c>
      <c r="B30" s="113" t="s">
        <v>248</v>
      </c>
      <c r="C30" s="113"/>
      <c r="D30" s="148">
        <v>2</v>
      </c>
      <c r="E30" s="148">
        <v>2</v>
      </c>
      <c r="F30" s="148">
        <v>1</v>
      </c>
      <c r="G30" s="148">
        <v>1</v>
      </c>
      <c r="H30" s="148">
        <v>1</v>
      </c>
      <c r="I30" s="149"/>
      <c r="J30" s="149"/>
      <c r="K30" s="148">
        <v>4</v>
      </c>
      <c r="L30" s="148">
        <v>4</v>
      </c>
      <c r="M30" s="149"/>
      <c r="N30" s="149"/>
      <c r="O30" s="148">
        <v>1</v>
      </c>
      <c r="P30" s="148">
        <v>1</v>
      </c>
      <c r="Q30" s="148">
        <v>2</v>
      </c>
      <c r="R30" s="148">
        <v>2</v>
      </c>
      <c r="S30" s="149"/>
      <c r="T30" s="149"/>
      <c r="U30" s="148">
        <v>4</v>
      </c>
      <c r="V30" s="148">
        <v>1</v>
      </c>
      <c r="W30" s="149"/>
      <c r="X30" s="149"/>
      <c r="Y30" s="148">
        <v>1</v>
      </c>
      <c r="Z30" s="148">
        <v>3</v>
      </c>
      <c r="AA30" s="149"/>
      <c r="AB30" s="149"/>
      <c r="AC30" s="148">
        <v>30</v>
      </c>
    </row>
    <row r="31" spans="1:29" ht="20.3" customHeight="1">
      <c r="A31" s="106">
        <v>27</v>
      </c>
      <c r="B31" s="113" t="s">
        <v>250</v>
      </c>
      <c r="C31" s="113"/>
      <c r="D31" s="148">
        <v>0</v>
      </c>
      <c r="E31" s="148">
        <v>0</v>
      </c>
      <c r="F31" s="148">
        <v>0</v>
      </c>
      <c r="G31" s="148">
        <v>0</v>
      </c>
      <c r="H31" s="149"/>
      <c r="I31" s="148">
        <v>1</v>
      </c>
      <c r="J31" s="148">
        <v>1</v>
      </c>
      <c r="K31" s="149"/>
      <c r="L31" s="149"/>
      <c r="M31" s="149"/>
      <c r="N31" s="149"/>
      <c r="O31" s="149"/>
      <c r="P31" s="149"/>
      <c r="Q31" s="149"/>
      <c r="R31" s="148">
        <v>1</v>
      </c>
      <c r="S31" s="149"/>
      <c r="T31" s="149"/>
      <c r="U31" s="148">
        <v>1</v>
      </c>
      <c r="V31" s="148">
        <v>0</v>
      </c>
      <c r="W31" s="149"/>
      <c r="X31" s="149"/>
      <c r="Y31" s="149"/>
      <c r="Z31" s="148">
        <v>2</v>
      </c>
      <c r="AA31" s="149"/>
      <c r="AB31" s="149"/>
      <c r="AC31" s="148">
        <v>6</v>
      </c>
    </row>
    <row r="32" spans="1:29" ht="20.3" customHeight="1">
      <c r="A32" s="106">
        <v>28</v>
      </c>
      <c r="B32" s="113" t="s">
        <v>252</v>
      </c>
      <c r="C32" s="113"/>
      <c r="D32" s="148">
        <v>2</v>
      </c>
      <c r="E32" s="148">
        <v>2</v>
      </c>
      <c r="F32" s="148">
        <v>2</v>
      </c>
      <c r="G32" s="148">
        <v>2</v>
      </c>
      <c r="H32" s="148">
        <v>1</v>
      </c>
      <c r="I32" s="148">
        <v>5</v>
      </c>
      <c r="J32" s="148">
        <v>4</v>
      </c>
      <c r="K32" s="149"/>
      <c r="L32" s="149"/>
      <c r="M32" s="148">
        <v>5</v>
      </c>
      <c r="N32" s="148">
        <v>4</v>
      </c>
      <c r="O32" s="149"/>
      <c r="P32" s="149"/>
      <c r="Q32" s="148">
        <v>5</v>
      </c>
      <c r="R32" s="148">
        <v>4</v>
      </c>
      <c r="S32" s="149"/>
      <c r="T32" s="149"/>
      <c r="U32" s="148">
        <v>4</v>
      </c>
      <c r="V32" s="148">
        <v>4</v>
      </c>
      <c r="W32" s="149"/>
      <c r="X32" s="149"/>
      <c r="Y32" s="148">
        <v>4</v>
      </c>
      <c r="Z32" s="148">
        <v>5</v>
      </c>
      <c r="AA32" s="149"/>
      <c r="AB32" s="149"/>
      <c r="AC32" s="148">
        <v>53</v>
      </c>
    </row>
    <row r="33" spans="1:29" ht="20.3" customHeight="1">
      <c r="A33" s="106">
        <v>29</v>
      </c>
      <c r="B33" s="113" t="s">
        <v>254</v>
      </c>
      <c r="C33" s="113"/>
      <c r="D33" s="148">
        <v>2</v>
      </c>
      <c r="E33" s="148">
        <v>2</v>
      </c>
      <c r="F33" s="148">
        <v>2</v>
      </c>
      <c r="G33" s="148">
        <v>1</v>
      </c>
      <c r="H33" s="148">
        <v>2</v>
      </c>
      <c r="I33" s="148">
        <v>4</v>
      </c>
      <c r="J33" s="148">
        <v>2</v>
      </c>
      <c r="K33" s="149"/>
      <c r="L33" s="149"/>
      <c r="M33" s="149"/>
      <c r="N33" s="149"/>
      <c r="O33" s="148">
        <v>3</v>
      </c>
      <c r="P33" s="148">
        <v>0</v>
      </c>
      <c r="Q33" s="149"/>
      <c r="R33" s="149"/>
      <c r="S33" s="148">
        <v>1</v>
      </c>
      <c r="T33" s="148">
        <v>4</v>
      </c>
      <c r="U33" s="148">
        <v>4</v>
      </c>
      <c r="V33" s="148">
        <v>3</v>
      </c>
      <c r="W33" s="149"/>
      <c r="X33" s="149"/>
      <c r="Y33" s="149"/>
      <c r="Z33" s="149"/>
      <c r="AA33" s="148">
        <v>4</v>
      </c>
      <c r="AB33" s="148">
        <v>1</v>
      </c>
      <c r="AC33" s="148">
        <v>35</v>
      </c>
    </row>
    <row r="34" spans="1:29" ht="20.3" customHeight="1">
      <c r="A34" s="106">
        <v>30</v>
      </c>
      <c r="B34" s="113" t="s">
        <v>256</v>
      </c>
      <c r="C34" s="113"/>
      <c r="D34" s="148">
        <v>1</v>
      </c>
      <c r="E34" s="148">
        <v>2</v>
      </c>
      <c r="F34" s="148">
        <v>2</v>
      </c>
      <c r="G34" s="148">
        <v>2</v>
      </c>
      <c r="H34" s="148">
        <v>2</v>
      </c>
      <c r="I34" s="149"/>
      <c r="J34" s="149"/>
      <c r="K34" s="148">
        <v>4</v>
      </c>
      <c r="L34" s="148">
        <v>5</v>
      </c>
      <c r="M34" s="148">
        <v>1</v>
      </c>
      <c r="N34" s="148">
        <v>3</v>
      </c>
      <c r="O34" s="149"/>
      <c r="P34" s="149"/>
      <c r="Q34" s="148">
        <v>4</v>
      </c>
      <c r="R34" s="148">
        <v>3</v>
      </c>
      <c r="S34" s="149"/>
      <c r="T34" s="149"/>
      <c r="U34" s="148">
        <v>1</v>
      </c>
      <c r="V34" s="149"/>
      <c r="W34" s="149"/>
      <c r="X34" s="149"/>
      <c r="Y34" s="149"/>
      <c r="Z34" s="149"/>
      <c r="AA34" s="148">
        <v>2</v>
      </c>
      <c r="AB34" s="148">
        <v>2</v>
      </c>
      <c r="AC34" s="148">
        <v>34</v>
      </c>
    </row>
    <row r="35" spans="1:29" ht="20.3" customHeight="1">
      <c r="A35" s="106">
        <v>31</v>
      </c>
      <c r="B35" s="113" t="s">
        <v>258</v>
      </c>
      <c r="C35" s="113"/>
      <c r="D35" s="148">
        <v>0</v>
      </c>
      <c r="E35" s="148">
        <v>1</v>
      </c>
      <c r="F35" s="148">
        <v>0</v>
      </c>
      <c r="G35" s="148">
        <v>0</v>
      </c>
      <c r="H35" s="148">
        <v>0</v>
      </c>
      <c r="I35" s="148">
        <v>4</v>
      </c>
      <c r="J35" s="148">
        <v>1</v>
      </c>
      <c r="K35" s="149"/>
      <c r="L35" s="149"/>
      <c r="M35" s="149"/>
      <c r="N35" s="149"/>
      <c r="O35" s="148">
        <v>1</v>
      </c>
      <c r="P35" s="149"/>
      <c r="Q35" s="149"/>
      <c r="R35" s="149"/>
      <c r="S35" s="148">
        <v>0</v>
      </c>
      <c r="T35" s="148">
        <v>2</v>
      </c>
      <c r="U35" s="148">
        <v>3</v>
      </c>
      <c r="V35" s="148">
        <v>1</v>
      </c>
      <c r="W35" s="149"/>
      <c r="X35" s="149"/>
      <c r="Y35" s="148">
        <v>1</v>
      </c>
      <c r="Z35" s="148">
        <v>1</v>
      </c>
      <c r="AA35" s="149"/>
      <c r="AB35" s="149"/>
      <c r="AC35" s="148">
        <v>15</v>
      </c>
    </row>
    <row r="36" spans="1:29" ht="20.3" customHeight="1">
      <c r="A36" s="106">
        <v>32</v>
      </c>
      <c r="B36" s="113" t="s">
        <v>260</v>
      </c>
      <c r="C36" s="113"/>
      <c r="D36" s="148">
        <v>2</v>
      </c>
      <c r="E36" s="148">
        <v>1</v>
      </c>
      <c r="F36" s="148">
        <v>2</v>
      </c>
      <c r="G36" s="148">
        <v>2</v>
      </c>
      <c r="H36" s="148">
        <v>1</v>
      </c>
      <c r="I36" s="149"/>
      <c r="J36" s="149"/>
      <c r="K36" s="148">
        <v>4</v>
      </c>
      <c r="L36" s="148">
        <v>3</v>
      </c>
      <c r="M36" s="149"/>
      <c r="N36" s="149"/>
      <c r="O36" s="148">
        <v>1</v>
      </c>
      <c r="P36" s="148">
        <v>2</v>
      </c>
      <c r="Q36" s="148">
        <v>3</v>
      </c>
      <c r="R36" s="148">
        <v>4</v>
      </c>
      <c r="S36" s="149"/>
      <c r="T36" s="149"/>
      <c r="U36" s="148">
        <v>3</v>
      </c>
      <c r="V36" s="148">
        <v>2</v>
      </c>
      <c r="W36" s="149"/>
      <c r="X36" s="149"/>
      <c r="Y36" s="148">
        <v>2</v>
      </c>
      <c r="Z36" s="148">
        <v>4</v>
      </c>
      <c r="AA36" s="149"/>
      <c r="AB36" s="149"/>
      <c r="AC36" s="148">
        <v>36</v>
      </c>
    </row>
    <row r="37" spans="1:29" ht="20.3" customHeight="1">
      <c r="A37" s="106">
        <v>33</v>
      </c>
      <c r="B37" s="113" t="s">
        <v>262</v>
      </c>
      <c r="C37" s="113"/>
      <c r="D37" s="148">
        <v>1</v>
      </c>
      <c r="E37" s="148">
        <v>1</v>
      </c>
      <c r="F37" s="148">
        <v>1</v>
      </c>
      <c r="G37" s="148">
        <v>1</v>
      </c>
      <c r="H37" s="148">
        <v>2</v>
      </c>
      <c r="I37" s="149"/>
      <c r="J37" s="149"/>
      <c r="K37" s="148">
        <v>2</v>
      </c>
      <c r="L37" s="148">
        <v>4</v>
      </c>
      <c r="M37" s="148">
        <v>2</v>
      </c>
      <c r="N37" s="148">
        <v>3</v>
      </c>
      <c r="O37" s="149"/>
      <c r="P37" s="149"/>
      <c r="Q37" s="148">
        <v>4</v>
      </c>
      <c r="R37" s="148">
        <v>2</v>
      </c>
      <c r="S37" s="149"/>
      <c r="T37" s="149"/>
      <c r="U37" s="149"/>
      <c r="V37" s="149"/>
      <c r="W37" s="148">
        <v>1</v>
      </c>
      <c r="X37" s="148">
        <v>3</v>
      </c>
      <c r="Y37" s="148">
        <v>3</v>
      </c>
      <c r="Z37" s="148">
        <v>3</v>
      </c>
      <c r="AA37" s="149"/>
      <c r="AB37" s="149"/>
      <c r="AC37" s="148">
        <v>33</v>
      </c>
    </row>
    <row r="38" spans="1:29" ht="20.3" customHeight="1">
      <c r="A38" s="106">
        <v>34</v>
      </c>
      <c r="B38" s="113" t="s">
        <v>264</v>
      </c>
      <c r="C38" s="113"/>
      <c r="D38" s="148">
        <v>2</v>
      </c>
      <c r="E38" s="148">
        <v>2</v>
      </c>
      <c r="F38" s="148">
        <v>2</v>
      </c>
      <c r="G38" s="148">
        <v>1</v>
      </c>
      <c r="H38" s="148">
        <v>2</v>
      </c>
      <c r="I38" s="148">
        <v>2</v>
      </c>
      <c r="J38" s="148">
        <v>1</v>
      </c>
      <c r="K38" s="148">
        <v>3</v>
      </c>
      <c r="L38" s="148">
        <v>4</v>
      </c>
      <c r="M38" s="148">
        <v>2</v>
      </c>
      <c r="N38" s="148">
        <v>1</v>
      </c>
      <c r="O38" s="149"/>
      <c r="P38" s="149"/>
      <c r="Q38" s="149"/>
      <c r="R38" s="149"/>
      <c r="S38" s="148">
        <v>1</v>
      </c>
      <c r="T38" s="148">
        <v>2</v>
      </c>
      <c r="U38" s="148">
        <v>2</v>
      </c>
      <c r="V38" s="148">
        <v>2</v>
      </c>
      <c r="W38" s="149"/>
      <c r="X38" s="149"/>
      <c r="Y38" s="148">
        <v>2</v>
      </c>
      <c r="Z38" s="148">
        <v>3</v>
      </c>
      <c r="AA38" s="149"/>
      <c r="AB38" s="149"/>
      <c r="AC38" s="148">
        <v>31</v>
      </c>
    </row>
    <row r="39" spans="1:29" ht="20.3" customHeight="1">
      <c r="A39" s="106">
        <v>35</v>
      </c>
      <c r="B39" s="113" t="s">
        <v>268</v>
      </c>
      <c r="C39" s="113"/>
      <c r="D39" s="148">
        <v>1</v>
      </c>
      <c r="E39" s="148">
        <v>1</v>
      </c>
      <c r="F39" s="148">
        <v>0</v>
      </c>
      <c r="G39" s="149"/>
      <c r="H39" s="148">
        <v>1</v>
      </c>
      <c r="I39" s="148">
        <v>3</v>
      </c>
      <c r="J39" s="148">
        <v>3</v>
      </c>
      <c r="K39" s="149"/>
      <c r="L39" s="149"/>
      <c r="M39" s="148">
        <v>3</v>
      </c>
      <c r="N39" s="148">
        <v>3</v>
      </c>
      <c r="O39" s="149"/>
      <c r="P39" s="149"/>
      <c r="Q39" s="149"/>
      <c r="R39" s="149"/>
      <c r="S39" s="148">
        <v>1</v>
      </c>
      <c r="T39" s="148">
        <v>5</v>
      </c>
      <c r="U39" s="148">
        <v>4</v>
      </c>
      <c r="V39" s="148">
        <v>1</v>
      </c>
      <c r="W39" s="149"/>
      <c r="X39" s="149"/>
      <c r="Y39" s="149"/>
      <c r="Z39" s="148">
        <v>4</v>
      </c>
      <c r="AA39" s="149"/>
      <c r="AB39" s="149"/>
      <c r="AC39" s="148">
        <v>30</v>
      </c>
    </row>
    <row r="40" spans="1:29" ht="20.3" customHeight="1">
      <c r="A40" s="106">
        <v>36</v>
      </c>
      <c r="B40" s="113" t="s">
        <v>270</v>
      </c>
      <c r="C40" s="113"/>
      <c r="D40" s="148">
        <v>0</v>
      </c>
      <c r="E40" s="148">
        <v>1</v>
      </c>
      <c r="F40" s="148">
        <v>0</v>
      </c>
      <c r="G40" s="148">
        <v>0</v>
      </c>
      <c r="H40" s="148">
        <v>0</v>
      </c>
      <c r="I40" s="149"/>
      <c r="J40" s="149"/>
      <c r="K40" s="148">
        <v>2</v>
      </c>
      <c r="L40" s="148">
        <v>1</v>
      </c>
      <c r="M40" s="149"/>
      <c r="N40" s="149"/>
      <c r="O40" s="148">
        <v>1</v>
      </c>
      <c r="P40" s="149"/>
      <c r="Q40" s="149"/>
      <c r="R40" s="149"/>
      <c r="S40" s="148">
        <v>1</v>
      </c>
      <c r="T40" s="148">
        <v>3</v>
      </c>
      <c r="U40" s="148">
        <v>1</v>
      </c>
      <c r="V40" s="148">
        <v>0</v>
      </c>
      <c r="W40" s="149"/>
      <c r="X40" s="149"/>
      <c r="Y40" s="148">
        <v>0</v>
      </c>
      <c r="Z40" s="148">
        <v>4</v>
      </c>
      <c r="AA40" s="149"/>
      <c r="AB40" s="149"/>
      <c r="AC40" s="148">
        <v>14</v>
      </c>
    </row>
    <row r="41" spans="1:29" ht="20.3" customHeight="1">
      <c r="A41" s="106">
        <v>37</v>
      </c>
      <c r="B41" s="113" t="s">
        <v>272</v>
      </c>
      <c r="C41" s="113"/>
      <c r="D41" s="148">
        <v>2</v>
      </c>
      <c r="E41" s="148">
        <v>2</v>
      </c>
      <c r="F41" s="148">
        <v>2</v>
      </c>
      <c r="G41" s="148">
        <v>2</v>
      </c>
      <c r="H41" s="148">
        <v>2</v>
      </c>
      <c r="I41" s="148">
        <v>4</v>
      </c>
      <c r="J41" s="148">
        <v>4</v>
      </c>
      <c r="K41" s="149"/>
      <c r="L41" s="149"/>
      <c r="M41" s="148">
        <v>3</v>
      </c>
      <c r="N41" s="148">
        <v>3</v>
      </c>
      <c r="O41" s="149"/>
      <c r="P41" s="149"/>
      <c r="Q41" s="149"/>
      <c r="R41" s="149"/>
      <c r="S41" s="148">
        <v>4</v>
      </c>
      <c r="T41" s="148">
        <v>5</v>
      </c>
      <c r="U41" s="148">
        <v>4</v>
      </c>
      <c r="V41" s="148">
        <v>3</v>
      </c>
      <c r="W41" s="149"/>
      <c r="X41" s="149"/>
      <c r="Y41" s="148">
        <v>4</v>
      </c>
      <c r="Z41" s="148">
        <v>4</v>
      </c>
      <c r="AA41" s="149"/>
      <c r="AB41" s="149"/>
      <c r="AC41" s="148">
        <v>48</v>
      </c>
    </row>
    <row r="42" spans="1:29" ht="20.3" customHeight="1">
      <c r="A42" s="106">
        <v>38</v>
      </c>
      <c r="B42" s="113" t="s">
        <v>274</v>
      </c>
      <c r="C42" s="113"/>
      <c r="D42" s="148">
        <v>2</v>
      </c>
      <c r="E42" s="148">
        <v>2</v>
      </c>
      <c r="F42" s="148">
        <v>1</v>
      </c>
      <c r="G42" s="148">
        <v>1</v>
      </c>
      <c r="H42" s="148">
        <v>1</v>
      </c>
      <c r="I42" s="148">
        <v>4</v>
      </c>
      <c r="J42" s="149"/>
      <c r="K42" s="148">
        <v>2</v>
      </c>
      <c r="L42" s="148">
        <v>0</v>
      </c>
      <c r="M42" s="148">
        <v>3</v>
      </c>
      <c r="N42" s="149"/>
      <c r="O42" s="149"/>
      <c r="P42" s="149"/>
      <c r="Q42" s="149"/>
      <c r="R42" s="148">
        <v>5</v>
      </c>
      <c r="S42" s="148">
        <v>1</v>
      </c>
      <c r="T42" s="148">
        <v>3</v>
      </c>
      <c r="U42" s="148">
        <v>2</v>
      </c>
      <c r="V42" s="149"/>
      <c r="W42" s="149"/>
      <c r="X42" s="149"/>
      <c r="Y42" s="149"/>
      <c r="Z42" s="148">
        <v>4</v>
      </c>
      <c r="AA42" s="148">
        <v>1</v>
      </c>
      <c r="AB42" s="148">
        <v>1</v>
      </c>
      <c r="AC42" s="148">
        <v>25</v>
      </c>
    </row>
    <row r="43" spans="1:29" ht="20.3" customHeight="1">
      <c r="A43" s="106">
        <v>39</v>
      </c>
      <c r="B43" s="113" t="s">
        <v>276</v>
      </c>
      <c r="C43" s="113"/>
      <c r="D43" s="148">
        <v>2</v>
      </c>
      <c r="E43" s="148">
        <v>1</v>
      </c>
      <c r="F43" s="148">
        <v>1</v>
      </c>
      <c r="G43" s="148">
        <v>1</v>
      </c>
      <c r="H43" s="148">
        <v>2</v>
      </c>
      <c r="I43" s="148">
        <v>2</v>
      </c>
      <c r="J43" s="148">
        <v>1</v>
      </c>
      <c r="K43" s="149"/>
      <c r="L43" s="149"/>
      <c r="M43" s="149"/>
      <c r="N43" s="149"/>
      <c r="O43" s="148">
        <v>3</v>
      </c>
      <c r="P43" s="148">
        <v>1</v>
      </c>
      <c r="Q43" s="149"/>
      <c r="R43" s="149"/>
      <c r="S43" s="148">
        <v>0</v>
      </c>
      <c r="T43" s="148">
        <v>3</v>
      </c>
      <c r="U43" s="148">
        <v>3</v>
      </c>
      <c r="V43" s="148">
        <v>0</v>
      </c>
      <c r="W43" s="149"/>
      <c r="X43" s="149"/>
      <c r="Y43" s="149"/>
      <c r="Z43" s="148">
        <v>1</v>
      </c>
      <c r="AA43" s="148">
        <v>3</v>
      </c>
      <c r="AB43" s="148">
        <v>2</v>
      </c>
      <c r="AC43" s="148">
        <v>25</v>
      </c>
    </row>
    <row r="44" spans="1:29" ht="20.3" customHeight="1">
      <c r="A44" s="106">
        <v>40</v>
      </c>
      <c r="B44" s="113" t="s">
        <v>278</v>
      </c>
      <c r="C44" s="113"/>
      <c r="D44" s="148">
        <v>2</v>
      </c>
      <c r="E44" s="148">
        <v>1</v>
      </c>
      <c r="F44" s="148">
        <v>2</v>
      </c>
      <c r="G44" s="148">
        <v>2</v>
      </c>
      <c r="H44" s="148">
        <v>1</v>
      </c>
      <c r="I44" s="149"/>
      <c r="J44" s="149"/>
      <c r="K44" s="148">
        <v>3</v>
      </c>
      <c r="L44" s="148">
        <v>3</v>
      </c>
      <c r="M44" s="148">
        <v>1</v>
      </c>
      <c r="N44" s="148">
        <v>2</v>
      </c>
      <c r="O44" s="149"/>
      <c r="P44" s="149"/>
      <c r="Q44" s="148">
        <v>2</v>
      </c>
      <c r="R44" s="148">
        <v>2</v>
      </c>
      <c r="S44" s="149"/>
      <c r="T44" s="149"/>
      <c r="U44" s="148">
        <v>3</v>
      </c>
      <c r="V44" s="148">
        <v>1</v>
      </c>
      <c r="W44" s="149"/>
      <c r="X44" s="149"/>
      <c r="Y44" s="148">
        <v>1</v>
      </c>
      <c r="Z44" s="148">
        <v>4</v>
      </c>
      <c r="AA44" s="149"/>
      <c r="AB44" s="149"/>
      <c r="AC44" s="148">
        <v>30</v>
      </c>
    </row>
    <row r="45" spans="1:29" ht="20.3" customHeight="1">
      <c r="A45" s="106">
        <v>41</v>
      </c>
      <c r="B45" s="113" t="s">
        <v>280</v>
      </c>
      <c r="C45" s="113"/>
      <c r="D45" s="148">
        <v>1</v>
      </c>
      <c r="E45" s="148">
        <v>0</v>
      </c>
      <c r="F45" s="148">
        <v>1</v>
      </c>
      <c r="G45" s="148">
        <v>1</v>
      </c>
      <c r="H45" s="148">
        <v>2</v>
      </c>
      <c r="I45" s="148">
        <v>3</v>
      </c>
      <c r="J45" s="148">
        <v>1</v>
      </c>
      <c r="K45" s="149"/>
      <c r="L45" s="149"/>
      <c r="M45" s="148">
        <v>1</v>
      </c>
      <c r="N45" s="148">
        <v>0</v>
      </c>
      <c r="O45" s="149"/>
      <c r="P45" s="149"/>
      <c r="Q45" s="148">
        <v>0</v>
      </c>
      <c r="R45" s="148">
        <v>1</v>
      </c>
      <c r="S45" s="149"/>
      <c r="T45" s="149"/>
      <c r="U45" s="148">
        <v>2</v>
      </c>
      <c r="V45" s="148">
        <v>1</v>
      </c>
      <c r="W45" s="149"/>
      <c r="X45" s="149"/>
      <c r="Y45" s="149"/>
      <c r="Z45" s="149"/>
      <c r="AA45" s="148">
        <v>3</v>
      </c>
      <c r="AB45" s="148">
        <v>1</v>
      </c>
      <c r="AC45" s="148">
        <v>18</v>
      </c>
    </row>
    <row r="46" spans="1:29" ht="20.3" customHeight="1">
      <c r="A46" s="106">
        <v>42</v>
      </c>
      <c r="B46" s="113" t="s">
        <v>282</v>
      </c>
      <c r="C46" s="113"/>
      <c r="D46" s="148">
        <v>2</v>
      </c>
      <c r="E46" s="148">
        <v>2</v>
      </c>
      <c r="F46" s="148">
        <v>1</v>
      </c>
      <c r="G46" s="148">
        <v>0</v>
      </c>
      <c r="H46" s="148">
        <v>0</v>
      </c>
      <c r="I46" s="148">
        <v>4</v>
      </c>
      <c r="J46" s="148">
        <v>1</v>
      </c>
      <c r="K46" s="149"/>
      <c r="L46" s="149"/>
      <c r="M46" s="149"/>
      <c r="N46" s="149"/>
      <c r="O46" s="148">
        <v>4</v>
      </c>
      <c r="P46" s="148">
        <v>3</v>
      </c>
      <c r="Q46" s="149"/>
      <c r="R46" s="149"/>
      <c r="S46" s="148">
        <v>1</v>
      </c>
      <c r="T46" s="148">
        <v>2</v>
      </c>
      <c r="U46" s="148">
        <v>4</v>
      </c>
      <c r="V46" s="148">
        <v>1</v>
      </c>
      <c r="W46" s="149"/>
      <c r="X46" s="149"/>
      <c r="Y46" s="148">
        <v>1</v>
      </c>
      <c r="Z46" s="148">
        <v>2</v>
      </c>
      <c r="AA46" s="149"/>
      <c r="AB46" s="149"/>
      <c r="AC46" s="148">
        <v>28</v>
      </c>
    </row>
    <row r="47" spans="1:29" ht="20.3" customHeight="1">
      <c r="A47" s="106">
        <v>43</v>
      </c>
      <c r="B47" s="113" t="s">
        <v>284</v>
      </c>
      <c r="C47" s="113"/>
      <c r="D47" s="148">
        <v>1</v>
      </c>
      <c r="E47" s="148">
        <v>2</v>
      </c>
      <c r="F47" s="148">
        <v>1</v>
      </c>
      <c r="G47" s="148">
        <v>1</v>
      </c>
      <c r="H47" s="148">
        <v>1</v>
      </c>
      <c r="I47" s="148">
        <v>4</v>
      </c>
      <c r="J47" s="148">
        <v>2</v>
      </c>
      <c r="K47" s="149"/>
      <c r="L47" s="149"/>
      <c r="M47" s="148">
        <v>2</v>
      </c>
      <c r="N47" s="148">
        <v>3</v>
      </c>
      <c r="O47" s="149"/>
      <c r="P47" s="149"/>
      <c r="Q47" s="149"/>
      <c r="R47" s="149"/>
      <c r="S47" s="148">
        <v>3</v>
      </c>
      <c r="T47" s="148">
        <v>4</v>
      </c>
      <c r="U47" s="148">
        <v>3</v>
      </c>
      <c r="V47" s="148">
        <v>2</v>
      </c>
      <c r="W47" s="149"/>
      <c r="X47" s="149"/>
      <c r="Y47" s="148">
        <v>2</v>
      </c>
      <c r="Z47" s="148">
        <v>3</v>
      </c>
      <c r="AA47" s="149"/>
      <c r="AB47" s="149"/>
      <c r="AC47" s="148">
        <v>34</v>
      </c>
    </row>
    <row r="48" spans="1:29" ht="20.3" customHeight="1">
      <c r="A48" s="106">
        <v>44</v>
      </c>
      <c r="B48" s="113" t="s">
        <v>286</v>
      </c>
      <c r="C48" s="113"/>
      <c r="D48" s="148">
        <v>1</v>
      </c>
      <c r="E48" s="148">
        <v>1</v>
      </c>
      <c r="F48" s="148">
        <v>2</v>
      </c>
      <c r="G48" s="148">
        <v>2</v>
      </c>
      <c r="H48" s="148">
        <v>2</v>
      </c>
      <c r="I48" s="149"/>
      <c r="J48" s="149"/>
      <c r="K48" s="148">
        <v>3</v>
      </c>
      <c r="L48" s="148">
        <v>3</v>
      </c>
      <c r="M48" s="148">
        <v>1</v>
      </c>
      <c r="N48" s="148">
        <v>2</v>
      </c>
      <c r="O48" s="149"/>
      <c r="P48" s="149"/>
      <c r="Q48" s="149"/>
      <c r="R48" s="149"/>
      <c r="S48" s="148">
        <v>3</v>
      </c>
      <c r="T48" s="148">
        <v>3</v>
      </c>
      <c r="U48" s="148">
        <v>3</v>
      </c>
      <c r="V48" s="148">
        <v>2</v>
      </c>
      <c r="W48" s="149"/>
      <c r="X48" s="149"/>
      <c r="Y48" s="148">
        <v>4</v>
      </c>
      <c r="Z48" s="148">
        <v>3</v>
      </c>
      <c r="AA48" s="149"/>
      <c r="AB48" s="149"/>
      <c r="AC48" s="148">
        <v>35</v>
      </c>
    </row>
    <row r="49" spans="1:29" ht="20.3" customHeight="1">
      <c r="A49" s="106">
        <v>45</v>
      </c>
      <c r="B49" s="113" t="s">
        <v>288</v>
      </c>
      <c r="C49" s="113"/>
      <c r="D49" s="148">
        <v>1</v>
      </c>
      <c r="E49" s="148">
        <v>1</v>
      </c>
      <c r="F49" s="148">
        <v>2</v>
      </c>
      <c r="G49" s="148">
        <v>0</v>
      </c>
      <c r="H49" s="148">
        <v>2</v>
      </c>
      <c r="I49" s="148">
        <v>4</v>
      </c>
      <c r="J49" s="148">
        <v>4</v>
      </c>
      <c r="K49" s="149"/>
      <c r="L49" s="149"/>
      <c r="M49" s="149"/>
      <c r="N49" s="149"/>
      <c r="O49" s="148">
        <v>4</v>
      </c>
      <c r="P49" s="148">
        <v>1</v>
      </c>
      <c r="Q49" s="149"/>
      <c r="R49" s="149"/>
      <c r="S49" s="148">
        <v>1</v>
      </c>
      <c r="T49" s="148">
        <v>5</v>
      </c>
      <c r="U49" s="148">
        <v>3</v>
      </c>
      <c r="V49" s="148">
        <v>0</v>
      </c>
      <c r="W49" s="149"/>
      <c r="X49" s="149"/>
      <c r="Y49" s="148">
        <v>4</v>
      </c>
      <c r="Z49" s="148">
        <v>3</v>
      </c>
      <c r="AA49" s="149"/>
      <c r="AB49" s="149"/>
      <c r="AC49" s="148">
        <v>35</v>
      </c>
    </row>
    <row r="50" spans="1:29" ht="20.3" customHeight="1">
      <c r="A50" s="106">
        <v>46</v>
      </c>
      <c r="B50" s="113" t="s">
        <v>290</v>
      </c>
      <c r="C50" s="113"/>
      <c r="D50" s="148">
        <v>0</v>
      </c>
      <c r="E50" s="148">
        <v>1</v>
      </c>
      <c r="F50" s="148">
        <v>1</v>
      </c>
      <c r="G50" s="148">
        <v>0</v>
      </c>
      <c r="H50" s="148">
        <v>1</v>
      </c>
      <c r="I50" s="148">
        <v>4</v>
      </c>
      <c r="J50" s="148">
        <v>3</v>
      </c>
      <c r="K50" s="149"/>
      <c r="L50" s="149"/>
      <c r="M50" s="148">
        <v>4</v>
      </c>
      <c r="N50" s="148">
        <v>2</v>
      </c>
      <c r="O50" s="149"/>
      <c r="P50" s="149"/>
      <c r="Q50" s="148">
        <v>4</v>
      </c>
      <c r="R50" s="148">
        <v>3</v>
      </c>
      <c r="S50" s="149"/>
      <c r="T50" s="149"/>
      <c r="U50" s="148">
        <v>4</v>
      </c>
      <c r="V50" s="148">
        <v>4</v>
      </c>
      <c r="W50" s="149"/>
      <c r="X50" s="149"/>
      <c r="Y50" s="148">
        <v>4</v>
      </c>
      <c r="Z50" s="148">
        <v>4</v>
      </c>
      <c r="AA50" s="149"/>
      <c r="AB50" s="149"/>
      <c r="AC50" s="148">
        <v>39</v>
      </c>
    </row>
    <row r="51" spans="1:29" ht="20.3" customHeight="1">
      <c r="A51" s="106">
        <v>47</v>
      </c>
      <c r="B51" s="113" t="s">
        <v>292</v>
      </c>
      <c r="C51" s="113"/>
      <c r="D51" s="148">
        <v>1</v>
      </c>
      <c r="E51" s="148">
        <v>0</v>
      </c>
      <c r="F51" s="148">
        <v>1</v>
      </c>
      <c r="G51" s="148">
        <v>1</v>
      </c>
      <c r="H51" s="148">
        <v>2</v>
      </c>
      <c r="I51" s="148">
        <v>4</v>
      </c>
      <c r="J51" s="148">
        <v>1</v>
      </c>
      <c r="K51" s="149"/>
      <c r="L51" s="149"/>
      <c r="M51" s="148">
        <v>3</v>
      </c>
      <c r="N51" s="148">
        <v>3</v>
      </c>
      <c r="O51" s="149"/>
      <c r="P51" s="149"/>
      <c r="Q51" s="148">
        <v>1</v>
      </c>
      <c r="R51" s="148">
        <v>3</v>
      </c>
      <c r="S51" s="149"/>
      <c r="T51" s="149"/>
      <c r="U51" s="148">
        <v>3</v>
      </c>
      <c r="V51" s="148">
        <v>3</v>
      </c>
      <c r="W51" s="149"/>
      <c r="X51" s="149"/>
      <c r="Y51" s="148">
        <v>2</v>
      </c>
      <c r="Z51" s="148">
        <v>4</v>
      </c>
      <c r="AA51" s="148">
        <v>4</v>
      </c>
      <c r="AB51" s="148">
        <v>2</v>
      </c>
      <c r="AC51" s="148">
        <v>32</v>
      </c>
    </row>
    <row r="52" spans="1:29" ht="20.3" customHeight="1">
      <c r="A52" s="106">
        <v>48</v>
      </c>
      <c r="B52" s="113" t="s">
        <v>294</v>
      </c>
      <c r="C52" s="113"/>
      <c r="D52" s="148">
        <v>0</v>
      </c>
      <c r="E52" s="148">
        <v>1</v>
      </c>
      <c r="F52" s="148">
        <v>1</v>
      </c>
      <c r="G52" s="148">
        <v>1</v>
      </c>
      <c r="H52" s="148">
        <v>1</v>
      </c>
      <c r="I52" s="149"/>
      <c r="J52" s="149"/>
      <c r="K52" s="148">
        <v>2</v>
      </c>
      <c r="L52" s="148">
        <v>3</v>
      </c>
      <c r="M52" s="148">
        <v>2</v>
      </c>
      <c r="N52" s="148">
        <v>3</v>
      </c>
      <c r="O52" s="149"/>
      <c r="P52" s="149"/>
      <c r="Q52" s="148">
        <v>3</v>
      </c>
      <c r="R52" s="148">
        <v>2</v>
      </c>
      <c r="S52" s="149"/>
      <c r="T52" s="149"/>
      <c r="U52" s="148">
        <v>3</v>
      </c>
      <c r="V52" s="148">
        <v>3</v>
      </c>
      <c r="W52" s="149"/>
      <c r="X52" s="149"/>
      <c r="Y52" s="148">
        <v>3</v>
      </c>
      <c r="Z52" s="148">
        <v>3</v>
      </c>
      <c r="AA52" s="149"/>
      <c r="AB52" s="149"/>
      <c r="AC52" s="148">
        <v>31</v>
      </c>
    </row>
    <row r="53" spans="1:29" ht="20.3" customHeight="1">
      <c r="A53" s="106">
        <v>49</v>
      </c>
      <c r="B53" s="113" t="s">
        <v>296</v>
      </c>
      <c r="C53" s="113"/>
      <c r="D53" s="148">
        <v>2</v>
      </c>
      <c r="E53" s="148">
        <v>2</v>
      </c>
      <c r="F53" s="148">
        <v>1</v>
      </c>
      <c r="G53" s="148">
        <v>1</v>
      </c>
      <c r="H53" s="148">
        <v>2</v>
      </c>
      <c r="I53" s="148">
        <v>4</v>
      </c>
      <c r="J53" s="148">
        <v>2</v>
      </c>
      <c r="K53" s="149"/>
      <c r="L53" s="149"/>
      <c r="M53" s="149"/>
      <c r="N53" s="149"/>
      <c r="O53" s="148">
        <v>5</v>
      </c>
      <c r="P53" s="148">
        <v>5</v>
      </c>
      <c r="Q53" s="149"/>
      <c r="R53" s="149"/>
      <c r="S53" s="148">
        <v>4</v>
      </c>
      <c r="T53" s="148">
        <v>4</v>
      </c>
      <c r="U53" s="148">
        <v>2</v>
      </c>
      <c r="V53" s="148">
        <v>4</v>
      </c>
      <c r="W53" s="149"/>
      <c r="X53" s="149"/>
      <c r="Y53" s="148">
        <v>1</v>
      </c>
      <c r="Z53" s="148">
        <v>3</v>
      </c>
      <c r="AA53" s="149"/>
      <c r="AB53" s="149"/>
      <c r="AC53" s="148">
        <v>42</v>
      </c>
    </row>
    <row r="54" spans="1:29" ht="20.3" customHeight="1">
      <c r="A54" s="106">
        <v>50</v>
      </c>
      <c r="B54" s="113" t="s">
        <v>298</v>
      </c>
      <c r="C54" s="113"/>
      <c r="D54" s="148">
        <v>1</v>
      </c>
      <c r="E54" s="148">
        <v>1</v>
      </c>
      <c r="F54" s="148">
        <v>1</v>
      </c>
      <c r="G54" s="148">
        <v>1</v>
      </c>
      <c r="H54" s="148">
        <v>2</v>
      </c>
      <c r="I54" s="148">
        <v>3</v>
      </c>
      <c r="J54" s="148">
        <v>3</v>
      </c>
      <c r="K54" s="149"/>
      <c r="L54" s="149"/>
      <c r="M54" s="149"/>
      <c r="N54" s="149"/>
      <c r="O54" s="148">
        <v>5</v>
      </c>
      <c r="P54" s="148">
        <v>2</v>
      </c>
      <c r="Q54" s="149"/>
      <c r="R54" s="149"/>
      <c r="S54" s="148">
        <v>4</v>
      </c>
      <c r="T54" s="148">
        <v>5</v>
      </c>
      <c r="U54" s="148">
        <v>4</v>
      </c>
      <c r="V54" s="148">
        <v>2</v>
      </c>
      <c r="W54" s="149"/>
      <c r="X54" s="149"/>
      <c r="Y54" s="148">
        <v>2</v>
      </c>
      <c r="Z54" s="148">
        <v>3</v>
      </c>
      <c r="AA54" s="149"/>
      <c r="AB54" s="149"/>
      <c r="AC54" s="148">
        <v>39</v>
      </c>
    </row>
    <row r="55" spans="1:29" ht="20.3" customHeight="1">
      <c r="A55" s="106">
        <v>51</v>
      </c>
      <c r="B55" s="113" t="s">
        <v>300</v>
      </c>
      <c r="C55" s="113"/>
      <c r="D55" s="148">
        <v>1</v>
      </c>
      <c r="E55" s="148">
        <v>0</v>
      </c>
      <c r="F55" s="148">
        <v>0</v>
      </c>
      <c r="G55" s="148">
        <v>0</v>
      </c>
      <c r="H55" s="148">
        <v>0</v>
      </c>
      <c r="I55" s="148">
        <v>0</v>
      </c>
      <c r="J55" s="149"/>
      <c r="K55" s="148">
        <v>2</v>
      </c>
      <c r="L55" s="148">
        <v>0</v>
      </c>
      <c r="M55" s="148">
        <v>2</v>
      </c>
      <c r="N55" s="148">
        <v>0</v>
      </c>
      <c r="O55" s="149"/>
      <c r="P55" s="149"/>
      <c r="Q55" s="148">
        <v>2</v>
      </c>
      <c r="R55" s="148">
        <v>2</v>
      </c>
      <c r="S55" s="149"/>
      <c r="T55" s="149"/>
      <c r="U55" s="148">
        <v>2</v>
      </c>
      <c r="V55" s="148">
        <v>0</v>
      </c>
      <c r="W55" s="149"/>
      <c r="X55" s="149"/>
      <c r="Y55" s="149"/>
      <c r="Z55" s="148">
        <v>2</v>
      </c>
      <c r="AA55" s="148">
        <v>2</v>
      </c>
      <c r="AB55" s="148">
        <v>2</v>
      </c>
      <c r="AC55" s="148">
        <v>15</v>
      </c>
    </row>
    <row r="56" spans="1:29" ht="20.3" customHeight="1">
      <c r="A56" s="106">
        <v>52</v>
      </c>
      <c r="B56" s="113" t="s">
        <v>302</v>
      </c>
      <c r="C56" s="113"/>
      <c r="D56" s="148">
        <v>0</v>
      </c>
      <c r="E56" s="148">
        <v>1</v>
      </c>
      <c r="F56" s="148">
        <v>1</v>
      </c>
      <c r="G56" s="148">
        <v>1</v>
      </c>
      <c r="H56" s="148">
        <v>0</v>
      </c>
      <c r="I56" s="148">
        <v>4</v>
      </c>
      <c r="J56" s="148">
        <v>1</v>
      </c>
      <c r="K56" s="149"/>
      <c r="L56" s="149"/>
      <c r="M56" s="148">
        <v>1</v>
      </c>
      <c r="N56" s="148">
        <v>1</v>
      </c>
      <c r="O56" s="149"/>
      <c r="P56" s="149"/>
      <c r="Q56" s="149"/>
      <c r="R56" s="149"/>
      <c r="S56" s="148">
        <v>0</v>
      </c>
      <c r="T56" s="148">
        <v>2</v>
      </c>
      <c r="U56" s="148">
        <v>3</v>
      </c>
      <c r="V56" s="148">
        <v>0</v>
      </c>
      <c r="W56" s="149"/>
      <c r="X56" s="149"/>
      <c r="Y56" s="149"/>
      <c r="Z56" s="149"/>
      <c r="AA56" s="148">
        <v>1</v>
      </c>
      <c r="AB56" s="148">
        <v>0</v>
      </c>
      <c r="AC56" s="148">
        <v>16</v>
      </c>
    </row>
    <row r="57" spans="1:29" ht="20.3" customHeight="1">
      <c r="A57" s="106">
        <v>53</v>
      </c>
      <c r="B57" s="113" t="s">
        <v>304</v>
      </c>
      <c r="C57" s="113"/>
      <c r="D57" s="148">
        <v>1</v>
      </c>
      <c r="E57" s="148">
        <v>2</v>
      </c>
      <c r="F57" s="148">
        <v>2</v>
      </c>
      <c r="G57" s="148">
        <v>2</v>
      </c>
      <c r="H57" s="148">
        <v>2</v>
      </c>
      <c r="I57" s="148">
        <v>4</v>
      </c>
      <c r="J57" s="148">
        <v>4</v>
      </c>
      <c r="K57" s="149"/>
      <c r="L57" s="149"/>
      <c r="M57" s="148">
        <v>4</v>
      </c>
      <c r="N57" s="148">
        <v>4</v>
      </c>
      <c r="O57" s="149"/>
      <c r="P57" s="149"/>
      <c r="Q57" s="148">
        <v>4</v>
      </c>
      <c r="R57" s="148">
        <v>5</v>
      </c>
      <c r="S57" s="149"/>
      <c r="T57" s="149"/>
      <c r="U57" s="148">
        <v>4</v>
      </c>
      <c r="V57" s="148">
        <v>3</v>
      </c>
      <c r="W57" s="149"/>
      <c r="X57" s="149"/>
      <c r="Y57" s="148">
        <v>4</v>
      </c>
      <c r="Z57" s="148">
        <v>4</v>
      </c>
      <c r="AA57" s="149"/>
      <c r="AB57" s="149"/>
      <c r="AC57" s="148">
        <v>49</v>
      </c>
    </row>
    <row r="58" spans="1:29" ht="20.3" customHeight="1">
      <c r="A58" s="106">
        <v>54</v>
      </c>
      <c r="B58" s="113" t="s">
        <v>306</v>
      </c>
      <c r="C58" s="113"/>
      <c r="D58" s="148">
        <v>2</v>
      </c>
      <c r="E58" s="148">
        <v>2</v>
      </c>
      <c r="F58" s="148">
        <v>1</v>
      </c>
      <c r="G58" s="148">
        <v>0</v>
      </c>
      <c r="H58" s="148">
        <v>0</v>
      </c>
      <c r="I58" s="148">
        <v>3</v>
      </c>
      <c r="J58" s="148">
        <v>2</v>
      </c>
      <c r="K58" s="149"/>
      <c r="L58" s="149"/>
      <c r="M58" s="148">
        <v>1</v>
      </c>
      <c r="N58" s="148">
        <v>2</v>
      </c>
      <c r="O58" s="149"/>
      <c r="P58" s="149"/>
      <c r="Q58" s="148">
        <v>3</v>
      </c>
      <c r="R58" s="148">
        <v>3</v>
      </c>
      <c r="S58" s="148">
        <v>0</v>
      </c>
      <c r="T58" s="149"/>
      <c r="U58" s="148">
        <v>2</v>
      </c>
      <c r="V58" s="148">
        <v>1</v>
      </c>
      <c r="W58" s="149"/>
      <c r="X58" s="149"/>
      <c r="Y58" s="148">
        <v>2</v>
      </c>
      <c r="Z58" s="148">
        <v>3</v>
      </c>
      <c r="AA58" s="149"/>
      <c r="AB58" s="149"/>
      <c r="AC58" s="148">
        <v>27</v>
      </c>
    </row>
    <row r="59" spans="1:29" ht="20.3" customHeight="1">
      <c r="A59" s="106">
        <v>55</v>
      </c>
      <c r="B59" s="113" t="s">
        <v>308</v>
      </c>
      <c r="C59" s="113"/>
      <c r="D59" s="148">
        <v>1</v>
      </c>
      <c r="E59" s="148">
        <v>2</v>
      </c>
      <c r="F59" s="148">
        <v>2</v>
      </c>
      <c r="G59" s="149"/>
      <c r="H59" s="148">
        <v>1</v>
      </c>
      <c r="I59" s="148">
        <v>3</v>
      </c>
      <c r="J59" s="149"/>
      <c r="K59" s="148">
        <v>4</v>
      </c>
      <c r="L59" s="148">
        <v>3</v>
      </c>
      <c r="M59" s="148">
        <v>3</v>
      </c>
      <c r="N59" s="148">
        <v>4</v>
      </c>
      <c r="O59" s="149"/>
      <c r="P59" s="149"/>
      <c r="Q59" s="149"/>
      <c r="R59" s="148">
        <v>4</v>
      </c>
      <c r="S59" s="148">
        <v>1</v>
      </c>
      <c r="T59" s="148">
        <v>3</v>
      </c>
      <c r="U59" s="148">
        <v>4</v>
      </c>
      <c r="V59" s="148">
        <v>3</v>
      </c>
      <c r="W59" s="149"/>
      <c r="X59" s="149"/>
      <c r="Y59" s="148">
        <v>3</v>
      </c>
      <c r="Z59" s="148">
        <v>4</v>
      </c>
      <c r="AA59" s="149"/>
      <c r="AB59" s="149"/>
      <c r="AC59" s="148">
        <v>38</v>
      </c>
    </row>
    <row r="60" spans="1:29" ht="20.3" customHeight="1">
      <c r="A60" s="106">
        <v>56</v>
      </c>
      <c r="B60" s="113" t="s">
        <v>310</v>
      </c>
      <c r="C60" s="113"/>
      <c r="D60" s="148">
        <v>2</v>
      </c>
      <c r="E60" s="148">
        <v>2</v>
      </c>
      <c r="F60" s="148">
        <v>2</v>
      </c>
      <c r="G60" s="148">
        <v>2</v>
      </c>
      <c r="H60" s="148">
        <v>2</v>
      </c>
      <c r="I60" s="149"/>
      <c r="J60" s="149"/>
      <c r="K60" s="148">
        <v>4</v>
      </c>
      <c r="L60" s="148">
        <v>3</v>
      </c>
      <c r="M60" s="148">
        <v>3</v>
      </c>
      <c r="N60" s="148">
        <v>4</v>
      </c>
      <c r="O60" s="149"/>
      <c r="P60" s="149"/>
      <c r="Q60" s="149"/>
      <c r="R60" s="149"/>
      <c r="S60" s="148">
        <v>4</v>
      </c>
      <c r="T60" s="148">
        <v>5</v>
      </c>
      <c r="U60" s="149"/>
      <c r="V60" s="149"/>
      <c r="W60" s="148">
        <v>4</v>
      </c>
      <c r="X60" s="148">
        <v>5</v>
      </c>
      <c r="Y60" s="149"/>
      <c r="Z60" s="149"/>
      <c r="AA60" s="148">
        <v>4</v>
      </c>
      <c r="AB60" s="148">
        <v>4</v>
      </c>
      <c r="AC60" s="148">
        <v>50</v>
      </c>
    </row>
    <row r="61" spans="1:29" ht="20.3" customHeight="1">
      <c r="A61" s="106">
        <v>57</v>
      </c>
      <c r="B61" s="113" t="s">
        <v>312</v>
      </c>
      <c r="C61" s="113"/>
      <c r="D61" s="148">
        <v>2</v>
      </c>
      <c r="E61" s="148">
        <v>2</v>
      </c>
      <c r="F61" s="148">
        <v>2</v>
      </c>
      <c r="G61" s="148">
        <v>2</v>
      </c>
      <c r="H61" s="148">
        <v>2</v>
      </c>
      <c r="I61" s="149"/>
      <c r="J61" s="149"/>
      <c r="K61" s="148">
        <v>4</v>
      </c>
      <c r="L61" s="148">
        <v>5</v>
      </c>
      <c r="M61" s="148">
        <v>5</v>
      </c>
      <c r="N61" s="148">
        <v>3</v>
      </c>
      <c r="O61" s="149"/>
      <c r="P61" s="149"/>
      <c r="Q61" s="148">
        <v>4</v>
      </c>
      <c r="R61" s="148">
        <v>4</v>
      </c>
      <c r="S61" s="149"/>
      <c r="T61" s="149"/>
      <c r="U61" s="148">
        <v>4</v>
      </c>
      <c r="V61" s="148">
        <v>4</v>
      </c>
      <c r="W61" s="149"/>
      <c r="X61" s="149"/>
      <c r="Y61" s="148">
        <v>4</v>
      </c>
      <c r="Z61" s="148">
        <v>4</v>
      </c>
      <c r="AA61" s="149"/>
      <c r="AB61" s="149"/>
      <c r="AC61" s="148">
        <v>51</v>
      </c>
    </row>
    <row r="62" spans="1:29" ht="20.3" customHeight="1">
      <c r="A62" s="106">
        <v>58</v>
      </c>
      <c r="B62" s="113" t="s">
        <v>314</v>
      </c>
      <c r="C62" s="113"/>
      <c r="D62" s="148">
        <v>2</v>
      </c>
      <c r="E62" s="148">
        <v>2</v>
      </c>
      <c r="F62" s="148">
        <v>2</v>
      </c>
      <c r="G62" s="148">
        <v>0</v>
      </c>
      <c r="H62" s="148">
        <v>2</v>
      </c>
      <c r="I62" s="148">
        <v>4</v>
      </c>
      <c r="J62" s="148">
        <v>3</v>
      </c>
      <c r="K62" s="149"/>
      <c r="L62" s="149"/>
      <c r="M62" s="148">
        <v>4</v>
      </c>
      <c r="N62" s="148">
        <v>4</v>
      </c>
      <c r="O62" s="149"/>
      <c r="P62" s="149"/>
      <c r="Q62" s="149"/>
      <c r="R62" s="148">
        <v>3</v>
      </c>
      <c r="S62" s="149"/>
      <c r="T62" s="149"/>
      <c r="U62" s="148">
        <v>4</v>
      </c>
      <c r="V62" s="148">
        <v>2</v>
      </c>
      <c r="W62" s="149"/>
      <c r="X62" s="149"/>
      <c r="Y62" s="149"/>
      <c r="Z62" s="149"/>
      <c r="AA62" s="148">
        <v>4</v>
      </c>
      <c r="AB62" s="148">
        <v>1</v>
      </c>
      <c r="AC62" s="148">
        <v>37</v>
      </c>
    </row>
    <row r="63" spans="1:29" ht="20.3" customHeight="1">
      <c r="A63" s="106">
        <v>59</v>
      </c>
      <c r="B63" s="113" t="s">
        <v>316</v>
      </c>
      <c r="C63" s="113"/>
      <c r="D63" s="148">
        <v>2</v>
      </c>
      <c r="E63" s="148">
        <v>1</v>
      </c>
      <c r="F63" s="148">
        <v>1</v>
      </c>
      <c r="G63" s="148">
        <v>1</v>
      </c>
      <c r="H63" s="148">
        <v>0</v>
      </c>
      <c r="I63" s="148">
        <v>4</v>
      </c>
      <c r="J63" s="148">
        <v>4</v>
      </c>
      <c r="K63" s="149"/>
      <c r="L63" s="149"/>
      <c r="M63" s="149"/>
      <c r="N63" s="149"/>
      <c r="O63" s="148">
        <v>3</v>
      </c>
      <c r="P63" s="148">
        <v>1</v>
      </c>
      <c r="Q63" s="149"/>
      <c r="R63" s="149"/>
      <c r="S63" s="148">
        <v>2</v>
      </c>
      <c r="T63" s="148">
        <v>4</v>
      </c>
      <c r="U63" s="148">
        <v>4</v>
      </c>
      <c r="V63" s="148">
        <v>2</v>
      </c>
      <c r="W63" s="149"/>
      <c r="X63" s="149"/>
      <c r="Y63" s="148">
        <v>3</v>
      </c>
      <c r="Z63" s="148">
        <v>4</v>
      </c>
      <c r="AA63" s="149"/>
      <c r="AB63" s="149"/>
      <c r="AC63" s="148">
        <v>36</v>
      </c>
    </row>
    <row r="64" spans="1:29" ht="20.3" customHeight="1">
      <c r="A64" s="106">
        <v>60</v>
      </c>
      <c r="B64" s="113" t="s">
        <v>320</v>
      </c>
      <c r="C64" s="113"/>
      <c r="D64" s="148">
        <v>2</v>
      </c>
      <c r="E64" s="148">
        <v>1</v>
      </c>
      <c r="F64" s="148">
        <v>2</v>
      </c>
      <c r="G64" s="148">
        <v>2</v>
      </c>
      <c r="H64" s="148">
        <v>2</v>
      </c>
      <c r="I64" s="149"/>
      <c r="J64" s="149"/>
      <c r="K64" s="148">
        <v>4</v>
      </c>
      <c r="L64" s="148">
        <v>4</v>
      </c>
      <c r="M64" s="148">
        <v>3</v>
      </c>
      <c r="N64" s="148">
        <v>3</v>
      </c>
      <c r="O64" s="148">
        <v>2</v>
      </c>
      <c r="P64" s="148">
        <v>2</v>
      </c>
      <c r="Q64" s="148">
        <v>1</v>
      </c>
      <c r="R64" s="148">
        <v>3</v>
      </c>
      <c r="S64" s="149"/>
      <c r="T64" s="148">
        <v>1</v>
      </c>
      <c r="U64" s="148">
        <v>2</v>
      </c>
      <c r="V64" s="148">
        <v>1</v>
      </c>
      <c r="W64" s="148">
        <v>0</v>
      </c>
      <c r="X64" s="149"/>
      <c r="Y64" s="148">
        <v>2</v>
      </c>
      <c r="Z64" s="148">
        <v>4</v>
      </c>
      <c r="AA64" s="149"/>
      <c r="AB64" s="149"/>
      <c r="AC64" s="148">
        <v>36</v>
      </c>
    </row>
    <row r="65" spans="1:29" ht="20.3" customHeight="1">
      <c r="A65" s="106">
        <v>61</v>
      </c>
      <c r="B65" s="113" t="s">
        <v>322</v>
      </c>
      <c r="C65" s="113"/>
      <c r="D65" s="148">
        <v>1</v>
      </c>
      <c r="E65" s="148">
        <v>2</v>
      </c>
      <c r="F65" s="148">
        <v>1</v>
      </c>
      <c r="G65" s="148">
        <v>1</v>
      </c>
      <c r="H65" s="148">
        <v>0</v>
      </c>
      <c r="I65" s="148">
        <v>3</v>
      </c>
      <c r="J65" s="148">
        <v>2</v>
      </c>
      <c r="K65" s="149"/>
      <c r="L65" s="149"/>
      <c r="M65" s="149"/>
      <c r="N65" s="149"/>
      <c r="O65" s="148">
        <v>2</v>
      </c>
      <c r="P65" s="148">
        <v>1</v>
      </c>
      <c r="Q65" s="149"/>
      <c r="R65" s="149"/>
      <c r="S65" s="148">
        <v>1</v>
      </c>
      <c r="T65" s="148">
        <v>4</v>
      </c>
      <c r="U65" s="148">
        <v>4</v>
      </c>
      <c r="V65" s="148">
        <v>1</v>
      </c>
      <c r="W65" s="149"/>
      <c r="X65" s="149"/>
      <c r="Y65" s="149"/>
      <c r="Z65" s="149"/>
      <c r="AA65" s="148">
        <v>1</v>
      </c>
      <c r="AB65" s="148">
        <v>1</v>
      </c>
      <c r="AC65" s="148">
        <v>25</v>
      </c>
    </row>
    <row r="66" spans="1:29" ht="20.3" customHeight="1">
      <c r="A66" s="106">
        <v>62</v>
      </c>
      <c r="B66" s="113" t="s">
        <v>324</v>
      </c>
      <c r="C66" s="113"/>
      <c r="D66" s="148">
        <v>2</v>
      </c>
      <c r="E66" s="148">
        <v>2</v>
      </c>
      <c r="F66" s="148">
        <v>2</v>
      </c>
      <c r="G66" s="148">
        <v>2</v>
      </c>
      <c r="H66" s="148">
        <v>2</v>
      </c>
      <c r="I66" s="148">
        <v>3</v>
      </c>
      <c r="J66" s="148">
        <v>4</v>
      </c>
      <c r="K66" s="149"/>
      <c r="L66" s="149"/>
      <c r="M66" s="148">
        <v>3</v>
      </c>
      <c r="N66" s="148">
        <v>4</v>
      </c>
      <c r="O66" s="149"/>
      <c r="P66" s="149"/>
      <c r="Q66" s="148">
        <v>2</v>
      </c>
      <c r="R66" s="148">
        <v>2</v>
      </c>
      <c r="S66" s="149"/>
      <c r="T66" s="149"/>
      <c r="U66" s="148">
        <v>4</v>
      </c>
      <c r="V66" s="148">
        <v>2</v>
      </c>
      <c r="W66" s="149"/>
      <c r="X66" s="149"/>
      <c r="Y66" s="148">
        <v>4</v>
      </c>
      <c r="Z66" s="148">
        <v>5</v>
      </c>
      <c r="AA66" s="149"/>
      <c r="AB66" s="149"/>
      <c r="AC66" s="148">
        <v>43</v>
      </c>
    </row>
    <row r="67" spans="1:29" ht="20.3" customHeight="1">
      <c r="A67" s="106">
        <v>63</v>
      </c>
      <c r="B67" s="113" t="s">
        <v>326</v>
      </c>
      <c r="C67" s="113"/>
      <c r="D67" s="148">
        <v>0</v>
      </c>
      <c r="E67" s="148">
        <v>1</v>
      </c>
      <c r="F67" s="148">
        <v>0</v>
      </c>
      <c r="G67" s="149"/>
      <c r="H67" s="148">
        <v>0</v>
      </c>
      <c r="I67" s="148">
        <v>1</v>
      </c>
      <c r="J67" s="148">
        <v>1</v>
      </c>
      <c r="K67" s="149"/>
      <c r="L67" s="149"/>
      <c r="M67" s="148">
        <v>1</v>
      </c>
      <c r="N67" s="148">
        <v>1</v>
      </c>
      <c r="O67" s="149"/>
      <c r="P67" s="149"/>
      <c r="Q67" s="149"/>
      <c r="R67" s="149"/>
      <c r="S67" s="148">
        <v>0</v>
      </c>
      <c r="T67" s="148">
        <v>1</v>
      </c>
      <c r="U67" s="148">
        <v>2</v>
      </c>
      <c r="V67" s="148">
        <v>1</v>
      </c>
      <c r="W67" s="149"/>
      <c r="X67" s="149"/>
      <c r="Y67" s="148">
        <v>1</v>
      </c>
      <c r="Z67" s="148">
        <v>1</v>
      </c>
      <c r="AA67" s="149"/>
      <c r="AB67" s="149"/>
      <c r="AC67" s="148">
        <v>11</v>
      </c>
    </row>
    <row r="68" spans="1:29" ht="20.3" customHeight="1">
      <c r="A68" s="106">
        <v>64</v>
      </c>
      <c r="B68" s="113" t="s">
        <v>328</v>
      </c>
      <c r="C68" s="113"/>
      <c r="D68" s="148">
        <v>1</v>
      </c>
      <c r="E68" s="148">
        <v>1</v>
      </c>
      <c r="F68" s="148">
        <v>1</v>
      </c>
      <c r="G68" s="148">
        <v>1</v>
      </c>
      <c r="H68" s="148">
        <v>1</v>
      </c>
      <c r="I68" s="149"/>
      <c r="J68" s="149"/>
      <c r="K68" s="148">
        <v>4</v>
      </c>
      <c r="L68" s="148">
        <v>3</v>
      </c>
      <c r="M68" s="148">
        <v>4</v>
      </c>
      <c r="N68" s="148">
        <v>3</v>
      </c>
      <c r="O68" s="149"/>
      <c r="P68" s="149"/>
      <c r="Q68" s="148">
        <v>4</v>
      </c>
      <c r="R68" s="148">
        <v>4</v>
      </c>
      <c r="S68" s="149"/>
      <c r="T68" s="149"/>
      <c r="U68" s="148">
        <v>3</v>
      </c>
      <c r="V68" s="148">
        <v>0</v>
      </c>
      <c r="W68" s="149"/>
      <c r="X68" s="149"/>
      <c r="Y68" s="148">
        <v>3</v>
      </c>
      <c r="Z68" s="148">
        <v>4</v>
      </c>
      <c r="AA68" s="149"/>
      <c r="AB68" s="149"/>
      <c r="AC68" s="148">
        <v>37</v>
      </c>
    </row>
    <row r="69" spans="1:29" ht="20.3" customHeight="1">
      <c r="A69" s="106">
        <v>65</v>
      </c>
      <c r="B69" s="113" t="s">
        <v>330</v>
      </c>
      <c r="C69" s="113"/>
      <c r="D69" s="148">
        <v>2</v>
      </c>
      <c r="E69" s="148">
        <v>2</v>
      </c>
      <c r="F69" s="148">
        <v>2</v>
      </c>
      <c r="G69" s="148">
        <v>2</v>
      </c>
      <c r="H69" s="148">
        <v>2</v>
      </c>
      <c r="I69" s="148">
        <v>5</v>
      </c>
      <c r="J69" s="148">
        <v>5</v>
      </c>
      <c r="K69" s="149"/>
      <c r="L69" s="149"/>
      <c r="M69" s="148">
        <v>5</v>
      </c>
      <c r="N69" s="148">
        <v>2</v>
      </c>
      <c r="O69" s="148">
        <v>5</v>
      </c>
      <c r="P69" s="148">
        <v>4</v>
      </c>
      <c r="Q69" s="148">
        <v>5</v>
      </c>
      <c r="R69" s="148">
        <v>4</v>
      </c>
      <c r="S69" s="149"/>
      <c r="T69" s="149"/>
      <c r="U69" s="149"/>
      <c r="V69" s="149"/>
      <c r="W69" s="149"/>
      <c r="X69" s="149"/>
      <c r="Y69" s="148">
        <v>4</v>
      </c>
      <c r="Z69" s="148">
        <v>5</v>
      </c>
      <c r="AA69" s="149"/>
      <c r="AB69" s="149"/>
      <c r="AC69" s="148">
        <v>47</v>
      </c>
    </row>
    <row r="70" spans="1:29" ht="20.3" customHeight="1">
      <c r="A70" s="106">
        <v>66</v>
      </c>
      <c r="B70" s="113" t="s">
        <v>332</v>
      </c>
      <c r="C70" s="113"/>
      <c r="D70" s="148">
        <v>2</v>
      </c>
      <c r="E70" s="148">
        <v>2</v>
      </c>
      <c r="F70" s="148">
        <v>1</v>
      </c>
      <c r="G70" s="148">
        <v>1</v>
      </c>
      <c r="H70" s="148">
        <v>2</v>
      </c>
      <c r="I70" s="149"/>
      <c r="J70" s="149"/>
      <c r="K70" s="148">
        <v>5</v>
      </c>
      <c r="L70" s="148">
        <v>4</v>
      </c>
      <c r="M70" s="148">
        <v>4</v>
      </c>
      <c r="N70" s="148">
        <v>0</v>
      </c>
      <c r="O70" s="149"/>
      <c r="P70" s="149"/>
      <c r="Q70" s="149"/>
      <c r="R70" s="149"/>
      <c r="S70" s="148">
        <v>1</v>
      </c>
      <c r="T70" s="148">
        <v>4</v>
      </c>
      <c r="U70" s="149"/>
      <c r="V70" s="149"/>
      <c r="W70" s="148">
        <v>4</v>
      </c>
      <c r="X70" s="148">
        <v>3</v>
      </c>
      <c r="Y70" s="148">
        <v>3</v>
      </c>
      <c r="Z70" s="148">
        <v>3</v>
      </c>
      <c r="AA70" s="149"/>
      <c r="AB70" s="149"/>
      <c r="AC70" s="148">
        <v>39</v>
      </c>
    </row>
    <row r="71" spans="1:29" ht="20.3" customHeight="1">
      <c r="A71" s="106">
        <v>67</v>
      </c>
      <c r="B71" s="113" t="s">
        <v>334</v>
      </c>
      <c r="C71" s="113"/>
      <c r="D71" s="148">
        <v>0</v>
      </c>
      <c r="E71" s="148">
        <v>0</v>
      </c>
      <c r="F71" s="148">
        <v>0</v>
      </c>
      <c r="G71" s="148">
        <v>0</v>
      </c>
      <c r="H71" s="148">
        <v>0</v>
      </c>
      <c r="I71" s="148">
        <v>3</v>
      </c>
      <c r="J71" s="148">
        <v>0</v>
      </c>
      <c r="K71" s="149"/>
      <c r="L71" s="149"/>
      <c r="M71" s="149"/>
      <c r="N71" s="149"/>
      <c r="O71" s="148">
        <v>1</v>
      </c>
      <c r="P71" s="148">
        <v>1</v>
      </c>
      <c r="Q71" s="148">
        <v>2</v>
      </c>
      <c r="R71" s="148">
        <v>2</v>
      </c>
      <c r="S71" s="149"/>
      <c r="T71" s="149"/>
      <c r="U71" s="148">
        <v>1</v>
      </c>
      <c r="V71" s="148">
        <v>1</v>
      </c>
      <c r="W71" s="149"/>
      <c r="X71" s="149"/>
      <c r="Y71" s="148">
        <v>1</v>
      </c>
      <c r="Z71" s="148">
        <v>2</v>
      </c>
      <c r="AA71" s="149"/>
      <c r="AB71" s="149"/>
      <c r="AC71" s="148">
        <v>14</v>
      </c>
    </row>
    <row r="72" spans="1:29" ht="20.3" customHeight="1">
      <c r="A72" s="106">
        <v>68</v>
      </c>
      <c r="B72" s="113" t="s">
        <v>336</v>
      </c>
      <c r="C72" s="113"/>
      <c r="D72" s="148">
        <v>1</v>
      </c>
      <c r="E72" s="148">
        <v>2</v>
      </c>
      <c r="F72" s="148">
        <v>1</v>
      </c>
      <c r="G72" s="148">
        <v>1</v>
      </c>
      <c r="H72" s="148">
        <v>1</v>
      </c>
      <c r="I72" s="149"/>
      <c r="J72" s="149"/>
      <c r="K72" s="148">
        <v>4</v>
      </c>
      <c r="L72" s="148">
        <v>3</v>
      </c>
      <c r="M72" s="148">
        <v>3</v>
      </c>
      <c r="N72" s="148">
        <v>3</v>
      </c>
      <c r="O72" s="149"/>
      <c r="P72" s="149"/>
      <c r="Q72" s="149"/>
      <c r="R72" s="149"/>
      <c r="S72" s="148">
        <v>4</v>
      </c>
      <c r="T72" s="148">
        <v>5</v>
      </c>
      <c r="U72" s="148">
        <v>4</v>
      </c>
      <c r="V72" s="148">
        <v>4</v>
      </c>
      <c r="W72" s="149"/>
      <c r="X72" s="149"/>
      <c r="Y72" s="148">
        <v>4</v>
      </c>
      <c r="Z72" s="148">
        <v>5</v>
      </c>
      <c r="AA72" s="149"/>
      <c r="AB72" s="149"/>
      <c r="AC72" s="148">
        <v>45</v>
      </c>
    </row>
    <row r="73" spans="1:29" ht="20.3" customHeight="1">
      <c r="A73" s="106">
        <v>69</v>
      </c>
      <c r="B73" s="113" t="s">
        <v>338</v>
      </c>
      <c r="C73" s="113"/>
      <c r="D73" s="148">
        <v>1</v>
      </c>
      <c r="E73" s="148">
        <v>0</v>
      </c>
      <c r="F73" s="148">
        <v>0</v>
      </c>
      <c r="G73" s="148">
        <v>0</v>
      </c>
      <c r="H73" s="148">
        <v>1</v>
      </c>
      <c r="I73" s="148">
        <v>1</v>
      </c>
      <c r="J73" s="148">
        <v>0</v>
      </c>
      <c r="K73" s="149"/>
      <c r="L73" s="149"/>
      <c r="M73" s="149"/>
      <c r="N73" s="149"/>
      <c r="O73" s="148">
        <v>4</v>
      </c>
      <c r="P73" s="148">
        <v>1</v>
      </c>
      <c r="Q73" s="149"/>
      <c r="R73" s="149"/>
      <c r="S73" s="148">
        <v>2</v>
      </c>
      <c r="T73" s="148">
        <v>1</v>
      </c>
      <c r="U73" s="148">
        <v>0</v>
      </c>
      <c r="V73" s="148">
        <v>2</v>
      </c>
      <c r="W73" s="149"/>
      <c r="X73" s="149"/>
      <c r="Y73" s="149"/>
      <c r="Z73" s="149"/>
      <c r="AA73" s="148">
        <v>2</v>
      </c>
      <c r="AB73" s="148">
        <v>1</v>
      </c>
      <c r="AC73" s="148">
        <v>16</v>
      </c>
    </row>
    <row r="74" spans="1:29" ht="20.3" customHeight="1">
      <c r="A74" s="106">
        <v>70</v>
      </c>
      <c r="B74" s="113" t="s">
        <v>340</v>
      </c>
      <c r="C74" s="113"/>
      <c r="D74" s="148">
        <v>2</v>
      </c>
      <c r="E74" s="148">
        <v>2</v>
      </c>
      <c r="F74" s="148">
        <v>2</v>
      </c>
      <c r="G74" s="148">
        <v>2</v>
      </c>
      <c r="H74" s="148">
        <v>1</v>
      </c>
      <c r="I74" s="148">
        <v>2</v>
      </c>
      <c r="J74" s="148">
        <v>4</v>
      </c>
      <c r="K74" s="149"/>
      <c r="L74" s="149"/>
      <c r="M74" s="148">
        <v>4</v>
      </c>
      <c r="N74" s="148">
        <v>0</v>
      </c>
      <c r="O74" s="149"/>
      <c r="P74" s="149"/>
      <c r="Q74" s="148">
        <v>3</v>
      </c>
      <c r="R74" s="148">
        <v>3</v>
      </c>
      <c r="S74" s="149"/>
      <c r="T74" s="149"/>
      <c r="U74" s="148">
        <v>3</v>
      </c>
      <c r="V74" s="148">
        <v>2</v>
      </c>
      <c r="W74" s="149"/>
      <c r="X74" s="149"/>
      <c r="Y74" s="148">
        <v>3</v>
      </c>
      <c r="Z74" s="148">
        <v>3</v>
      </c>
      <c r="AA74" s="149"/>
      <c r="AB74" s="149"/>
      <c r="AC74" s="148">
        <v>36</v>
      </c>
    </row>
    <row r="75" spans="1:29" ht="20.3" customHeight="1">
      <c r="A75" s="106">
        <v>71</v>
      </c>
      <c r="B75" s="113" t="s">
        <v>342</v>
      </c>
      <c r="C75" s="113"/>
      <c r="D75" s="148">
        <v>0</v>
      </c>
      <c r="E75" s="148">
        <v>1</v>
      </c>
      <c r="F75" s="148">
        <v>1</v>
      </c>
      <c r="G75" s="148">
        <v>1</v>
      </c>
      <c r="H75" s="148">
        <v>1</v>
      </c>
      <c r="I75" s="148">
        <v>3</v>
      </c>
      <c r="J75" s="148">
        <v>1</v>
      </c>
      <c r="K75" s="149"/>
      <c r="L75" s="149"/>
      <c r="M75" s="149"/>
      <c r="N75" s="149"/>
      <c r="O75" s="148">
        <v>4</v>
      </c>
      <c r="P75" s="148">
        <v>2</v>
      </c>
      <c r="Q75" s="149"/>
      <c r="R75" s="149"/>
      <c r="S75" s="148">
        <v>1</v>
      </c>
      <c r="T75" s="148">
        <v>3</v>
      </c>
      <c r="U75" s="148">
        <v>2</v>
      </c>
      <c r="V75" s="148">
        <v>1</v>
      </c>
      <c r="W75" s="149"/>
      <c r="X75" s="149"/>
      <c r="Y75" s="148">
        <v>1</v>
      </c>
      <c r="Z75" s="148">
        <v>3</v>
      </c>
      <c r="AA75" s="149"/>
      <c r="AB75" s="149"/>
      <c r="AC75" s="148">
        <v>25</v>
      </c>
    </row>
    <row r="76" spans="1:29" ht="20.3" customHeight="1">
      <c r="A76" s="106">
        <v>72</v>
      </c>
      <c r="B76" s="113" t="s">
        <v>344</v>
      </c>
      <c r="C76" s="113"/>
      <c r="D76" s="148">
        <v>1</v>
      </c>
      <c r="E76" s="148">
        <v>1</v>
      </c>
      <c r="F76" s="148">
        <v>1</v>
      </c>
      <c r="G76" s="148">
        <v>1</v>
      </c>
      <c r="H76" s="148">
        <v>1</v>
      </c>
      <c r="I76" s="148">
        <v>1</v>
      </c>
      <c r="J76" s="148">
        <v>2</v>
      </c>
      <c r="K76" s="149"/>
      <c r="L76" s="149"/>
      <c r="M76" s="148">
        <v>2</v>
      </c>
      <c r="N76" s="148">
        <v>3</v>
      </c>
      <c r="O76" s="148">
        <v>5</v>
      </c>
      <c r="P76" s="148">
        <v>3</v>
      </c>
      <c r="Q76" s="148">
        <v>1</v>
      </c>
      <c r="R76" s="148">
        <v>3</v>
      </c>
      <c r="S76" s="149"/>
      <c r="T76" s="149"/>
      <c r="U76" s="148">
        <v>2</v>
      </c>
      <c r="V76" s="148">
        <v>2</v>
      </c>
      <c r="W76" s="149"/>
      <c r="X76" s="149"/>
      <c r="Y76" s="148">
        <v>1</v>
      </c>
      <c r="Z76" s="148">
        <v>4</v>
      </c>
      <c r="AA76" s="149"/>
      <c r="AB76" s="148">
        <v>5</v>
      </c>
      <c r="AC76" s="148">
        <v>26</v>
      </c>
    </row>
    <row r="77" spans="1:29" ht="20.3" customHeight="1">
      <c r="A77" s="106">
        <v>73</v>
      </c>
      <c r="B77" s="113" t="s">
        <v>346</v>
      </c>
      <c r="C77" s="113"/>
      <c r="D77" s="148">
        <v>0</v>
      </c>
      <c r="E77" s="148">
        <v>1</v>
      </c>
      <c r="F77" s="148">
        <v>1</v>
      </c>
      <c r="G77" s="148">
        <v>1</v>
      </c>
      <c r="H77" s="148">
        <v>1</v>
      </c>
      <c r="I77" s="148">
        <v>2</v>
      </c>
      <c r="J77" s="148">
        <v>3</v>
      </c>
      <c r="K77" s="149"/>
      <c r="L77" s="149"/>
      <c r="M77" s="148">
        <v>4</v>
      </c>
      <c r="N77" s="148">
        <v>3</v>
      </c>
      <c r="O77" s="149"/>
      <c r="P77" s="149"/>
      <c r="Q77" s="148">
        <v>2</v>
      </c>
      <c r="R77" s="148">
        <v>3</v>
      </c>
      <c r="S77" s="148">
        <v>1</v>
      </c>
      <c r="T77" s="148">
        <v>4</v>
      </c>
      <c r="U77" s="148">
        <v>4</v>
      </c>
      <c r="V77" s="149"/>
      <c r="W77" s="149"/>
      <c r="X77" s="149"/>
      <c r="Y77" s="149"/>
      <c r="Z77" s="149"/>
      <c r="AA77" s="148">
        <v>4</v>
      </c>
      <c r="AB77" s="148">
        <v>1</v>
      </c>
      <c r="AC77" s="148">
        <v>30</v>
      </c>
    </row>
    <row r="78" spans="1:29" ht="20.3" customHeight="1">
      <c r="A78" s="106">
        <v>74</v>
      </c>
      <c r="B78" s="113" t="s">
        <v>348</v>
      </c>
      <c r="C78" s="113"/>
      <c r="D78" s="148">
        <v>1</v>
      </c>
      <c r="E78" s="148">
        <v>1</v>
      </c>
      <c r="F78" s="148">
        <v>0</v>
      </c>
      <c r="G78" s="148">
        <v>0</v>
      </c>
      <c r="H78" s="148">
        <v>0</v>
      </c>
      <c r="I78" s="148">
        <v>3</v>
      </c>
      <c r="J78" s="148">
        <v>1</v>
      </c>
      <c r="K78" s="149"/>
      <c r="L78" s="149"/>
      <c r="M78" s="149"/>
      <c r="N78" s="149"/>
      <c r="O78" s="148">
        <v>1</v>
      </c>
      <c r="P78" s="148">
        <v>1</v>
      </c>
      <c r="Q78" s="149"/>
      <c r="R78" s="149"/>
      <c r="S78" s="148">
        <v>2</v>
      </c>
      <c r="T78" s="148">
        <v>4</v>
      </c>
      <c r="U78" s="148">
        <v>3</v>
      </c>
      <c r="V78" s="148">
        <v>2</v>
      </c>
      <c r="W78" s="149"/>
      <c r="X78" s="149"/>
      <c r="Y78" s="148">
        <v>3</v>
      </c>
      <c r="Z78" s="148">
        <v>3</v>
      </c>
      <c r="AA78" s="149"/>
      <c r="AB78" s="149"/>
      <c r="AC78" s="148">
        <v>25</v>
      </c>
    </row>
    <row r="79" spans="1:29" ht="20.3" customHeight="1">
      <c r="A79" s="106">
        <v>75</v>
      </c>
      <c r="B79" s="113" t="s">
        <v>350</v>
      </c>
      <c r="C79" s="113"/>
      <c r="D79" s="148">
        <v>0</v>
      </c>
      <c r="E79" s="148">
        <v>0</v>
      </c>
      <c r="F79" s="148">
        <v>0</v>
      </c>
      <c r="G79" s="148">
        <v>0</v>
      </c>
      <c r="H79" s="148">
        <v>0</v>
      </c>
      <c r="I79" s="149"/>
      <c r="J79" s="149"/>
      <c r="K79" s="148">
        <v>3</v>
      </c>
      <c r="L79" s="148">
        <v>3</v>
      </c>
      <c r="M79" s="149"/>
      <c r="N79" s="149"/>
      <c r="O79" s="148">
        <v>1</v>
      </c>
      <c r="P79" s="149"/>
      <c r="Q79" s="149"/>
      <c r="R79" s="149"/>
      <c r="S79" s="148">
        <v>0</v>
      </c>
      <c r="T79" s="148">
        <v>0</v>
      </c>
      <c r="U79" s="148">
        <v>1</v>
      </c>
      <c r="V79" s="149"/>
      <c r="W79" s="149"/>
      <c r="X79" s="149"/>
      <c r="Y79" s="149"/>
      <c r="Z79" s="149"/>
      <c r="AA79" s="148">
        <v>1</v>
      </c>
      <c r="AB79" s="149"/>
      <c r="AC79" s="148">
        <v>9</v>
      </c>
    </row>
    <row r="80" spans="1:29" ht="20.3" customHeight="1">
      <c r="A80" s="106">
        <v>76</v>
      </c>
      <c r="B80" s="113" t="s">
        <v>352</v>
      </c>
      <c r="C80" s="113"/>
      <c r="D80" s="148">
        <v>2</v>
      </c>
      <c r="E80" s="148">
        <v>2</v>
      </c>
      <c r="F80" s="148">
        <v>0</v>
      </c>
      <c r="G80" s="148">
        <v>1</v>
      </c>
      <c r="H80" s="148">
        <v>1</v>
      </c>
      <c r="I80" s="148">
        <v>4</v>
      </c>
      <c r="J80" s="148">
        <v>1</v>
      </c>
      <c r="K80" s="149"/>
      <c r="L80" s="149"/>
      <c r="M80" s="149"/>
      <c r="N80" s="149"/>
      <c r="O80" s="148">
        <v>3</v>
      </c>
      <c r="P80" s="148">
        <v>2</v>
      </c>
      <c r="Q80" s="149"/>
      <c r="R80" s="149"/>
      <c r="S80" s="148">
        <v>1</v>
      </c>
      <c r="T80" s="148">
        <v>5</v>
      </c>
      <c r="U80" s="148">
        <v>4</v>
      </c>
      <c r="V80" s="148">
        <v>3</v>
      </c>
      <c r="W80" s="149"/>
      <c r="X80" s="149"/>
      <c r="Y80" s="148">
        <v>4</v>
      </c>
      <c r="Z80" s="148">
        <v>5</v>
      </c>
      <c r="AA80" s="149"/>
      <c r="AB80" s="149"/>
      <c r="AC80" s="148">
        <v>38</v>
      </c>
    </row>
    <row r="81" spans="1:29" ht="20.3" customHeight="1">
      <c r="A81" s="106">
        <v>77</v>
      </c>
      <c r="B81" s="113" t="s">
        <v>354</v>
      </c>
      <c r="C81" s="113"/>
      <c r="D81" s="148">
        <v>0</v>
      </c>
      <c r="E81" s="148">
        <v>1</v>
      </c>
      <c r="F81" s="148">
        <v>0</v>
      </c>
      <c r="G81" s="148">
        <v>0</v>
      </c>
      <c r="H81" s="148">
        <v>1</v>
      </c>
      <c r="I81" s="148">
        <v>3</v>
      </c>
      <c r="J81" s="148">
        <v>0</v>
      </c>
      <c r="K81" s="149"/>
      <c r="L81" s="149"/>
      <c r="M81" s="149"/>
      <c r="N81" s="149"/>
      <c r="O81" s="148">
        <v>2</v>
      </c>
      <c r="P81" s="148">
        <v>1</v>
      </c>
      <c r="Q81" s="149"/>
      <c r="R81" s="149"/>
      <c r="S81" s="148">
        <v>1</v>
      </c>
      <c r="T81" s="148">
        <v>3</v>
      </c>
      <c r="U81" s="148">
        <v>5</v>
      </c>
      <c r="V81" s="148">
        <v>1</v>
      </c>
      <c r="W81" s="149"/>
      <c r="X81" s="149"/>
      <c r="Y81" s="149"/>
      <c r="Z81" s="149"/>
      <c r="AA81" s="148">
        <v>3</v>
      </c>
      <c r="AB81" s="148">
        <v>4</v>
      </c>
      <c r="AC81" s="148">
        <v>25</v>
      </c>
    </row>
    <row r="82" spans="1:29" ht="20.3" customHeight="1">
      <c r="A82" s="106">
        <v>78</v>
      </c>
      <c r="B82" s="113" t="s">
        <v>356</v>
      </c>
      <c r="C82" s="113"/>
      <c r="D82" s="148">
        <v>1</v>
      </c>
      <c r="E82" s="148">
        <v>1</v>
      </c>
      <c r="F82" s="148">
        <v>1</v>
      </c>
      <c r="G82" s="148">
        <v>0</v>
      </c>
      <c r="H82" s="148">
        <v>1</v>
      </c>
      <c r="I82" s="148">
        <v>2</v>
      </c>
      <c r="J82" s="148">
        <v>1</v>
      </c>
      <c r="K82" s="149"/>
      <c r="L82" s="149"/>
      <c r="M82" s="148">
        <v>3</v>
      </c>
      <c r="N82" s="148">
        <v>3</v>
      </c>
      <c r="O82" s="149"/>
      <c r="P82" s="149"/>
      <c r="Q82" s="149"/>
      <c r="R82" s="149"/>
      <c r="S82" s="148">
        <v>3</v>
      </c>
      <c r="T82" s="148">
        <v>2</v>
      </c>
      <c r="U82" s="148">
        <v>1</v>
      </c>
      <c r="V82" s="148">
        <v>2</v>
      </c>
      <c r="W82" s="149"/>
      <c r="X82" s="149"/>
      <c r="Y82" s="148">
        <v>3</v>
      </c>
      <c r="Z82" s="148">
        <v>1</v>
      </c>
      <c r="AA82" s="149"/>
      <c r="AB82" s="149"/>
      <c r="AC82" s="148">
        <v>25</v>
      </c>
    </row>
    <row r="83" spans="1:29" ht="20.3" customHeight="1">
      <c r="A83" s="106">
        <v>79</v>
      </c>
      <c r="B83" s="113" t="s">
        <v>358</v>
      </c>
      <c r="C83" s="113"/>
      <c r="D83" s="148">
        <v>0</v>
      </c>
      <c r="E83" s="148">
        <v>0</v>
      </c>
      <c r="F83" s="148">
        <v>0</v>
      </c>
      <c r="G83" s="148">
        <v>0</v>
      </c>
      <c r="H83" s="148">
        <v>0</v>
      </c>
      <c r="I83" s="148">
        <v>3</v>
      </c>
      <c r="J83" s="148">
        <v>1</v>
      </c>
      <c r="K83" s="149"/>
      <c r="L83" s="149"/>
      <c r="M83" s="149"/>
      <c r="N83" s="149"/>
      <c r="O83" s="148">
        <v>2</v>
      </c>
      <c r="P83" s="148">
        <v>1</v>
      </c>
      <c r="Q83" s="148">
        <v>0</v>
      </c>
      <c r="R83" s="148">
        <v>0</v>
      </c>
      <c r="S83" s="149"/>
      <c r="T83" s="148">
        <v>1</v>
      </c>
      <c r="U83" s="148">
        <v>3</v>
      </c>
      <c r="V83" s="149"/>
      <c r="W83" s="148">
        <v>0</v>
      </c>
      <c r="X83" s="148">
        <v>1</v>
      </c>
      <c r="Y83" s="148">
        <v>0</v>
      </c>
      <c r="Z83" s="148">
        <v>1</v>
      </c>
      <c r="AA83" s="149"/>
      <c r="AB83" s="149"/>
      <c r="AC83" s="148">
        <v>12</v>
      </c>
    </row>
    <row r="84" spans="1:29" ht="20.3" customHeight="1">
      <c r="A84" s="106">
        <v>80</v>
      </c>
      <c r="B84" s="113" t="s">
        <v>360</v>
      </c>
      <c r="C84" s="113"/>
      <c r="D84" s="148">
        <v>2</v>
      </c>
      <c r="E84" s="148">
        <v>2</v>
      </c>
      <c r="F84" s="148">
        <v>2</v>
      </c>
      <c r="G84" s="148">
        <v>2</v>
      </c>
      <c r="H84" s="148">
        <v>2</v>
      </c>
      <c r="I84" s="149"/>
      <c r="J84" s="149"/>
      <c r="K84" s="148">
        <v>3</v>
      </c>
      <c r="L84" s="148">
        <v>2</v>
      </c>
      <c r="M84" s="148">
        <v>3</v>
      </c>
      <c r="N84" s="148">
        <v>4</v>
      </c>
      <c r="O84" s="149"/>
      <c r="P84" s="149"/>
      <c r="Q84" s="149"/>
      <c r="R84" s="149"/>
      <c r="S84" s="148">
        <v>4</v>
      </c>
      <c r="T84" s="148">
        <v>4</v>
      </c>
      <c r="U84" s="148">
        <v>5</v>
      </c>
      <c r="V84" s="148">
        <v>4</v>
      </c>
      <c r="W84" s="149"/>
      <c r="X84" s="149"/>
      <c r="Y84" s="149"/>
      <c r="Z84" s="149"/>
      <c r="AA84" s="148">
        <v>4</v>
      </c>
      <c r="AB84" s="148">
        <v>4</v>
      </c>
      <c r="AC84" s="148">
        <v>47</v>
      </c>
    </row>
    <row r="85" spans="1:29" ht="20.3" customHeight="1">
      <c r="A85" s="106">
        <v>81</v>
      </c>
      <c r="B85" s="113" t="s">
        <v>362</v>
      </c>
      <c r="C85" s="113"/>
      <c r="D85" s="148">
        <v>2</v>
      </c>
      <c r="E85" s="148">
        <v>2</v>
      </c>
      <c r="F85" s="148">
        <v>2</v>
      </c>
      <c r="G85" s="148">
        <v>2</v>
      </c>
      <c r="H85" s="148">
        <v>2</v>
      </c>
      <c r="I85" s="148">
        <v>4</v>
      </c>
      <c r="J85" s="148">
        <v>4</v>
      </c>
      <c r="K85" s="149"/>
      <c r="L85" s="149"/>
      <c r="M85" s="149"/>
      <c r="N85" s="149"/>
      <c r="O85" s="148">
        <v>4</v>
      </c>
      <c r="P85" s="148">
        <v>2</v>
      </c>
      <c r="Q85" s="148">
        <v>3</v>
      </c>
      <c r="R85" s="148">
        <v>4</v>
      </c>
      <c r="S85" s="149"/>
      <c r="T85" s="149"/>
      <c r="U85" s="148">
        <v>4</v>
      </c>
      <c r="V85" s="148">
        <v>5</v>
      </c>
      <c r="W85" s="149"/>
      <c r="X85" s="149"/>
      <c r="Y85" s="149"/>
      <c r="Z85" s="149"/>
      <c r="AA85" s="148">
        <v>4</v>
      </c>
      <c r="AB85" s="148">
        <v>5</v>
      </c>
      <c r="AC85" s="148">
        <v>49</v>
      </c>
    </row>
    <row r="86" spans="1:29" ht="20.3" customHeight="1">
      <c r="A86" s="106">
        <v>82</v>
      </c>
      <c r="B86" s="113" t="s">
        <v>364</v>
      </c>
      <c r="C86" s="113"/>
      <c r="D86" s="148">
        <v>2</v>
      </c>
      <c r="E86" s="148">
        <v>2</v>
      </c>
      <c r="F86" s="148">
        <v>1</v>
      </c>
      <c r="G86" s="148">
        <v>0</v>
      </c>
      <c r="H86" s="148">
        <v>0</v>
      </c>
      <c r="I86" s="148">
        <v>3</v>
      </c>
      <c r="J86" s="148">
        <v>4</v>
      </c>
      <c r="K86" s="149"/>
      <c r="L86" s="149"/>
      <c r="M86" s="148">
        <v>1</v>
      </c>
      <c r="N86" s="148">
        <v>2</v>
      </c>
      <c r="O86" s="149"/>
      <c r="P86" s="149"/>
      <c r="Q86" s="149"/>
      <c r="R86" s="148">
        <v>3</v>
      </c>
      <c r="S86" s="149"/>
      <c r="T86" s="149"/>
      <c r="U86" s="148">
        <v>3</v>
      </c>
      <c r="V86" s="148">
        <v>2</v>
      </c>
      <c r="W86" s="149"/>
      <c r="X86" s="149"/>
      <c r="Y86" s="149"/>
      <c r="Z86" s="149"/>
      <c r="AA86" s="148">
        <v>2</v>
      </c>
      <c r="AB86" s="148">
        <v>2</v>
      </c>
      <c r="AC86" s="148">
        <v>27</v>
      </c>
    </row>
    <row r="87" spans="1:29" ht="20.3" customHeight="1">
      <c r="A87" s="106">
        <v>83</v>
      </c>
      <c r="B87" s="113" t="s">
        <v>366</v>
      </c>
      <c r="C87" s="113"/>
      <c r="D87" s="148">
        <v>1</v>
      </c>
      <c r="E87" s="148">
        <v>1</v>
      </c>
      <c r="F87" s="148">
        <v>1</v>
      </c>
      <c r="G87" s="148">
        <v>1</v>
      </c>
      <c r="H87" s="148">
        <v>1</v>
      </c>
      <c r="I87" s="149"/>
      <c r="J87" s="149"/>
      <c r="K87" s="148">
        <v>2</v>
      </c>
      <c r="L87" s="148">
        <v>3</v>
      </c>
      <c r="M87" s="148">
        <v>2</v>
      </c>
      <c r="N87" s="148">
        <v>2</v>
      </c>
      <c r="O87" s="149"/>
      <c r="P87" s="149"/>
      <c r="Q87" s="148">
        <v>2</v>
      </c>
      <c r="R87" s="148">
        <v>2</v>
      </c>
      <c r="S87" s="149"/>
      <c r="T87" s="149"/>
      <c r="U87" s="148">
        <v>4</v>
      </c>
      <c r="V87" s="148">
        <v>2</v>
      </c>
      <c r="W87" s="149"/>
      <c r="X87" s="149"/>
      <c r="Y87" s="148">
        <v>3</v>
      </c>
      <c r="Z87" s="148">
        <v>4</v>
      </c>
      <c r="AA87" s="149"/>
      <c r="AB87" s="149"/>
      <c r="AC87" s="148">
        <v>31</v>
      </c>
    </row>
    <row r="88" spans="1:29" ht="20.3" customHeight="1">
      <c r="A88" s="106">
        <v>84</v>
      </c>
      <c r="B88" s="113" t="s">
        <v>368</v>
      </c>
      <c r="C88" s="113"/>
      <c r="D88" s="148">
        <v>1</v>
      </c>
      <c r="E88" s="148">
        <v>1</v>
      </c>
      <c r="F88" s="148">
        <v>1</v>
      </c>
      <c r="G88" s="148">
        <v>1</v>
      </c>
      <c r="H88" s="148">
        <v>1</v>
      </c>
      <c r="I88" s="148">
        <v>3</v>
      </c>
      <c r="J88" s="148">
        <v>1</v>
      </c>
      <c r="K88" s="149"/>
      <c r="L88" s="149"/>
      <c r="M88" s="148">
        <v>4</v>
      </c>
      <c r="N88" s="148">
        <v>3</v>
      </c>
      <c r="O88" s="149"/>
      <c r="P88" s="149"/>
      <c r="Q88" s="149"/>
      <c r="R88" s="148">
        <v>2</v>
      </c>
      <c r="S88" s="148">
        <v>2</v>
      </c>
      <c r="T88" s="148">
        <v>4</v>
      </c>
      <c r="U88" s="148">
        <v>3</v>
      </c>
      <c r="V88" s="148">
        <v>4</v>
      </c>
      <c r="W88" s="149"/>
      <c r="X88" s="149"/>
      <c r="Y88" s="148">
        <v>3</v>
      </c>
      <c r="Z88" s="148">
        <v>3</v>
      </c>
      <c r="AA88" s="148">
        <v>3</v>
      </c>
      <c r="AB88" s="148">
        <v>2</v>
      </c>
      <c r="AC88" s="148">
        <v>35</v>
      </c>
    </row>
    <row r="89" spans="1:29" ht="20.3" customHeight="1">
      <c r="A89" s="106">
        <v>85</v>
      </c>
      <c r="B89" s="113" t="s">
        <v>370</v>
      </c>
      <c r="C89" s="113"/>
      <c r="D89" s="148">
        <v>0</v>
      </c>
      <c r="E89" s="148">
        <v>0</v>
      </c>
      <c r="F89" s="148">
        <v>1</v>
      </c>
      <c r="G89" s="148">
        <v>1</v>
      </c>
      <c r="H89" s="149"/>
      <c r="I89" s="148">
        <v>5</v>
      </c>
      <c r="J89" s="148">
        <v>2</v>
      </c>
      <c r="K89" s="149"/>
      <c r="L89" s="149"/>
      <c r="M89" s="148">
        <v>2</v>
      </c>
      <c r="N89" s="149"/>
      <c r="O89" s="149"/>
      <c r="P89" s="149"/>
      <c r="Q89" s="148">
        <v>1</v>
      </c>
      <c r="R89" s="148">
        <v>3</v>
      </c>
      <c r="S89" s="149"/>
      <c r="T89" s="149"/>
      <c r="U89" s="148">
        <v>4</v>
      </c>
      <c r="V89" s="148">
        <v>2</v>
      </c>
      <c r="W89" s="149"/>
      <c r="X89" s="149"/>
      <c r="Y89" s="148">
        <v>2</v>
      </c>
      <c r="Z89" s="148">
        <v>4</v>
      </c>
      <c r="AA89" s="149"/>
      <c r="AB89" s="149"/>
      <c r="AC89" s="148">
        <v>27</v>
      </c>
    </row>
    <row r="90" spans="1:29" ht="20.3" customHeight="1">
      <c r="A90" s="106">
        <v>86</v>
      </c>
      <c r="B90" s="113" t="s">
        <v>372</v>
      </c>
      <c r="C90" s="113"/>
      <c r="D90" s="148">
        <v>1</v>
      </c>
      <c r="E90" s="148">
        <v>1</v>
      </c>
      <c r="F90" s="148">
        <v>0</v>
      </c>
      <c r="G90" s="148">
        <v>0</v>
      </c>
      <c r="H90" s="148">
        <v>1</v>
      </c>
      <c r="I90" s="148">
        <v>2</v>
      </c>
      <c r="J90" s="148">
        <v>3</v>
      </c>
      <c r="K90" s="149"/>
      <c r="L90" s="149"/>
      <c r="M90" s="148">
        <v>3</v>
      </c>
      <c r="N90" s="148">
        <v>3</v>
      </c>
      <c r="O90" s="149"/>
      <c r="P90" s="149"/>
      <c r="Q90" s="148">
        <v>4</v>
      </c>
      <c r="R90" s="148">
        <v>3</v>
      </c>
      <c r="S90" s="149"/>
      <c r="T90" s="149"/>
      <c r="U90" s="149"/>
      <c r="V90" s="149"/>
      <c r="W90" s="148">
        <v>1</v>
      </c>
      <c r="X90" s="148">
        <v>5</v>
      </c>
      <c r="Y90" s="148">
        <v>5</v>
      </c>
      <c r="Z90" s="148">
        <v>4</v>
      </c>
      <c r="AA90" s="149"/>
      <c r="AB90" s="149"/>
      <c r="AC90" s="148">
        <v>36</v>
      </c>
    </row>
    <row r="91" spans="1:29" ht="20.3" customHeight="1">
      <c r="A91" s="106">
        <v>87</v>
      </c>
      <c r="B91" s="113" t="s">
        <v>374</v>
      </c>
      <c r="C91" s="113"/>
      <c r="D91" s="148">
        <v>2</v>
      </c>
      <c r="E91" s="148">
        <v>2</v>
      </c>
      <c r="F91" s="148">
        <v>1</v>
      </c>
      <c r="G91" s="148">
        <v>1</v>
      </c>
      <c r="H91" s="148">
        <v>1</v>
      </c>
      <c r="I91" s="148">
        <v>5</v>
      </c>
      <c r="J91" s="148">
        <v>3</v>
      </c>
      <c r="K91" s="149"/>
      <c r="L91" s="149"/>
      <c r="M91" s="148">
        <v>1</v>
      </c>
      <c r="N91" s="148">
        <v>2</v>
      </c>
      <c r="O91" s="149"/>
      <c r="P91" s="149"/>
      <c r="Q91" s="148">
        <v>3</v>
      </c>
      <c r="R91" s="148">
        <v>3</v>
      </c>
      <c r="S91" s="149"/>
      <c r="T91" s="149"/>
      <c r="U91" s="149"/>
      <c r="V91" s="149"/>
      <c r="W91" s="148">
        <v>3</v>
      </c>
      <c r="X91" s="148">
        <v>4</v>
      </c>
      <c r="Y91" s="148">
        <v>4</v>
      </c>
      <c r="Z91" s="148">
        <v>4</v>
      </c>
      <c r="AA91" s="149"/>
      <c r="AB91" s="149"/>
      <c r="AC91" s="148">
        <v>39</v>
      </c>
    </row>
    <row r="92" spans="1:29" ht="20.3" customHeight="1">
      <c r="A92" s="106">
        <v>88</v>
      </c>
      <c r="B92" s="113" t="s">
        <v>376</v>
      </c>
      <c r="C92" s="113"/>
      <c r="D92" s="148">
        <v>2</v>
      </c>
      <c r="E92" s="148">
        <v>2</v>
      </c>
      <c r="F92" s="148">
        <v>2</v>
      </c>
      <c r="G92" s="148">
        <v>2</v>
      </c>
      <c r="H92" s="148">
        <v>2</v>
      </c>
      <c r="I92" s="148">
        <v>5</v>
      </c>
      <c r="J92" s="148">
        <v>5</v>
      </c>
      <c r="K92" s="149"/>
      <c r="L92" s="148">
        <v>2</v>
      </c>
      <c r="M92" s="148">
        <v>4</v>
      </c>
      <c r="N92" s="148">
        <v>5</v>
      </c>
      <c r="O92" s="149"/>
      <c r="P92" s="149"/>
      <c r="Q92" s="148">
        <v>3</v>
      </c>
      <c r="R92" s="148">
        <v>3</v>
      </c>
      <c r="S92" s="148">
        <v>4</v>
      </c>
      <c r="T92" s="148">
        <v>5</v>
      </c>
      <c r="U92" s="148">
        <v>4</v>
      </c>
      <c r="V92" s="148">
        <v>5</v>
      </c>
      <c r="W92" s="148">
        <v>2</v>
      </c>
      <c r="X92" s="148">
        <v>2</v>
      </c>
      <c r="Y92" s="149"/>
      <c r="Z92" s="149"/>
      <c r="AA92" s="148">
        <v>5</v>
      </c>
      <c r="AB92" s="148">
        <v>4</v>
      </c>
      <c r="AC92" s="148">
        <v>56</v>
      </c>
    </row>
    <row r="93" spans="1:29" ht="20.3" customHeight="1">
      <c r="A93" s="106">
        <v>89</v>
      </c>
      <c r="B93" s="113" t="s">
        <v>378</v>
      </c>
      <c r="C93" s="113"/>
      <c r="D93" s="148">
        <v>2</v>
      </c>
      <c r="E93" s="148">
        <v>2</v>
      </c>
      <c r="F93" s="148">
        <v>2</v>
      </c>
      <c r="G93" s="148">
        <v>1</v>
      </c>
      <c r="H93" s="148">
        <v>2</v>
      </c>
      <c r="I93" s="148">
        <v>4</v>
      </c>
      <c r="J93" s="148">
        <v>5</v>
      </c>
      <c r="K93" s="149"/>
      <c r="L93" s="149"/>
      <c r="M93" s="148">
        <v>5</v>
      </c>
      <c r="N93" s="148">
        <v>4</v>
      </c>
      <c r="O93" s="149"/>
      <c r="P93" s="149"/>
      <c r="Q93" s="149"/>
      <c r="R93" s="149"/>
      <c r="S93" s="148">
        <v>5</v>
      </c>
      <c r="T93" s="148">
        <v>5</v>
      </c>
      <c r="U93" s="148">
        <v>5</v>
      </c>
      <c r="V93" s="148">
        <v>4</v>
      </c>
      <c r="W93" s="149"/>
      <c r="X93" s="149"/>
      <c r="Y93" s="149"/>
      <c r="Z93" s="149"/>
      <c r="AA93" s="148">
        <v>5</v>
      </c>
      <c r="AB93" s="148">
        <v>4</v>
      </c>
      <c r="AC93" s="148">
        <v>55</v>
      </c>
    </row>
    <row r="94" spans="1:29" ht="20.3" customHeight="1">
      <c r="A94" s="106">
        <v>90</v>
      </c>
      <c r="B94" s="113" t="s">
        <v>380</v>
      </c>
      <c r="C94" s="113"/>
      <c r="D94" s="148">
        <v>1</v>
      </c>
      <c r="E94" s="148">
        <v>1</v>
      </c>
      <c r="F94" s="148">
        <v>2</v>
      </c>
      <c r="G94" s="148">
        <v>2</v>
      </c>
      <c r="H94" s="148">
        <v>1</v>
      </c>
      <c r="I94" s="148">
        <v>3</v>
      </c>
      <c r="J94" s="148">
        <v>1</v>
      </c>
      <c r="K94" s="149"/>
      <c r="L94" s="149"/>
      <c r="M94" s="148">
        <v>1</v>
      </c>
      <c r="N94" s="148">
        <v>1</v>
      </c>
      <c r="O94" s="149"/>
      <c r="P94" s="149"/>
      <c r="Q94" s="148">
        <v>2</v>
      </c>
      <c r="R94" s="148">
        <v>2</v>
      </c>
      <c r="S94" s="149"/>
      <c r="T94" s="149"/>
      <c r="U94" s="148">
        <v>3</v>
      </c>
      <c r="V94" s="148">
        <v>3</v>
      </c>
      <c r="W94" s="149"/>
      <c r="X94" s="149"/>
      <c r="Y94" s="149"/>
      <c r="Z94" s="149"/>
      <c r="AA94" s="148">
        <v>2</v>
      </c>
      <c r="AB94" s="148">
        <v>1</v>
      </c>
      <c r="AC94" s="148">
        <v>26</v>
      </c>
    </row>
    <row r="95" spans="1:29" ht="20.3" customHeight="1">
      <c r="A95" s="106">
        <v>91</v>
      </c>
      <c r="B95" s="113" t="s">
        <v>382</v>
      </c>
      <c r="C95" s="113"/>
      <c r="D95" s="148">
        <v>0</v>
      </c>
      <c r="E95" s="148">
        <v>1</v>
      </c>
      <c r="F95" s="148">
        <v>1</v>
      </c>
      <c r="G95" s="148">
        <v>0</v>
      </c>
      <c r="H95" s="148">
        <v>1</v>
      </c>
      <c r="I95" s="148">
        <v>3</v>
      </c>
      <c r="J95" s="148">
        <v>0</v>
      </c>
      <c r="K95" s="148">
        <v>1</v>
      </c>
      <c r="L95" s="148">
        <v>2</v>
      </c>
      <c r="M95" s="149"/>
      <c r="N95" s="148">
        <v>0</v>
      </c>
      <c r="O95" s="148">
        <v>4</v>
      </c>
      <c r="P95" s="148">
        <v>1</v>
      </c>
      <c r="Q95" s="148">
        <v>2</v>
      </c>
      <c r="R95" s="148">
        <v>4</v>
      </c>
      <c r="S95" s="149"/>
      <c r="T95" s="148">
        <v>0</v>
      </c>
      <c r="U95" s="149"/>
      <c r="V95" s="149"/>
      <c r="W95" s="148">
        <v>0</v>
      </c>
      <c r="X95" s="148">
        <v>3</v>
      </c>
      <c r="Y95" s="148">
        <v>3</v>
      </c>
      <c r="Z95" s="148">
        <v>4</v>
      </c>
      <c r="AA95" s="149"/>
      <c r="AB95" s="149"/>
      <c r="AC95" s="148">
        <v>27</v>
      </c>
    </row>
    <row r="96" spans="1:29" ht="20.3" customHeight="1">
      <c r="A96" s="106">
        <v>92</v>
      </c>
      <c r="B96" s="113" t="s">
        <v>384</v>
      </c>
      <c r="C96" s="113"/>
      <c r="D96" s="148">
        <v>2</v>
      </c>
      <c r="E96" s="148">
        <v>2</v>
      </c>
      <c r="F96" s="148">
        <v>2</v>
      </c>
      <c r="G96" s="148">
        <v>2</v>
      </c>
      <c r="H96" s="148">
        <v>2</v>
      </c>
      <c r="I96" s="148">
        <v>4</v>
      </c>
      <c r="J96" s="148">
        <v>3</v>
      </c>
      <c r="K96" s="149"/>
      <c r="L96" s="149"/>
      <c r="M96" s="148">
        <v>4</v>
      </c>
      <c r="N96" s="148">
        <v>3</v>
      </c>
      <c r="O96" s="149"/>
      <c r="P96" s="149"/>
      <c r="Q96" s="148">
        <v>3</v>
      </c>
      <c r="R96" s="148">
        <v>4</v>
      </c>
      <c r="S96" s="149"/>
      <c r="T96" s="149"/>
      <c r="U96" s="148">
        <v>4</v>
      </c>
      <c r="V96" s="148">
        <v>5</v>
      </c>
      <c r="W96" s="149"/>
      <c r="X96" s="149"/>
      <c r="Y96" s="148">
        <v>4</v>
      </c>
      <c r="Z96" s="148">
        <v>4</v>
      </c>
      <c r="AA96" s="149"/>
      <c r="AB96" s="149"/>
      <c r="AC96" s="148">
        <v>48</v>
      </c>
    </row>
    <row r="97" spans="1:29" ht="20.3" customHeight="1">
      <c r="A97" s="106">
        <v>93</v>
      </c>
      <c r="B97" s="113" t="s">
        <v>386</v>
      </c>
      <c r="C97" s="113"/>
      <c r="D97" s="148">
        <v>0</v>
      </c>
      <c r="E97" s="148">
        <v>0</v>
      </c>
      <c r="F97" s="148">
        <v>0</v>
      </c>
      <c r="G97" s="148">
        <v>0</v>
      </c>
      <c r="H97" s="148">
        <v>0</v>
      </c>
      <c r="I97" s="148">
        <v>4</v>
      </c>
      <c r="J97" s="148">
        <v>2</v>
      </c>
      <c r="K97" s="149"/>
      <c r="L97" s="149"/>
      <c r="M97" s="148">
        <v>1</v>
      </c>
      <c r="N97" s="148">
        <v>1</v>
      </c>
      <c r="O97" s="149"/>
      <c r="P97" s="149"/>
      <c r="Q97" s="148">
        <v>2</v>
      </c>
      <c r="R97" s="148">
        <v>1</v>
      </c>
      <c r="S97" s="149"/>
      <c r="T97" s="149"/>
      <c r="U97" s="149"/>
      <c r="V97" s="149"/>
      <c r="W97" s="148">
        <v>1</v>
      </c>
      <c r="X97" s="148">
        <v>1</v>
      </c>
      <c r="Y97" s="148">
        <v>1</v>
      </c>
      <c r="Z97" s="148">
        <v>0</v>
      </c>
      <c r="AA97" s="149"/>
      <c r="AB97" s="149"/>
      <c r="AC97" s="148">
        <v>14</v>
      </c>
    </row>
    <row r="98" spans="1:29" ht="20.3" customHeight="1">
      <c r="A98" s="106">
        <v>94</v>
      </c>
      <c r="B98" s="113" t="s">
        <v>388</v>
      </c>
      <c r="C98" s="113"/>
      <c r="D98" s="148">
        <v>0</v>
      </c>
      <c r="E98" s="148">
        <v>1</v>
      </c>
      <c r="F98" s="148">
        <v>1</v>
      </c>
      <c r="G98" s="148">
        <v>0</v>
      </c>
      <c r="H98" s="148">
        <v>0</v>
      </c>
      <c r="I98" s="149"/>
      <c r="J98" s="149"/>
      <c r="K98" s="148">
        <v>3</v>
      </c>
      <c r="L98" s="148">
        <v>4</v>
      </c>
      <c r="M98" s="148">
        <v>4</v>
      </c>
      <c r="N98" s="148">
        <v>3</v>
      </c>
      <c r="O98" s="149"/>
      <c r="P98" s="149"/>
      <c r="Q98" s="148">
        <v>4</v>
      </c>
      <c r="R98" s="148">
        <v>4</v>
      </c>
      <c r="S98" s="149"/>
      <c r="T98" s="149"/>
      <c r="U98" s="148">
        <v>3</v>
      </c>
      <c r="V98" s="148">
        <v>3</v>
      </c>
      <c r="W98" s="149"/>
      <c r="X98" s="149"/>
      <c r="Y98" s="148">
        <v>3</v>
      </c>
      <c r="Z98" s="148">
        <v>3</v>
      </c>
      <c r="AA98" s="149"/>
      <c r="AB98" s="149"/>
      <c r="AC98" s="148">
        <v>36</v>
      </c>
    </row>
    <row r="99" spans="1:29" ht="20.3" customHeight="1">
      <c r="A99" s="106">
        <v>95</v>
      </c>
      <c r="B99" s="113" t="s">
        <v>390</v>
      </c>
      <c r="C99" s="113"/>
      <c r="D99" s="148">
        <v>2</v>
      </c>
      <c r="E99" s="148">
        <v>1</v>
      </c>
      <c r="F99" s="148">
        <v>1</v>
      </c>
      <c r="G99" s="148">
        <v>1</v>
      </c>
      <c r="H99" s="148">
        <v>1</v>
      </c>
      <c r="I99" s="148">
        <v>4</v>
      </c>
      <c r="J99" s="148">
        <v>1</v>
      </c>
      <c r="K99" s="149"/>
      <c r="L99" s="149"/>
      <c r="M99" s="148">
        <v>2</v>
      </c>
      <c r="N99" s="148">
        <v>0</v>
      </c>
      <c r="O99" s="149"/>
      <c r="P99" s="149"/>
      <c r="Q99" s="148">
        <v>3</v>
      </c>
      <c r="R99" s="148">
        <v>2</v>
      </c>
      <c r="S99" s="149"/>
      <c r="T99" s="149"/>
      <c r="U99" s="148">
        <v>2</v>
      </c>
      <c r="V99" s="148">
        <v>2</v>
      </c>
      <c r="W99" s="149"/>
      <c r="X99" s="149"/>
      <c r="Y99" s="149"/>
      <c r="Z99" s="149"/>
      <c r="AA99" s="148">
        <v>2</v>
      </c>
      <c r="AB99" s="148">
        <v>1</v>
      </c>
      <c r="AC99" s="148">
        <v>25</v>
      </c>
    </row>
    <row r="100" spans="1:29" ht="20.3" customHeight="1">
      <c r="A100" s="106">
        <v>96</v>
      </c>
      <c r="B100" s="113" t="s">
        <v>392</v>
      </c>
      <c r="C100" s="113"/>
      <c r="D100" s="148">
        <v>2</v>
      </c>
      <c r="E100" s="148">
        <v>2</v>
      </c>
      <c r="F100" s="148">
        <v>2</v>
      </c>
      <c r="G100" s="148">
        <v>1</v>
      </c>
      <c r="H100" s="148">
        <v>1</v>
      </c>
      <c r="I100" s="148">
        <v>4</v>
      </c>
      <c r="J100" s="148">
        <v>4</v>
      </c>
      <c r="K100" s="148">
        <v>5</v>
      </c>
      <c r="L100" s="148">
        <v>4</v>
      </c>
      <c r="M100" s="148">
        <v>5</v>
      </c>
      <c r="N100" s="148">
        <v>4</v>
      </c>
      <c r="O100" s="149"/>
      <c r="P100" s="149"/>
      <c r="Q100" s="148">
        <v>4</v>
      </c>
      <c r="R100" s="148">
        <v>4</v>
      </c>
      <c r="S100" s="149"/>
      <c r="T100" s="149"/>
      <c r="U100" s="148">
        <v>5</v>
      </c>
      <c r="V100" s="148">
        <v>4</v>
      </c>
      <c r="W100" s="149"/>
      <c r="X100" s="149"/>
      <c r="Y100" s="148">
        <v>4</v>
      </c>
      <c r="Z100" s="148">
        <v>5</v>
      </c>
      <c r="AA100" s="149"/>
      <c r="AB100" s="149"/>
      <c r="AC100" s="148">
        <v>52</v>
      </c>
    </row>
    <row r="101" spans="1:29" ht="20.3" customHeight="1">
      <c r="A101" s="106">
        <v>97</v>
      </c>
      <c r="B101" s="113" t="s">
        <v>394</v>
      </c>
      <c r="C101" s="113"/>
      <c r="D101" s="148">
        <v>0</v>
      </c>
      <c r="E101" s="148">
        <v>0</v>
      </c>
      <c r="F101" s="148">
        <v>0</v>
      </c>
      <c r="G101" s="148">
        <v>0</v>
      </c>
      <c r="H101" s="148">
        <v>0</v>
      </c>
      <c r="I101" s="148">
        <v>4</v>
      </c>
      <c r="J101" s="148">
        <v>1</v>
      </c>
      <c r="K101" s="149"/>
      <c r="L101" s="149"/>
      <c r="M101" s="149"/>
      <c r="N101" s="149"/>
      <c r="O101" s="148">
        <v>0</v>
      </c>
      <c r="P101" s="148">
        <v>0</v>
      </c>
      <c r="Q101" s="149"/>
      <c r="R101" s="149"/>
      <c r="S101" s="148">
        <v>1</v>
      </c>
      <c r="T101" s="148">
        <v>3</v>
      </c>
      <c r="U101" s="148">
        <v>3</v>
      </c>
      <c r="V101" s="148">
        <v>1</v>
      </c>
      <c r="W101" s="149"/>
      <c r="X101" s="149"/>
      <c r="Y101" s="148">
        <v>2</v>
      </c>
      <c r="Z101" s="148">
        <v>2</v>
      </c>
      <c r="AA101" s="149"/>
      <c r="AB101" s="149"/>
      <c r="AC101" s="148">
        <v>17</v>
      </c>
    </row>
    <row r="102" spans="1:29" ht="20.3" customHeight="1">
      <c r="A102" s="106">
        <v>98</v>
      </c>
      <c r="B102" s="113" t="s">
        <v>396</v>
      </c>
      <c r="C102" s="113"/>
      <c r="D102" s="148">
        <v>0</v>
      </c>
      <c r="E102" s="148">
        <v>0</v>
      </c>
      <c r="F102" s="148">
        <v>0</v>
      </c>
      <c r="G102" s="148">
        <v>0</v>
      </c>
      <c r="H102" s="148">
        <v>0</v>
      </c>
      <c r="I102" s="148">
        <v>3</v>
      </c>
      <c r="J102" s="148">
        <v>1</v>
      </c>
      <c r="K102" s="149"/>
      <c r="L102" s="149"/>
      <c r="M102" s="148">
        <v>0</v>
      </c>
      <c r="N102" s="149"/>
      <c r="O102" s="149"/>
      <c r="P102" s="149"/>
      <c r="Q102" s="149"/>
      <c r="R102" s="149"/>
      <c r="S102" s="148">
        <v>0</v>
      </c>
      <c r="T102" s="148">
        <v>2</v>
      </c>
      <c r="U102" s="148">
        <v>0</v>
      </c>
      <c r="V102" s="148">
        <v>0</v>
      </c>
      <c r="W102" s="149"/>
      <c r="X102" s="149"/>
      <c r="Y102" s="149"/>
      <c r="Z102" s="149"/>
      <c r="AA102" s="148">
        <v>1</v>
      </c>
      <c r="AB102" s="148">
        <v>0</v>
      </c>
      <c r="AC102" s="148">
        <v>7</v>
      </c>
    </row>
    <row r="103" spans="1:29" ht="20.3" customHeight="1">
      <c r="A103" s="106">
        <v>99</v>
      </c>
      <c r="B103" s="113" t="s">
        <v>398</v>
      </c>
      <c r="C103" s="113"/>
      <c r="D103" s="148">
        <v>1</v>
      </c>
      <c r="E103" s="148">
        <v>1</v>
      </c>
      <c r="F103" s="148">
        <v>1</v>
      </c>
      <c r="G103" s="148">
        <v>0</v>
      </c>
      <c r="H103" s="148">
        <v>1</v>
      </c>
      <c r="I103" s="149"/>
      <c r="J103" s="149"/>
      <c r="K103" s="148">
        <v>4</v>
      </c>
      <c r="L103" s="148">
        <v>4</v>
      </c>
      <c r="M103" s="148">
        <v>0</v>
      </c>
      <c r="N103" s="148">
        <v>3</v>
      </c>
      <c r="O103" s="149"/>
      <c r="P103" s="149"/>
      <c r="Q103" s="149"/>
      <c r="R103" s="149"/>
      <c r="S103" s="148">
        <v>1</v>
      </c>
      <c r="T103" s="148">
        <v>4</v>
      </c>
      <c r="U103" s="148">
        <v>2</v>
      </c>
      <c r="V103" s="148">
        <v>1</v>
      </c>
      <c r="W103" s="149"/>
      <c r="X103" s="149"/>
      <c r="Y103" s="148">
        <v>2</v>
      </c>
      <c r="Z103" s="148">
        <v>2</v>
      </c>
      <c r="AA103" s="149"/>
      <c r="AB103" s="149"/>
      <c r="AC103" s="148">
        <v>27</v>
      </c>
    </row>
    <row r="104" spans="1:29" ht="20.3" customHeight="1">
      <c r="A104" s="106">
        <v>100</v>
      </c>
      <c r="B104" s="113" t="s">
        <v>400</v>
      </c>
      <c r="C104" s="113"/>
      <c r="D104" s="148">
        <v>2</v>
      </c>
      <c r="E104" s="148">
        <v>2</v>
      </c>
      <c r="F104" s="148">
        <v>2</v>
      </c>
      <c r="G104" s="148">
        <v>2</v>
      </c>
      <c r="H104" s="148">
        <v>2</v>
      </c>
      <c r="I104" s="148">
        <v>3</v>
      </c>
      <c r="J104" s="148">
        <v>1</v>
      </c>
      <c r="K104" s="149"/>
      <c r="L104" s="149"/>
      <c r="M104" s="148">
        <v>1</v>
      </c>
      <c r="N104" s="148">
        <v>3</v>
      </c>
      <c r="O104" s="149"/>
      <c r="P104" s="149"/>
      <c r="Q104" s="148">
        <v>1</v>
      </c>
      <c r="R104" s="148">
        <v>2</v>
      </c>
      <c r="S104" s="149"/>
      <c r="T104" s="149"/>
      <c r="U104" s="148">
        <v>0</v>
      </c>
      <c r="V104" s="148">
        <v>1</v>
      </c>
      <c r="W104" s="149"/>
      <c r="X104" s="149"/>
      <c r="Y104" s="149"/>
      <c r="Z104" s="148">
        <v>1</v>
      </c>
      <c r="AA104" s="148">
        <v>3</v>
      </c>
      <c r="AB104" s="149"/>
      <c r="AC104" s="148">
        <v>25</v>
      </c>
    </row>
    <row r="105" spans="1:29" ht="20.3" customHeight="1">
      <c r="A105" s="106">
        <v>101</v>
      </c>
      <c r="B105" s="113" t="s">
        <v>402</v>
      </c>
      <c r="C105" s="113"/>
      <c r="D105" s="148">
        <v>0</v>
      </c>
      <c r="E105" s="148">
        <v>0</v>
      </c>
      <c r="F105" s="148">
        <v>1</v>
      </c>
      <c r="G105" s="148">
        <v>0</v>
      </c>
      <c r="H105" s="148">
        <v>1</v>
      </c>
      <c r="I105" s="148">
        <v>4</v>
      </c>
      <c r="J105" s="148">
        <v>2</v>
      </c>
      <c r="K105" s="149"/>
      <c r="L105" s="149"/>
      <c r="M105" s="148">
        <v>2</v>
      </c>
      <c r="N105" s="148">
        <v>4</v>
      </c>
      <c r="O105" s="149"/>
      <c r="P105" s="149"/>
      <c r="Q105" s="148">
        <v>2</v>
      </c>
      <c r="R105" s="148">
        <v>3</v>
      </c>
      <c r="S105" s="149"/>
      <c r="T105" s="149"/>
      <c r="U105" s="148">
        <v>3</v>
      </c>
      <c r="V105" s="148">
        <v>2</v>
      </c>
      <c r="W105" s="149"/>
      <c r="X105" s="149"/>
      <c r="Y105" s="148">
        <v>4</v>
      </c>
      <c r="Z105" s="148">
        <v>4</v>
      </c>
      <c r="AA105" s="149"/>
      <c r="AB105" s="149"/>
      <c r="AC105" s="148">
        <v>32</v>
      </c>
    </row>
    <row r="106" spans="1:29" ht="20.3" customHeight="1">
      <c r="A106" s="106">
        <v>102</v>
      </c>
      <c r="B106" s="113" t="s">
        <v>404</v>
      </c>
      <c r="C106" s="113"/>
      <c r="D106" s="148">
        <v>2</v>
      </c>
      <c r="E106" s="148">
        <v>2</v>
      </c>
      <c r="F106" s="148">
        <v>2</v>
      </c>
      <c r="G106" s="148">
        <v>2</v>
      </c>
      <c r="H106" s="148">
        <v>2</v>
      </c>
      <c r="I106" s="148">
        <v>4</v>
      </c>
      <c r="J106" s="148">
        <v>5</v>
      </c>
      <c r="K106" s="149"/>
      <c r="L106" s="149"/>
      <c r="M106" s="148">
        <v>4</v>
      </c>
      <c r="N106" s="148">
        <v>4</v>
      </c>
      <c r="O106" s="149"/>
      <c r="P106" s="149"/>
      <c r="Q106" s="148">
        <v>2</v>
      </c>
      <c r="R106" s="148">
        <v>4</v>
      </c>
      <c r="S106" s="149"/>
      <c r="T106" s="149"/>
      <c r="U106" s="148">
        <v>4</v>
      </c>
      <c r="V106" s="148">
        <v>4</v>
      </c>
      <c r="W106" s="149"/>
      <c r="X106" s="149"/>
      <c r="Y106" s="148">
        <v>4</v>
      </c>
      <c r="Z106" s="148">
        <v>4</v>
      </c>
      <c r="AA106" s="149"/>
      <c r="AB106" s="149"/>
      <c r="AC106" s="148">
        <v>49</v>
      </c>
    </row>
    <row r="107" spans="1:29" ht="20.3" customHeight="1">
      <c r="A107" s="106">
        <v>103</v>
      </c>
      <c r="B107" s="113" t="s">
        <v>406</v>
      </c>
      <c r="C107" s="113"/>
      <c r="D107" s="148">
        <v>0</v>
      </c>
      <c r="E107" s="148">
        <v>1</v>
      </c>
      <c r="F107" s="148">
        <v>1</v>
      </c>
      <c r="G107" s="149"/>
      <c r="H107" s="148">
        <v>1</v>
      </c>
      <c r="I107" s="148">
        <v>5</v>
      </c>
      <c r="J107" s="148">
        <v>1</v>
      </c>
      <c r="K107" s="149"/>
      <c r="L107" s="149"/>
      <c r="M107" s="149"/>
      <c r="N107" s="149"/>
      <c r="O107" s="148">
        <v>2</v>
      </c>
      <c r="P107" s="148">
        <v>2</v>
      </c>
      <c r="Q107" s="149"/>
      <c r="R107" s="149"/>
      <c r="S107" s="149"/>
      <c r="T107" s="148">
        <v>3</v>
      </c>
      <c r="U107" s="148">
        <v>4</v>
      </c>
      <c r="V107" s="148">
        <v>1</v>
      </c>
      <c r="W107" s="149"/>
      <c r="X107" s="149"/>
      <c r="Y107" s="149"/>
      <c r="Z107" s="149"/>
      <c r="AA107" s="148">
        <v>4</v>
      </c>
      <c r="AB107" s="148">
        <v>3</v>
      </c>
      <c r="AC107" s="148">
        <v>28</v>
      </c>
    </row>
    <row r="108" spans="1:29" ht="20.3" customHeight="1">
      <c r="A108" s="106">
        <v>104</v>
      </c>
      <c r="B108" s="113" t="s">
        <v>408</v>
      </c>
      <c r="C108" s="113"/>
      <c r="D108" s="148">
        <v>2</v>
      </c>
      <c r="E108" s="148">
        <v>2</v>
      </c>
      <c r="F108" s="148">
        <v>2</v>
      </c>
      <c r="G108" s="148">
        <v>1</v>
      </c>
      <c r="H108" s="148">
        <v>2</v>
      </c>
      <c r="I108" s="149"/>
      <c r="J108" s="149"/>
      <c r="K108" s="148">
        <v>4</v>
      </c>
      <c r="L108" s="148">
        <v>3</v>
      </c>
      <c r="M108" s="148">
        <v>4</v>
      </c>
      <c r="N108" s="148">
        <v>4</v>
      </c>
      <c r="O108" s="149"/>
      <c r="P108" s="149"/>
      <c r="Q108" s="148">
        <v>3</v>
      </c>
      <c r="R108" s="148">
        <v>3</v>
      </c>
      <c r="S108" s="149"/>
      <c r="T108" s="149"/>
      <c r="U108" s="148">
        <v>3</v>
      </c>
      <c r="V108" s="148">
        <v>4</v>
      </c>
      <c r="W108" s="149"/>
      <c r="X108" s="149"/>
      <c r="Y108" s="148">
        <v>3</v>
      </c>
      <c r="Z108" s="148">
        <v>3</v>
      </c>
      <c r="AA108" s="149"/>
      <c r="AB108" s="149"/>
      <c r="AC108" s="148">
        <v>43</v>
      </c>
    </row>
    <row r="109" spans="1:29" ht="20.3" customHeight="1">
      <c r="A109" s="106">
        <v>105</v>
      </c>
      <c r="B109" s="113" t="s">
        <v>410</v>
      </c>
      <c r="C109" s="113"/>
      <c r="D109" s="148">
        <v>0</v>
      </c>
      <c r="E109" s="148">
        <v>2</v>
      </c>
      <c r="F109" s="148">
        <v>1</v>
      </c>
      <c r="G109" s="148">
        <v>0</v>
      </c>
      <c r="H109" s="148">
        <v>1</v>
      </c>
      <c r="I109" s="148">
        <v>4</v>
      </c>
      <c r="J109" s="148">
        <v>2</v>
      </c>
      <c r="K109" s="149"/>
      <c r="L109" s="149"/>
      <c r="M109" s="149"/>
      <c r="N109" s="149"/>
      <c r="O109" s="148">
        <v>3</v>
      </c>
      <c r="P109" s="148">
        <v>3</v>
      </c>
      <c r="Q109" s="149"/>
      <c r="R109" s="149"/>
      <c r="S109" s="148">
        <v>1</v>
      </c>
      <c r="T109" s="148">
        <v>3</v>
      </c>
      <c r="U109" s="148">
        <v>2</v>
      </c>
      <c r="V109" s="148">
        <v>2</v>
      </c>
      <c r="W109" s="149"/>
      <c r="X109" s="149"/>
      <c r="Y109" s="149"/>
      <c r="Z109" s="149"/>
      <c r="AA109" s="148">
        <v>3</v>
      </c>
      <c r="AB109" s="148">
        <v>1</v>
      </c>
      <c r="AC109" s="148">
        <v>28</v>
      </c>
    </row>
    <row r="110" spans="1:29" ht="20.3" customHeight="1">
      <c r="A110" s="106">
        <v>106</v>
      </c>
      <c r="B110" s="113" t="s">
        <v>412</v>
      </c>
      <c r="C110" s="113"/>
      <c r="D110" s="148">
        <v>2</v>
      </c>
      <c r="E110" s="148">
        <v>1</v>
      </c>
      <c r="F110" s="148">
        <v>1</v>
      </c>
      <c r="G110" s="148">
        <v>2</v>
      </c>
      <c r="H110" s="148">
        <v>2</v>
      </c>
      <c r="I110" s="148">
        <v>4</v>
      </c>
      <c r="J110" s="148">
        <v>1</v>
      </c>
      <c r="K110" s="149"/>
      <c r="L110" s="149"/>
      <c r="M110" s="149"/>
      <c r="N110" s="149"/>
      <c r="O110" s="148">
        <v>2</v>
      </c>
      <c r="P110" s="148">
        <v>2</v>
      </c>
      <c r="Q110" s="149"/>
      <c r="R110" s="149"/>
      <c r="S110" s="148">
        <v>1</v>
      </c>
      <c r="T110" s="148">
        <v>3</v>
      </c>
      <c r="U110" s="148">
        <v>4</v>
      </c>
      <c r="V110" s="148">
        <v>2</v>
      </c>
      <c r="W110" s="149"/>
      <c r="X110" s="149"/>
      <c r="Y110" s="149"/>
      <c r="Z110" s="149"/>
      <c r="AA110" s="148">
        <v>1</v>
      </c>
      <c r="AB110" s="148">
        <v>1</v>
      </c>
      <c r="AC110" s="148">
        <v>29</v>
      </c>
    </row>
    <row r="111" spans="1:29" ht="20.3" customHeight="1">
      <c r="A111" s="106">
        <v>107</v>
      </c>
      <c r="B111" s="113" t="s">
        <v>414</v>
      </c>
      <c r="C111" s="113"/>
      <c r="D111" s="148">
        <v>1</v>
      </c>
      <c r="E111" s="148">
        <v>2</v>
      </c>
      <c r="F111" s="148">
        <v>1</v>
      </c>
      <c r="G111" s="148">
        <v>1</v>
      </c>
      <c r="H111" s="148">
        <v>1</v>
      </c>
      <c r="I111" s="149"/>
      <c r="J111" s="149"/>
      <c r="K111" s="148">
        <v>4</v>
      </c>
      <c r="L111" s="148">
        <v>4</v>
      </c>
      <c r="M111" s="148">
        <v>4</v>
      </c>
      <c r="N111" s="148">
        <v>4</v>
      </c>
      <c r="O111" s="149"/>
      <c r="P111" s="149"/>
      <c r="Q111" s="149"/>
      <c r="R111" s="149"/>
      <c r="S111" s="149"/>
      <c r="T111" s="148">
        <v>3</v>
      </c>
      <c r="U111" s="149"/>
      <c r="V111" s="149"/>
      <c r="W111" s="148">
        <v>3</v>
      </c>
      <c r="X111" s="148">
        <v>2</v>
      </c>
      <c r="Y111" s="149"/>
      <c r="Z111" s="149"/>
      <c r="AA111" s="148">
        <v>2</v>
      </c>
      <c r="AB111" s="148">
        <v>1</v>
      </c>
      <c r="AC111" s="148">
        <v>33</v>
      </c>
    </row>
    <row r="112" spans="1:29" ht="20.3" customHeight="1">
      <c r="A112" s="106">
        <v>108</v>
      </c>
      <c r="B112" s="113" t="s">
        <v>416</v>
      </c>
      <c r="C112" s="113"/>
      <c r="D112" s="148">
        <v>1</v>
      </c>
      <c r="E112" s="148">
        <v>1</v>
      </c>
      <c r="F112" s="148">
        <v>1</v>
      </c>
      <c r="G112" s="148">
        <v>1</v>
      </c>
      <c r="H112" s="148">
        <v>1</v>
      </c>
      <c r="I112" s="148">
        <v>3</v>
      </c>
      <c r="J112" s="148">
        <v>2</v>
      </c>
      <c r="K112" s="149"/>
      <c r="L112" s="149"/>
      <c r="M112" s="149"/>
      <c r="N112" s="149"/>
      <c r="O112" s="148">
        <v>4</v>
      </c>
      <c r="P112" s="149"/>
      <c r="Q112" s="149"/>
      <c r="R112" s="149"/>
      <c r="S112" s="148">
        <v>1</v>
      </c>
      <c r="T112" s="148">
        <v>4</v>
      </c>
      <c r="U112" s="148">
        <v>3</v>
      </c>
      <c r="V112" s="148">
        <v>1</v>
      </c>
      <c r="W112" s="149"/>
      <c r="X112" s="149"/>
      <c r="Y112" s="149"/>
      <c r="Z112" s="149"/>
      <c r="AA112" s="148">
        <v>2</v>
      </c>
      <c r="AB112" s="148">
        <v>1</v>
      </c>
      <c r="AC112" s="148">
        <v>26</v>
      </c>
    </row>
    <row r="113" spans="1:29" ht="20.3" customHeight="1">
      <c r="A113" s="106">
        <v>109</v>
      </c>
      <c r="B113" s="113" t="s">
        <v>418</v>
      </c>
      <c r="C113" s="113"/>
      <c r="D113" s="148">
        <v>1</v>
      </c>
      <c r="E113" s="148">
        <v>2</v>
      </c>
      <c r="F113" s="148">
        <v>2</v>
      </c>
      <c r="G113" s="148">
        <v>2</v>
      </c>
      <c r="H113" s="148">
        <v>1</v>
      </c>
      <c r="I113" s="149"/>
      <c r="J113" s="149"/>
      <c r="K113" s="148">
        <v>3</v>
      </c>
      <c r="L113" s="148">
        <v>3</v>
      </c>
      <c r="M113" s="148">
        <v>1</v>
      </c>
      <c r="N113" s="148">
        <v>3</v>
      </c>
      <c r="O113" s="149"/>
      <c r="P113" s="149"/>
      <c r="Q113" s="148">
        <v>3</v>
      </c>
      <c r="R113" s="148">
        <v>3</v>
      </c>
      <c r="S113" s="149"/>
      <c r="T113" s="149"/>
      <c r="U113" s="149"/>
      <c r="V113" s="149"/>
      <c r="W113" s="148">
        <v>2</v>
      </c>
      <c r="X113" s="148">
        <v>3</v>
      </c>
      <c r="Y113" s="148">
        <v>3</v>
      </c>
      <c r="Z113" s="148">
        <v>3</v>
      </c>
      <c r="AA113" s="149"/>
      <c r="AB113" s="149"/>
      <c r="AC113" s="148">
        <v>35</v>
      </c>
    </row>
    <row r="114" spans="1:29" ht="20.3" customHeight="1">
      <c r="A114" s="106">
        <v>110</v>
      </c>
      <c r="B114" s="113" t="s">
        <v>420</v>
      </c>
      <c r="C114" s="113"/>
      <c r="D114" s="148">
        <v>2</v>
      </c>
      <c r="E114" s="148">
        <v>2</v>
      </c>
      <c r="F114" s="148">
        <v>2</v>
      </c>
      <c r="G114" s="148">
        <v>0</v>
      </c>
      <c r="H114" s="148">
        <v>1</v>
      </c>
      <c r="I114" s="148">
        <v>4</v>
      </c>
      <c r="J114" s="148">
        <v>4</v>
      </c>
      <c r="K114" s="148">
        <v>1</v>
      </c>
      <c r="L114" s="148">
        <v>2</v>
      </c>
      <c r="M114" s="148">
        <v>2</v>
      </c>
      <c r="N114" s="148">
        <v>2</v>
      </c>
      <c r="O114" s="149"/>
      <c r="P114" s="149"/>
      <c r="Q114" s="148">
        <v>2</v>
      </c>
      <c r="R114" s="148">
        <v>2</v>
      </c>
      <c r="S114" s="149"/>
      <c r="T114" s="149"/>
      <c r="U114" s="148">
        <v>3</v>
      </c>
      <c r="V114" s="148">
        <v>1</v>
      </c>
      <c r="W114" s="149"/>
      <c r="X114" s="149"/>
      <c r="Y114" s="148">
        <v>1</v>
      </c>
      <c r="Z114" s="148">
        <v>3</v>
      </c>
      <c r="AA114" s="149"/>
      <c r="AB114" s="149"/>
      <c r="AC114" s="148">
        <v>26</v>
      </c>
    </row>
    <row r="115" spans="1:29" ht="20.3" customHeight="1">
      <c r="A115" s="106">
        <v>111</v>
      </c>
      <c r="B115" s="113" t="s">
        <v>422</v>
      </c>
      <c r="C115" s="113"/>
      <c r="D115" s="148">
        <v>0</v>
      </c>
      <c r="E115" s="148">
        <v>0</v>
      </c>
      <c r="F115" s="148">
        <v>0</v>
      </c>
      <c r="G115" s="148">
        <v>0</v>
      </c>
      <c r="H115" s="148">
        <v>0</v>
      </c>
      <c r="I115" s="148">
        <v>3</v>
      </c>
      <c r="J115" s="148">
        <v>3</v>
      </c>
      <c r="K115" s="149"/>
      <c r="L115" s="149"/>
      <c r="M115" s="149"/>
      <c r="N115" s="149"/>
      <c r="O115" s="148">
        <v>1</v>
      </c>
      <c r="P115" s="148">
        <v>1</v>
      </c>
      <c r="Q115" s="149"/>
      <c r="R115" s="149"/>
      <c r="S115" s="148">
        <v>0</v>
      </c>
      <c r="T115" s="148">
        <v>2</v>
      </c>
      <c r="U115" s="148">
        <v>1</v>
      </c>
      <c r="V115" s="148">
        <v>1</v>
      </c>
      <c r="W115" s="149"/>
      <c r="X115" s="149"/>
      <c r="Y115" s="149"/>
      <c r="Z115" s="149"/>
      <c r="AA115" s="148">
        <v>1</v>
      </c>
      <c r="AB115" s="148">
        <v>1</v>
      </c>
      <c r="AC115" s="148">
        <v>14</v>
      </c>
    </row>
    <row r="116" spans="1:29" ht="20.3" customHeight="1">
      <c r="A116" s="106">
        <v>112</v>
      </c>
      <c r="B116" s="113" t="s">
        <v>424</v>
      </c>
      <c r="C116" s="113"/>
      <c r="D116" s="148">
        <v>0</v>
      </c>
      <c r="E116" s="148">
        <v>1</v>
      </c>
      <c r="F116" s="148">
        <v>2</v>
      </c>
      <c r="G116" s="148">
        <v>1</v>
      </c>
      <c r="H116" s="148">
        <v>2</v>
      </c>
      <c r="I116" s="148">
        <v>4</v>
      </c>
      <c r="J116" s="148">
        <v>2</v>
      </c>
      <c r="K116" s="149"/>
      <c r="L116" s="149"/>
      <c r="M116" s="149"/>
      <c r="N116" s="149"/>
      <c r="O116" s="148">
        <v>1</v>
      </c>
      <c r="P116" s="149"/>
      <c r="Q116" s="148">
        <v>3</v>
      </c>
      <c r="R116" s="148">
        <v>3</v>
      </c>
      <c r="S116" s="149"/>
      <c r="T116" s="149"/>
      <c r="U116" s="148">
        <v>4</v>
      </c>
      <c r="V116" s="148">
        <v>3</v>
      </c>
      <c r="W116" s="149"/>
      <c r="X116" s="149"/>
      <c r="Y116" s="148">
        <v>2</v>
      </c>
      <c r="Z116" s="148">
        <v>2</v>
      </c>
      <c r="AA116" s="149"/>
      <c r="AB116" s="149"/>
      <c r="AC116" s="148">
        <v>30</v>
      </c>
    </row>
    <row r="117" spans="1:29" ht="20.3" customHeight="1">
      <c r="A117" s="106">
        <v>113</v>
      </c>
      <c r="B117" s="113" t="s">
        <v>426</v>
      </c>
      <c r="C117" s="113"/>
      <c r="D117" s="148">
        <v>2</v>
      </c>
      <c r="E117" s="148">
        <v>1</v>
      </c>
      <c r="F117" s="148">
        <v>2</v>
      </c>
      <c r="G117" s="148">
        <v>1</v>
      </c>
      <c r="H117" s="148">
        <v>2</v>
      </c>
      <c r="I117" s="148">
        <v>3</v>
      </c>
      <c r="J117" s="148">
        <v>2</v>
      </c>
      <c r="K117" s="149"/>
      <c r="L117" s="149"/>
      <c r="M117" s="148">
        <v>5</v>
      </c>
      <c r="N117" s="148">
        <v>4</v>
      </c>
      <c r="O117" s="149"/>
      <c r="P117" s="149"/>
      <c r="Q117" s="148">
        <v>3</v>
      </c>
      <c r="R117" s="148">
        <v>4</v>
      </c>
      <c r="S117" s="149"/>
      <c r="T117" s="149"/>
      <c r="U117" s="149"/>
      <c r="V117" s="149"/>
      <c r="W117" s="148">
        <v>3</v>
      </c>
      <c r="X117" s="148">
        <v>3</v>
      </c>
      <c r="Y117" s="148">
        <v>4</v>
      </c>
      <c r="Z117" s="148">
        <v>4</v>
      </c>
      <c r="AA117" s="149"/>
      <c r="AB117" s="149"/>
      <c r="AC117" s="148">
        <v>43</v>
      </c>
    </row>
    <row r="118" spans="1:29" ht="20.3" customHeight="1">
      <c r="A118" s="106">
        <v>114</v>
      </c>
      <c r="B118" s="113" t="s">
        <v>428</v>
      </c>
      <c r="C118" s="113"/>
      <c r="D118" s="148">
        <v>0</v>
      </c>
      <c r="E118" s="148">
        <v>1</v>
      </c>
      <c r="F118" s="149"/>
      <c r="G118" s="148">
        <v>1</v>
      </c>
      <c r="H118" s="149"/>
      <c r="I118" s="148">
        <v>3</v>
      </c>
      <c r="J118" s="148">
        <v>1</v>
      </c>
      <c r="K118" s="149"/>
      <c r="L118" s="149"/>
      <c r="M118" s="149"/>
      <c r="N118" s="149"/>
      <c r="O118" s="149"/>
      <c r="P118" s="148">
        <v>3</v>
      </c>
      <c r="Q118" s="149"/>
      <c r="R118" s="149"/>
      <c r="S118" s="148">
        <v>2</v>
      </c>
      <c r="T118" s="148">
        <v>2</v>
      </c>
      <c r="U118" s="148">
        <v>3</v>
      </c>
      <c r="V118" s="148">
        <v>2</v>
      </c>
      <c r="W118" s="149"/>
      <c r="X118" s="149"/>
      <c r="Y118" s="148">
        <v>3</v>
      </c>
      <c r="Z118" s="148">
        <v>4</v>
      </c>
      <c r="AA118" s="149"/>
      <c r="AB118" s="149"/>
      <c r="AC118" s="148">
        <v>25</v>
      </c>
    </row>
    <row r="119" spans="1:29" ht="20.3" customHeight="1">
      <c r="A119" s="106">
        <v>115</v>
      </c>
      <c r="B119" s="113" t="s">
        <v>430</v>
      </c>
      <c r="C119" s="113"/>
      <c r="D119" s="148">
        <v>0</v>
      </c>
      <c r="E119" s="148">
        <v>0</v>
      </c>
      <c r="F119" s="148">
        <v>1</v>
      </c>
      <c r="G119" s="148">
        <v>0</v>
      </c>
      <c r="H119" s="148">
        <v>0</v>
      </c>
      <c r="I119" s="148">
        <v>2</v>
      </c>
      <c r="J119" s="148">
        <v>1</v>
      </c>
      <c r="K119" s="149"/>
      <c r="L119" s="149"/>
      <c r="M119" s="149"/>
      <c r="N119" s="149"/>
      <c r="O119" s="148">
        <v>1</v>
      </c>
      <c r="P119" s="148">
        <v>1</v>
      </c>
      <c r="Q119" s="148">
        <v>1</v>
      </c>
      <c r="R119" s="148">
        <v>1</v>
      </c>
      <c r="S119" s="148">
        <v>1</v>
      </c>
      <c r="T119" s="148">
        <v>1</v>
      </c>
      <c r="U119" s="148">
        <v>3</v>
      </c>
      <c r="V119" s="148">
        <v>1</v>
      </c>
      <c r="W119" s="149"/>
      <c r="X119" s="149"/>
      <c r="Y119" s="148">
        <v>1</v>
      </c>
      <c r="Z119" s="148">
        <v>2</v>
      </c>
      <c r="AA119" s="149"/>
      <c r="AB119" s="149"/>
      <c r="AC119" s="148">
        <v>15</v>
      </c>
    </row>
    <row r="120" spans="1:29" ht="20.3" customHeight="1">
      <c r="A120" s="106">
        <v>116</v>
      </c>
      <c r="B120" s="113" t="s">
        <v>432</v>
      </c>
      <c r="C120" s="113"/>
      <c r="D120" s="148">
        <v>1</v>
      </c>
      <c r="E120" s="148">
        <v>1</v>
      </c>
      <c r="F120" s="148">
        <v>1</v>
      </c>
      <c r="G120" s="148">
        <v>0</v>
      </c>
      <c r="H120" s="148">
        <v>1</v>
      </c>
      <c r="I120" s="148">
        <v>3</v>
      </c>
      <c r="J120" s="148">
        <v>1</v>
      </c>
      <c r="K120" s="149"/>
      <c r="L120" s="149"/>
      <c r="M120" s="148">
        <v>4</v>
      </c>
      <c r="N120" s="148">
        <v>4</v>
      </c>
      <c r="O120" s="149"/>
      <c r="P120" s="149"/>
      <c r="Q120" s="149"/>
      <c r="R120" s="149"/>
      <c r="S120" s="148">
        <v>3</v>
      </c>
      <c r="T120" s="148">
        <v>5</v>
      </c>
      <c r="U120" s="148">
        <v>4</v>
      </c>
      <c r="V120" s="148">
        <v>3</v>
      </c>
      <c r="W120" s="149"/>
      <c r="X120" s="149"/>
      <c r="Y120" s="148">
        <v>3</v>
      </c>
      <c r="Z120" s="148">
        <v>3</v>
      </c>
      <c r="AA120" s="149"/>
      <c r="AB120" s="149"/>
      <c r="AC120" s="148">
        <v>37</v>
      </c>
    </row>
    <row r="121" spans="1:29" ht="20.3" customHeight="1">
      <c r="A121" s="106">
        <v>117</v>
      </c>
      <c r="B121" s="113" t="s">
        <v>435</v>
      </c>
      <c r="C121" s="113"/>
      <c r="D121" s="148">
        <v>1</v>
      </c>
      <c r="E121" s="148">
        <v>1</v>
      </c>
      <c r="F121" s="148">
        <v>1</v>
      </c>
      <c r="G121" s="148">
        <v>1</v>
      </c>
      <c r="H121" s="148">
        <v>1</v>
      </c>
      <c r="I121" s="148">
        <v>3</v>
      </c>
      <c r="J121" s="148">
        <v>1</v>
      </c>
      <c r="K121" s="149"/>
      <c r="L121" s="149"/>
      <c r="M121" s="148">
        <v>2</v>
      </c>
      <c r="N121" s="148">
        <v>2</v>
      </c>
      <c r="O121" s="149"/>
      <c r="P121" s="149"/>
      <c r="Q121" s="149"/>
      <c r="R121" s="149"/>
      <c r="S121" s="148">
        <v>1</v>
      </c>
      <c r="T121" s="148">
        <v>5</v>
      </c>
      <c r="U121" s="148">
        <v>4</v>
      </c>
      <c r="V121" s="148">
        <v>4</v>
      </c>
      <c r="W121" s="149"/>
      <c r="X121" s="149"/>
      <c r="Y121" s="148">
        <v>3</v>
      </c>
      <c r="Z121" s="148">
        <v>3</v>
      </c>
      <c r="AA121" s="149"/>
      <c r="AB121" s="149"/>
      <c r="AC121" s="148">
        <v>33</v>
      </c>
    </row>
    <row r="122" spans="1:29" ht="20.3" customHeight="1">
      <c r="A122" s="106">
        <v>118</v>
      </c>
      <c r="B122" s="113" t="s">
        <v>437</v>
      </c>
      <c r="C122" s="113"/>
      <c r="D122" s="148">
        <v>1</v>
      </c>
      <c r="E122" s="148">
        <v>0</v>
      </c>
      <c r="F122" s="148">
        <v>0</v>
      </c>
      <c r="G122" s="148">
        <v>0</v>
      </c>
      <c r="H122" s="148">
        <v>0</v>
      </c>
      <c r="I122" s="148">
        <v>1</v>
      </c>
      <c r="J122" s="148">
        <v>1</v>
      </c>
      <c r="K122" s="149"/>
      <c r="L122" s="149"/>
      <c r="M122" s="148">
        <v>0</v>
      </c>
      <c r="N122" s="148">
        <v>1</v>
      </c>
      <c r="O122" s="149"/>
      <c r="P122" s="149"/>
      <c r="Q122" s="149"/>
      <c r="R122" s="149"/>
      <c r="S122" s="148">
        <v>1</v>
      </c>
      <c r="T122" s="148">
        <v>4</v>
      </c>
      <c r="U122" s="148">
        <v>2</v>
      </c>
      <c r="V122" s="148">
        <v>1</v>
      </c>
      <c r="W122" s="149"/>
      <c r="X122" s="149"/>
      <c r="Y122" s="149"/>
      <c r="Z122" s="148">
        <v>1</v>
      </c>
      <c r="AA122" s="148">
        <v>1</v>
      </c>
      <c r="AB122" s="148">
        <v>0</v>
      </c>
      <c r="AC122" s="148">
        <v>13</v>
      </c>
    </row>
    <row r="123" spans="1:29" ht="20.3" customHeight="1">
      <c r="A123" s="106">
        <v>119</v>
      </c>
      <c r="B123" s="113" t="s">
        <v>439</v>
      </c>
      <c r="C123" s="113"/>
      <c r="D123" s="148">
        <v>2</v>
      </c>
      <c r="E123" s="148">
        <v>1</v>
      </c>
      <c r="F123" s="148">
        <v>2</v>
      </c>
      <c r="G123" s="148">
        <v>2</v>
      </c>
      <c r="H123" s="148">
        <v>2</v>
      </c>
      <c r="I123" s="149"/>
      <c r="J123" s="149"/>
      <c r="K123" s="148">
        <v>4</v>
      </c>
      <c r="L123" s="148">
        <v>5</v>
      </c>
      <c r="M123" s="148">
        <v>3</v>
      </c>
      <c r="N123" s="148">
        <v>3</v>
      </c>
      <c r="O123" s="149"/>
      <c r="P123" s="149"/>
      <c r="Q123" s="148">
        <v>4</v>
      </c>
      <c r="R123" s="148">
        <v>3</v>
      </c>
      <c r="S123" s="149"/>
      <c r="T123" s="149"/>
      <c r="U123" s="149"/>
      <c r="V123" s="149"/>
      <c r="W123" s="148">
        <v>4</v>
      </c>
      <c r="X123" s="148">
        <v>3</v>
      </c>
      <c r="Y123" s="148">
        <v>4</v>
      </c>
      <c r="Z123" s="148">
        <v>4</v>
      </c>
      <c r="AA123" s="149"/>
      <c r="AB123" s="149"/>
      <c r="AC123" s="148">
        <v>46</v>
      </c>
    </row>
    <row r="124" spans="1:29" ht="20.3" customHeight="1">
      <c r="A124" s="106">
        <v>120</v>
      </c>
      <c r="B124" s="113" t="s">
        <v>441</v>
      </c>
      <c r="C124" s="113"/>
      <c r="D124" s="148">
        <v>0</v>
      </c>
      <c r="E124" s="148">
        <v>1</v>
      </c>
      <c r="F124" s="148">
        <v>1</v>
      </c>
      <c r="G124" s="148">
        <v>1</v>
      </c>
      <c r="H124" s="148">
        <v>1</v>
      </c>
      <c r="I124" s="148">
        <v>1</v>
      </c>
      <c r="J124" s="148">
        <v>1</v>
      </c>
      <c r="K124" s="148">
        <v>2</v>
      </c>
      <c r="L124" s="148">
        <v>1</v>
      </c>
      <c r="M124" s="149"/>
      <c r="N124" s="148">
        <v>2</v>
      </c>
      <c r="O124" s="148">
        <v>0</v>
      </c>
      <c r="P124" s="148">
        <v>3</v>
      </c>
      <c r="Q124" s="149"/>
      <c r="R124" s="149"/>
      <c r="S124" s="148">
        <v>3</v>
      </c>
      <c r="T124" s="148">
        <v>3</v>
      </c>
      <c r="U124" s="149"/>
      <c r="V124" s="149"/>
      <c r="W124" s="148">
        <v>4</v>
      </c>
      <c r="X124" s="148">
        <v>1</v>
      </c>
      <c r="Y124" s="148">
        <v>2</v>
      </c>
      <c r="Z124" s="148">
        <v>2</v>
      </c>
      <c r="AA124" s="149"/>
      <c r="AB124" s="149"/>
      <c r="AC124" s="148">
        <v>25</v>
      </c>
    </row>
    <row r="125" spans="1:29" ht="20.3" customHeight="1">
      <c r="A125" s="106">
        <v>121</v>
      </c>
      <c r="B125" s="113" t="s">
        <v>443</v>
      </c>
      <c r="C125" s="113"/>
      <c r="D125" s="148">
        <v>0</v>
      </c>
      <c r="E125" s="148">
        <v>1</v>
      </c>
      <c r="F125" s="148">
        <v>1</v>
      </c>
      <c r="G125" s="148">
        <v>1</v>
      </c>
      <c r="H125" s="148">
        <v>1</v>
      </c>
      <c r="I125" s="148">
        <v>3</v>
      </c>
      <c r="J125" s="148">
        <v>4</v>
      </c>
      <c r="K125" s="149"/>
      <c r="L125" s="149"/>
      <c r="M125" s="148">
        <v>4</v>
      </c>
      <c r="N125" s="148">
        <v>4</v>
      </c>
      <c r="O125" s="149"/>
      <c r="P125" s="149"/>
      <c r="Q125" s="149"/>
      <c r="R125" s="149"/>
      <c r="S125" s="148">
        <v>4</v>
      </c>
      <c r="T125" s="148">
        <v>5</v>
      </c>
      <c r="U125" s="149"/>
      <c r="V125" s="149"/>
      <c r="W125" s="148">
        <v>4</v>
      </c>
      <c r="X125" s="148">
        <v>4</v>
      </c>
      <c r="Y125" s="148">
        <v>4</v>
      </c>
      <c r="Z125" s="148">
        <v>4</v>
      </c>
      <c r="AA125" s="149"/>
      <c r="AB125" s="149"/>
      <c r="AC125" s="148">
        <v>44</v>
      </c>
    </row>
    <row r="126" spans="1:29" ht="20.3" customHeight="1">
      <c r="A126" s="106">
        <v>122</v>
      </c>
      <c r="B126" s="113" t="s">
        <v>445</v>
      </c>
      <c r="C126" s="113"/>
      <c r="D126" s="148">
        <v>1</v>
      </c>
      <c r="E126" s="148">
        <v>2</v>
      </c>
      <c r="F126" s="148">
        <v>2</v>
      </c>
      <c r="G126" s="148">
        <v>2</v>
      </c>
      <c r="H126" s="148">
        <v>2</v>
      </c>
      <c r="I126" s="148">
        <v>4</v>
      </c>
      <c r="J126" s="148">
        <v>5</v>
      </c>
      <c r="K126" s="149"/>
      <c r="L126" s="149"/>
      <c r="M126" s="148">
        <v>5</v>
      </c>
      <c r="N126" s="148">
        <v>5</v>
      </c>
      <c r="O126" s="149"/>
      <c r="P126" s="149"/>
      <c r="Q126" s="148">
        <v>5</v>
      </c>
      <c r="R126" s="148">
        <v>5</v>
      </c>
      <c r="S126" s="149"/>
      <c r="T126" s="149"/>
      <c r="U126" s="149"/>
      <c r="V126" s="149"/>
      <c r="W126" s="148">
        <v>5</v>
      </c>
      <c r="X126" s="148">
        <v>4</v>
      </c>
      <c r="Y126" s="148">
        <v>4</v>
      </c>
      <c r="Z126" s="148">
        <v>5</v>
      </c>
      <c r="AA126" s="149"/>
      <c r="AB126" s="149"/>
      <c r="AC126" s="148">
        <v>56</v>
      </c>
    </row>
    <row r="127" spans="1:29" ht="20.3" customHeight="1">
      <c r="A127" s="106">
        <v>123</v>
      </c>
      <c r="B127" s="113" t="s">
        <v>447</v>
      </c>
      <c r="C127" s="113"/>
      <c r="D127" s="148">
        <v>1</v>
      </c>
      <c r="E127" s="148">
        <v>1</v>
      </c>
      <c r="F127" s="148">
        <v>1</v>
      </c>
      <c r="G127" s="148">
        <v>1</v>
      </c>
      <c r="H127" s="148">
        <v>2</v>
      </c>
      <c r="I127" s="148">
        <v>4</v>
      </c>
      <c r="J127" s="148">
        <v>4</v>
      </c>
      <c r="K127" s="149"/>
      <c r="L127" s="149"/>
      <c r="M127" s="149"/>
      <c r="N127" s="149"/>
      <c r="O127" s="148">
        <v>2</v>
      </c>
      <c r="P127" s="148">
        <v>3</v>
      </c>
      <c r="Q127" s="149"/>
      <c r="R127" s="149"/>
      <c r="S127" s="148">
        <v>2</v>
      </c>
      <c r="T127" s="148">
        <v>3</v>
      </c>
      <c r="U127" s="148">
        <v>2</v>
      </c>
      <c r="V127" s="148">
        <v>2</v>
      </c>
      <c r="W127" s="149"/>
      <c r="X127" s="149"/>
      <c r="Y127" s="148">
        <v>3</v>
      </c>
      <c r="Z127" s="148">
        <v>2</v>
      </c>
      <c r="AA127" s="149"/>
      <c r="AB127" s="149"/>
      <c r="AC127" s="148">
        <v>33</v>
      </c>
    </row>
    <row r="128" spans="1:29" ht="20.3" customHeight="1">
      <c r="A128" s="106">
        <v>124</v>
      </c>
      <c r="B128" s="113" t="s">
        <v>449</v>
      </c>
      <c r="C128" s="113"/>
      <c r="D128" s="148">
        <v>2</v>
      </c>
      <c r="E128" s="148">
        <v>2</v>
      </c>
      <c r="F128" s="148">
        <v>2</v>
      </c>
      <c r="G128" s="148">
        <v>2</v>
      </c>
      <c r="H128" s="148">
        <v>2</v>
      </c>
      <c r="I128" s="148">
        <v>4</v>
      </c>
      <c r="J128" s="148">
        <v>5</v>
      </c>
      <c r="K128" s="149"/>
      <c r="L128" s="149"/>
      <c r="M128" s="148">
        <v>4</v>
      </c>
      <c r="N128" s="148">
        <v>3</v>
      </c>
      <c r="O128" s="149"/>
      <c r="P128" s="149"/>
      <c r="Q128" s="149"/>
      <c r="R128" s="149"/>
      <c r="S128" s="148">
        <v>4</v>
      </c>
      <c r="T128" s="148">
        <v>5</v>
      </c>
      <c r="U128" s="148">
        <v>4</v>
      </c>
      <c r="V128" s="148">
        <v>3</v>
      </c>
      <c r="W128" s="148">
        <v>4</v>
      </c>
      <c r="X128" s="148">
        <v>1</v>
      </c>
      <c r="Y128" s="149"/>
      <c r="Z128" s="149"/>
      <c r="AA128" s="148">
        <v>3</v>
      </c>
      <c r="AB128" s="148">
        <v>2</v>
      </c>
      <c r="AC128" s="148">
        <v>47</v>
      </c>
    </row>
    <row r="129" spans="1:29" ht="20.3" customHeight="1">
      <c r="A129" s="106">
        <v>125</v>
      </c>
      <c r="B129" s="113" t="s">
        <v>451</v>
      </c>
      <c r="C129" s="113"/>
      <c r="D129" s="148">
        <v>1</v>
      </c>
      <c r="E129" s="148">
        <v>1</v>
      </c>
      <c r="F129" s="148">
        <v>1</v>
      </c>
      <c r="G129" s="148">
        <v>1</v>
      </c>
      <c r="H129" s="148">
        <v>1</v>
      </c>
      <c r="I129" s="149"/>
      <c r="J129" s="149"/>
      <c r="K129" s="148">
        <v>2</v>
      </c>
      <c r="L129" s="148">
        <v>3</v>
      </c>
      <c r="M129" s="149"/>
      <c r="N129" s="149"/>
      <c r="O129" s="148">
        <v>5</v>
      </c>
      <c r="P129" s="148">
        <v>2</v>
      </c>
      <c r="Q129" s="149"/>
      <c r="R129" s="149"/>
      <c r="S129" s="148">
        <v>1</v>
      </c>
      <c r="T129" s="148">
        <v>4</v>
      </c>
      <c r="U129" s="148">
        <v>5</v>
      </c>
      <c r="V129" s="148">
        <v>4</v>
      </c>
      <c r="W129" s="149"/>
      <c r="X129" s="149"/>
      <c r="Y129" s="148">
        <v>2</v>
      </c>
      <c r="Z129" s="148">
        <v>3</v>
      </c>
      <c r="AA129" s="149"/>
      <c r="AB129" s="149"/>
      <c r="AC129" s="148">
        <v>36</v>
      </c>
    </row>
    <row r="130" spans="1:29" ht="20.3" customHeight="1">
      <c r="A130" s="106">
        <v>126</v>
      </c>
      <c r="B130" s="113" t="s">
        <v>453</v>
      </c>
      <c r="C130" s="113"/>
      <c r="D130" s="148">
        <v>2</v>
      </c>
      <c r="E130" s="148">
        <v>2</v>
      </c>
      <c r="F130" s="148">
        <v>1</v>
      </c>
      <c r="G130" s="148">
        <v>1</v>
      </c>
      <c r="H130" s="148">
        <v>1</v>
      </c>
      <c r="I130" s="149"/>
      <c r="J130" s="149"/>
      <c r="K130" s="148">
        <v>2</v>
      </c>
      <c r="L130" s="148">
        <v>5</v>
      </c>
      <c r="M130" s="149"/>
      <c r="N130" s="149"/>
      <c r="O130" s="148">
        <v>4</v>
      </c>
      <c r="P130" s="148">
        <v>0</v>
      </c>
      <c r="Q130" s="148">
        <v>1</v>
      </c>
      <c r="R130" s="148">
        <v>2</v>
      </c>
      <c r="S130" s="149"/>
      <c r="T130" s="149"/>
      <c r="U130" s="148">
        <v>2</v>
      </c>
      <c r="V130" s="148">
        <v>0</v>
      </c>
      <c r="W130" s="149"/>
      <c r="X130" s="149"/>
      <c r="Y130" s="149"/>
      <c r="Z130" s="149"/>
      <c r="AA130" s="148">
        <v>4</v>
      </c>
      <c r="AB130" s="148">
        <v>3</v>
      </c>
      <c r="AC130" s="148">
        <v>30</v>
      </c>
    </row>
    <row r="131" spans="1:29" ht="20.3" customHeight="1">
      <c r="A131" s="106">
        <v>127</v>
      </c>
      <c r="B131" s="113" t="s">
        <v>455</v>
      </c>
      <c r="C131" s="113"/>
      <c r="D131" s="148">
        <v>2</v>
      </c>
      <c r="E131" s="148">
        <v>2</v>
      </c>
      <c r="F131" s="148">
        <v>2</v>
      </c>
      <c r="G131" s="148">
        <v>0</v>
      </c>
      <c r="H131" s="148">
        <v>2</v>
      </c>
      <c r="I131" s="148">
        <v>3</v>
      </c>
      <c r="J131" s="148">
        <v>1</v>
      </c>
      <c r="K131" s="149"/>
      <c r="L131" s="149"/>
      <c r="M131" s="148">
        <v>1</v>
      </c>
      <c r="N131" s="148">
        <v>0</v>
      </c>
      <c r="O131" s="149"/>
      <c r="P131" s="149"/>
      <c r="Q131" s="148">
        <v>3</v>
      </c>
      <c r="R131" s="148">
        <v>1</v>
      </c>
      <c r="S131" s="149"/>
      <c r="T131" s="149"/>
      <c r="U131" s="148">
        <v>3</v>
      </c>
      <c r="V131" s="148">
        <v>2</v>
      </c>
      <c r="W131" s="149"/>
      <c r="X131" s="149"/>
      <c r="Y131" s="149"/>
      <c r="Z131" s="149"/>
      <c r="AA131" s="148">
        <v>3</v>
      </c>
      <c r="AB131" s="148">
        <v>1</v>
      </c>
      <c r="AC131" s="148">
        <v>26</v>
      </c>
    </row>
    <row r="132" spans="1:29" ht="20.3" customHeight="1">
      <c r="A132" s="106">
        <v>128</v>
      </c>
      <c r="B132" s="113" t="s">
        <v>457</v>
      </c>
      <c r="C132" s="113"/>
      <c r="D132" s="148">
        <v>0</v>
      </c>
      <c r="E132" s="148">
        <v>0</v>
      </c>
      <c r="F132" s="148">
        <v>0</v>
      </c>
      <c r="G132" s="148">
        <v>0</v>
      </c>
      <c r="H132" s="148">
        <v>0</v>
      </c>
      <c r="I132" s="149"/>
      <c r="J132" s="149"/>
      <c r="K132" s="148">
        <v>0</v>
      </c>
      <c r="L132" s="148">
        <v>4</v>
      </c>
      <c r="M132" s="148">
        <v>3</v>
      </c>
      <c r="N132" s="148">
        <v>1</v>
      </c>
      <c r="O132" s="148">
        <v>3</v>
      </c>
      <c r="P132" s="148">
        <v>0</v>
      </c>
      <c r="Q132" s="148">
        <v>2</v>
      </c>
      <c r="R132" s="148">
        <v>1</v>
      </c>
      <c r="S132" s="149"/>
      <c r="T132" s="148">
        <v>0</v>
      </c>
      <c r="U132" s="148">
        <v>1</v>
      </c>
      <c r="V132" s="148">
        <v>1</v>
      </c>
      <c r="W132" s="148">
        <v>1</v>
      </c>
      <c r="X132" s="148">
        <v>1</v>
      </c>
      <c r="Y132" s="149"/>
      <c r="Z132" s="149"/>
      <c r="AA132" s="148">
        <v>2</v>
      </c>
      <c r="AB132" s="148">
        <v>0</v>
      </c>
      <c r="AC132" s="148">
        <v>15</v>
      </c>
    </row>
    <row r="133" spans="1:29" ht="20.3" customHeight="1">
      <c r="A133" s="106">
        <v>129</v>
      </c>
      <c r="B133" s="113" t="s">
        <v>459</v>
      </c>
      <c r="C133" s="113"/>
      <c r="D133" s="148">
        <v>2</v>
      </c>
      <c r="E133" s="148">
        <v>1</v>
      </c>
      <c r="F133" s="148">
        <v>1</v>
      </c>
      <c r="G133" s="148">
        <v>1</v>
      </c>
      <c r="H133" s="148">
        <v>1</v>
      </c>
      <c r="I133" s="149"/>
      <c r="J133" s="149"/>
      <c r="K133" s="148">
        <v>3</v>
      </c>
      <c r="L133" s="148">
        <v>3</v>
      </c>
      <c r="M133" s="148">
        <v>2</v>
      </c>
      <c r="N133" s="149"/>
      <c r="O133" s="148">
        <v>1</v>
      </c>
      <c r="P133" s="148">
        <v>2</v>
      </c>
      <c r="Q133" s="148">
        <v>1</v>
      </c>
      <c r="R133" s="148">
        <v>1</v>
      </c>
      <c r="S133" s="148">
        <v>0</v>
      </c>
      <c r="T133" s="148">
        <v>1</v>
      </c>
      <c r="U133" s="148">
        <v>2</v>
      </c>
      <c r="V133" s="148">
        <v>2</v>
      </c>
      <c r="W133" s="149"/>
      <c r="X133" s="149"/>
      <c r="Y133" s="149"/>
      <c r="Z133" s="149"/>
      <c r="AA133" s="148">
        <v>3</v>
      </c>
      <c r="AB133" s="148">
        <v>2</v>
      </c>
      <c r="AC133" s="148">
        <v>26</v>
      </c>
    </row>
    <row r="134" spans="1:29" ht="20.3" customHeight="1">
      <c r="A134" s="106">
        <v>130</v>
      </c>
      <c r="B134" s="113" t="s">
        <v>461</v>
      </c>
      <c r="C134" s="113"/>
      <c r="D134" s="148">
        <v>2</v>
      </c>
      <c r="E134" s="148">
        <v>1</v>
      </c>
      <c r="F134" s="148">
        <v>2</v>
      </c>
      <c r="G134" s="148">
        <v>2</v>
      </c>
      <c r="H134" s="148">
        <v>2</v>
      </c>
      <c r="I134" s="149"/>
      <c r="J134" s="149"/>
      <c r="K134" s="148">
        <v>4</v>
      </c>
      <c r="L134" s="148">
        <v>4</v>
      </c>
      <c r="M134" s="149"/>
      <c r="N134" s="149"/>
      <c r="O134" s="148">
        <v>5</v>
      </c>
      <c r="P134" s="148">
        <v>4</v>
      </c>
      <c r="Q134" s="149"/>
      <c r="R134" s="149"/>
      <c r="S134" s="148">
        <v>4</v>
      </c>
      <c r="T134" s="148">
        <v>5</v>
      </c>
      <c r="U134" s="149"/>
      <c r="V134" s="149"/>
      <c r="W134" s="148">
        <v>5</v>
      </c>
      <c r="X134" s="148">
        <v>5</v>
      </c>
      <c r="Y134" s="149"/>
      <c r="Z134" s="149"/>
      <c r="AA134" s="148">
        <v>5</v>
      </c>
      <c r="AB134" s="148">
        <v>5</v>
      </c>
      <c r="AC134" s="148">
        <v>55</v>
      </c>
    </row>
    <row r="135" spans="1:29" ht="20.3" customHeight="1">
      <c r="A135" s="106">
        <v>131</v>
      </c>
      <c r="B135" s="113" t="s">
        <v>463</v>
      </c>
      <c r="C135" s="113"/>
      <c r="D135" s="148">
        <v>2</v>
      </c>
      <c r="E135" s="148">
        <v>2</v>
      </c>
      <c r="F135" s="148">
        <v>2</v>
      </c>
      <c r="G135" s="148">
        <v>1</v>
      </c>
      <c r="H135" s="148">
        <v>1</v>
      </c>
      <c r="I135" s="148">
        <v>4</v>
      </c>
      <c r="J135" s="148">
        <v>4</v>
      </c>
      <c r="K135" s="149"/>
      <c r="L135" s="149"/>
      <c r="M135" s="148">
        <v>3</v>
      </c>
      <c r="N135" s="148">
        <v>4</v>
      </c>
      <c r="O135" s="149"/>
      <c r="P135" s="149"/>
      <c r="Q135" s="149"/>
      <c r="R135" s="149"/>
      <c r="S135" s="148">
        <v>4</v>
      </c>
      <c r="T135" s="148">
        <v>4</v>
      </c>
      <c r="U135" s="148">
        <v>4</v>
      </c>
      <c r="V135" s="148">
        <v>4</v>
      </c>
      <c r="W135" s="149"/>
      <c r="X135" s="149"/>
      <c r="Y135" s="149"/>
      <c r="Z135" s="149"/>
      <c r="AA135" s="148">
        <v>4</v>
      </c>
      <c r="AB135" s="148">
        <v>1</v>
      </c>
      <c r="AC135" s="148">
        <v>44</v>
      </c>
    </row>
    <row r="136" spans="1:29" ht="20.3" customHeight="1">
      <c r="A136" s="106">
        <v>132</v>
      </c>
      <c r="B136" s="113" t="s">
        <v>465</v>
      </c>
      <c r="C136" s="113"/>
      <c r="D136" s="148">
        <v>1</v>
      </c>
      <c r="E136" s="148">
        <v>2</v>
      </c>
      <c r="F136" s="148">
        <v>2</v>
      </c>
      <c r="G136" s="148">
        <v>2</v>
      </c>
      <c r="H136" s="148">
        <v>2</v>
      </c>
      <c r="I136" s="148">
        <v>4</v>
      </c>
      <c r="J136" s="148">
        <v>4</v>
      </c>
      <c r="K136" s="149"/>
      <c r="L136" s="149"/>
      <c r="M136" s="149"/>
      <c r="N136" s="149"/>
      <c r="O136" s="148">
        <v>5</v>
      </c>
      <c r="P136" s="148">
        <v>2</v>
      </c>
      <c r="Q136" s="148">
        <v>4</v>
      </c>
      <c r="R136" s="148">
        <v>3</v>
      </c>
      <c r="S136" s="149"/>
      <c r="T136" s="149"/>
      <c r="U136" s="149"/>
      <c r="V136" s="149"/>
      <c r="W136" s="148">
        <v>4</v>
      </c>
      <c r="X136" s="148">
        <v>4</v>
      </c>
      <c r="Y136" s="149"/>
      <c r="Z136" s="149"/>
      <c r="AA136" s="148">
        <v>4</v>
      </c>
      <c r="AB136" s="148">
        <v>3</v>
      </c>
      <c r="AC136" s="148">
        <v>46</v>
      </c>
    </row>
    <row r="137" spans="1:29" ht="20.3" customHeight="1">
      <c r="A137" s="106">
        <v>133</v>
      </c>
      <c r="B137" s="113" t="s">
        <v>467</v>
      </c>
      <c r="C137" s="113"/>
      <c r="D137" s="148">
        <v>1</v>
      </c>
      <c r="E137" s="148">
        <v>0</v>
      </c>
      <c r="F137" s="148">
        <v>0</v>
      </c>
      <c r="G137" s="148">
        <v>0</v>
      </c>
      <c r="H137" s="148">
        <v>1</v>
      </c>
      <c r="I137" s="148">
        <v>3</v>
      </c>
      <c r="J137" s="148">
        <v>1</v>
      </c>
      <c r="K137" s="149"/>
      <c r="L137" s="149"/>
      <c r="M137" s="148">
        <v>1</v>
      </c>
      <c r="N137" s="148">
        <v>2</v>
      </c>
      <c r="O137" s="149"/>
      <c r="P137" s="149"/>
      <c r="Q137" s="148">
        <v>0</v>
      </c>
      <c r="R137" s="148">
        <v>1</v>
      </c>
      <c r="S137" s="149"/>
      <c r="T137" s="149"/>
      <c r="U137" s="148">
        <v>3</v>
      </c>
      <c r="V137" s="148">
        <v>2</v>
      </c>
      <c r="W137" s="149"/>
      <c r="X137" s="149"/>
      <c r="Y137" s="148">
        <v>0</v>
      </c>
      <c r="Z137" s="148">
        <v>1</v>
      </c>
      <c r="AA137" s="149"/>
      <c r="AB137" s="149"/>
      <c r="AC137" s="148">
        <v>16</v>
      </c>
    </row>
    <row r="138" spans="1:29" ht="20.3" customHeight="1">
      <c r="A138" s="106">
        <v>134</v>
      </c>
      <c r="B138" s="113" t="s">
        <v>469</v>
      </c>
      <c r="C138" s="113"/>
      <c r="D138" s="148">
        <v>0</v>
      </c>
      <c r="E138" s="148">
        <v>0</v>
      </c>
      <c r="F138" s="148">
        <v>0</v>
      </c>
      <c r="G138" s="148">
        <v>1</v>
      </c>
      <c r="H138" s="148">
        <v>1</v>
      </c>
      <c r="I138" s="148">
        <v>2</v>
      </c>
      <c r="J138" s="148">
        <v>1</v>
      </c>
      <c r="K138" s="149"/>
      <c r="L138" s="149"/>
      <c r="M138" s="149"/>
      <c r="N138" s="149"/>
      <c r="O138" s="148">
        <v>1</v>
      </c>
      <c r="P138" s="148">
        <v>0</v>
      </c>
      <c r="Q138" s="149"/>
      <c r="R138" s="149"/>
      <c r="S138" s="148">
        <v>0</v>
      </c>
      <c r="T138" s="148">
        <v>1</v>
      </c>
      <c r="U138" s="148">
        <v>2</v>
      </c>
      <c r="V138" s="148">
        <v>1</v>
      </c>
      <c r="W138" s="149"/>
      <c r="X138" s="149"/>
      <c r="Y138" s="148">
        <v>1</v>
      </c>
      <c r="Z138" s="148">
        <v>0</v>
      </c>
      <c r="AA138" s="149"/>
      <c r="AB138" s="149"/>
      <c r="AC138" s="148">
        <v>11</v>
      </c>
    </row>
    <row r="139" spans="1:29" ht="20.3" customHeight="1">
      <c r="A139" s="106">
        <v>135</v>
      </c>
      <c r="B139" s="113" t="s">
        <v>471</v>
      </c>
      <c r="C139" s="113"/>
      <c r="D139" s="148">
        <v>0</v>
      </c>
      <c r="E139" s="148">
        <v>0</v>
      </c>
      <c r="F139" s="148">
        <v>0</v>
      </c>
      <c r="G139" s="148">
        <v>0</v>
      </c>
      <c r="H139" s="148">
        <v>0</v>
      </c>
      <c r="I139" s="149"/>
      <c r="J139" s="149"/>
      <c r="K139" s="148">
        <v>3</v>
      </c>
      <c r="L139" s="148">
        <v>4</v>
      </c>
      <c r="M139" s="149"/>
      <c r="N139" s="149"/>
      <c r="O139" s="148">
        <v>2</v>
      </c>
      <c r="P139" s="148">
        <v>1</v>
      </c>
      <c r="Q139" s="149"/>
      <c r="R139" s="149"/>
      <c r="S139" s="148">
        <v>0</v>
      </c>
      <c r="T139" s="148">
        <v>2</v>
      </c>
      <c r="U139" s="148">
        <v>3</v>
      </c>
      <c r="V139" s="148">
        <v>0</v>
      </c>
      <c r="W139" s="149"/>
      <c r="X139" s="149"/>
      <c r="Y139" s="148">
        <v>0</v>
      </c>
      <c r="Z139" s="148">
        <v>1</v>
      </c>
      <c r="AA139" s="149"/>
      <c r="AB139" s="149"/>
      <c r="AC139" s="148">
        <v>16</v>
      </c>
    </row>
    <row r="140" spans="1:29" ht="20.3" customHeight="1">
      <c r="A140" s="106">
        <v>136</v>
      </c>
      <c r="B140" s="113" t="s">
        <v>473</v>
      </c>
      <c r="C140" s="113"/>
      <c r="D140" s="148">
        <v>2</v>
      </c>
      <c r="E140" s="148">
        <v>1</v>
      </c>
      <c r="F140" s="148">
        <v>2</v>
      </c>
      <c r="G140" s="149"/>
      <c r="H140" s="148">
        <v>2</v>
      </c>
      <c r="I140" s="149"/>
      <c r="J140" s="149"/>
      <c r="K140" s="148">
        <v>3</v>
      </c>
      <c r="L140" s="148">
        <v>2</v>
      </c>
      <c r="M140" s="148">
        <v>3</v>
      </c>
      <c r="N140" s="148">
        <v>3</v>
      </c>
      <c r="O140" s="149"/>
      <c r="P140" s="149"/>
      <c r="Q140" s="149"/>
      <c r="R140" s="149"/>
      <c r="S140" s="149"/>
      <c r="T140" s="148">
        <v>4</v>
      </c>
      <c r="U140" s="148">
        <v>5</v>
      </c>
      <c r="V140" s="148">
        <v>4</v>
      </c>
      <c r="W140" s="149"/>
      <c r="X140" s="149"/>
      <c r="Y140" s="149"/>
      <c r="Z140" s="149"/>
      <c r="AA140" s="148">
        <v>4</v>
      </c>
      <c r="AB140" s="148">
        <v>3</v>
      </c>
      <c r="AC140" s="148">
        <v>38</v>
      </c>
    </row>
    <row r="141" spans="1:29" ht="20.3" customHeight="1">
      <c r="A141" s="106">
        <v>137</v>
      </c>
      <c r="B141" s="113" t="s">
        <v>475</v>
      </c>
      <c r="C141" s="113"/>
      <c r="D141" s="148">
        <v>0</v>
      </c>
      <c r="E141" s="148">
        <v>1</v>
      </c>
      <c r="F141" s="148">
        <v>1</v>
      </c>
      <c r="G141" s="148">
        <v>1</v>
      </c>
      <c r="H141" s="148">
        <v>1</v>
      </c>
      <c r="I141" s="148">
        <v>5</v>
      </c>
      <c r="J141" s="148">
        <v>3</v>
      </c>
      <c r="K141" s="149"/>
      <c r="L141" s="149"/>
      <c r="M141" s="148">
        <v>4</v>
      </c>
      <c r="N141" s="148">
        <v>2</v>
      </c>
      <c r="O141" s="149"/>
      <c r="P141" s="149"/>
      <c r="Q141" s="149"/>
      <c r="R141" s="149"/>
      <c r="S141" s="148">
        <v>4</v>
      </c>
      <c r="T141" s="148">
        <v>5</v>
      </c>
      <c r="U141" s="148">
        <v>4</v>
      </c>
      <c r="V141" s="148">
        <v>3</v>
      </c>
      <c r="W141" s="149"/>
      <c r="X141" s="149"/>
      <c r="Y141" s="148">
        <v>2</v>
      </c>
      <c r="Z141" s="148">
        <v>3</v>
      </c>
      <c r="AA141" s="149"/>
      <c r="AB141" s="149"/>
      <c r="AC141" s="148">
        <v>39</v>
      </c>
    </row>
    <row r="142" spans="1:29" ht="20.3" customHeight="1">
      <c r="A142" s="106">
        <v>138</v>
      </c>
      <c r="B142" s="113" t="s">
        <v>477</v>
      </c>
      <c r="C142" s="113"/>
      <c r="D142" s="148">
        <v>0</v>
      </c>
      <c r="E142" s="148">
        <v>2</v>
      </c>
      <c r="F142" s="148">
        <v>2</v>
      </c>
      <c r="G142" s="148">
        <v>0</v>
      </c>
      <c r="H142" s="148">
        <v>0</v>
      </c>
      <c r="I142" s="148">
        <v>4</v>
      </c>
      <c r="J142" s="148">
        <v>1</v>
      </c>
      <c r="K142" s="149"/>
      <c r="L142" s="149"/>
      <c r="M142" s="149"/>
      <c r="N142" s="149"/>
      <c r="O142" s="148">
        <v>1</v>
      </c>
      <c r="P142" s="148">
        <v>1</v>
      </c>
      <c r="Q142" s="149"/>
      <c r="R142" s="149"/>
      <c r="S142" s="148">
        <v>0</v>
      </c>
      <c r="T142" s="148">
        <v>5</v>
      </c>
      <c r="U142" s="148">
        <v>4</v>
      </c>
      <c r="V142" s="148">
        <v>1</v>
      </c>
      <c r="W142" s="149"/>
      <c r="X142" s="149"/>
      <c r="Y142" s="148">
        <v>1</v>
      </c>
      <c r="Z142" s="148">
        <v>4</v>
      </c>
      <c r="AA142" s="149"/>
      <c r="AB142" s="149"/>
      <c r="AC142" s="148">
        <v>26</v>
      </c>
    </row>
    <row r="143" spans="1:29" ht="20.3" customHeight="1">
      <c r="A143" s="106">
        <v>139</v>
      </c>
      <c r="B143" s="113"/>
      <c r="C143" s="113"/>
      <c r="D143" s="152"/>
      <c r="E143" s="152"/>
      <c r="F143" s="57"/>
      <c r="G143" s="57"/>
      <c r="H143" s="57"/>
      <c r="I143" s="57"/>
      <c r="J143" s="57"/>
      <c r="K143" s="57"/>
      <c r="L143" s="57"/>
      <c r="M143" s="57"/>
      <c r="N143" s="57"/>
      <c r="O143" s="57"/>
      <c r="P143" s="57"/>
      <c r="Q143" s="57"/>
      <c r="R143" s="57"/>
      <c r="S143" s="57"/>
      <c r="T143" s="57"/>
      <c r="U143" s="57"/>
      <c r="V143" s="57"/>
      <c r="W143" s="57"/>
      <c r="X143" s="57"/>
      <c r="Y143" s="57"/>
      <c r="Z143" s="57"/>
      <c r="AA143" s="57"/>
      <c r="AB143" s="57"/>
    </row>
    <row r="144" spans="1:29" ht="20.3" customHeight="1">
      <c r="A144" s="106">
        <v>140</v>
      </c>
      <c r="B144" s="113"/>
      <c r="C144" s="113"/>
      <c r="D144" s="152"/>
      <c r="E144" s="152"/>
      <c r="F144" s="57"/>
      <c r="G144" s="57"/>
      <c r="H144" s="57"/>
      <c r="I144" s="57"/>
      <c r="J144" s="57"/>
      <c r="K144" s="57"/>
      <c r="L144" s="57"/>
      <c r="M144" s="57"/>
      <c r="N144" s="57"/>
      <c r="O144" s="57"/>
      <c r="P144" s="57"/>
      <c r="Q144" s="57"/>
      <c r="R144" s="57"/>
      <c r="S144" s="57"/>
      <c r="T144" s="57"/>
      <c r="U144" s="57"/>
      <c r="V144" s="57"/>
      <c r="W144" s="57"/>
      <c r="X144" s="57"/>
      <c r="Y144" s="57"/>
      <c r="Z144" s="57"/>
      <c r="AA144" s="57"/>
      <c r="AB144" s="57"/>
    </row>
    <row r="145" spans="1:35" ht="20.3" customHeight="1">
      <c r="A145" s="106">
        <v>141</v>
      </c>
      <c r="B145" s="113"/>
      <c r="C145" s="113"/>
      <c r="D145" s="152"/>
      <c r="E145" s="152"/>
      <c r="F145" s="57"/>
      <c r="G145" s="57"/>
      <c r="H145" s="57"/>
      <c r="I145" s="57"/>
      <c r="J145" s="57"/>
      <c r="K145" s="57"/>
      <c r="L145" s="57"/>
      <c r="M145" s="57"/>
      <c r="N145" s="57"/>
      <c r="O145" s="57"/>
      <c r="P145" s="57"/>
      <c r="Q145" s="57"/>
      <c r="R145" s="57"/>
      <c r="S145" s="57"/>
      <c r="T145" s="57"/>
      <c r="U145" s="57"/>
      <c r="V145" s="57"/>
      <c r="W145" s="57"/>
      <c r="X145" s="57"/>
      <c r="Y145" s="57"/>
      <c r="Z145" s="57"/>
      <c r="AA145" s="57"/>
      <c r="AB145" s="57"/>
    </row>
    <row r="146" spans="1:35" ht="20.3" customHeight="1">
      <c r="A146" s="106">
        <v>142</v>
      </c>
      <c r="B146" s="113"/>
      <c r="C146" s="113"/>
      <c r="D146" s="152"/>
      <c r="E146" s="152"/>
      <c r="F146" s="57"/>
      <c r="G146" s="57"/>
      <c r="H146" s="57"/>
      <c r="I146" s="57"/>
      <c r="J146" s="57"/>
      <c r="K146" s="57"/>
      <c r="L146" s="57"/>
      <c r="M146" s="57"/>
      <c r="N146" s="57"/>
      <c r="O146" s="57"/>
      <c r="P146" s="57"/>
      <c r="Q146" s="57"/>
      <c r="R146" s="57"/>
      <c r="S146" s="57"/>
      <c r="T146" s="57"/>
      <c r="U146" s="57"/>
      <c r="V146" s="57"/>
      <c r="W146" s="57"/>
      <c r="X146" s="57"/>
      <c r="Y146" s="57"/>
      <c r="Z146" s="57"/>
      <c r="AA146" s="57"/>
      <c r="AB146" s="57"/>
    </row>
    <row r="147" spans="1:35" ht="20.3" customHeight="1">
      <c r="A147" s="106">
        <v>143</v>
      </c>
      <c r="B147" s="113"/>
      <c r="C147" s="113"/>
      <c r="D147" s="152"/>
      <c r="E147" s="152"/>
      <c r="F147" s="57"/>
      <c r="G147" s="57"/>
      <c r="H147" s="57"/>
      <c r="I147" s="57"/>
      <c r="J147" s="57"/>
      <c r="K147" s="57"/>
      <c r="L147" s="57"/>
      <c r="M147" s="57"/>
      <c r="N147" s="57"/>
      <c r="O147" s="57"/>
      <c r="P147" s="57"/>
      <c r="Q147" s="57"/>
      <c r="R147" s="57"/>
      <c r="S147" s="57"/>
      <c r="T147" s="57"/>
      <c r="U147" s="57"/>
      <c r="V147" s="57"/>
      <c r="W147" s="57"/>
      <c r="X147" s="57"/>
      <c r="Y147" s="57"/>
      <c r="Z147" s="57"/>
      <c r="AA147" s="57"/>
      <c r="AB147" s="57"/>
    </row>
    <row r="148" spans="1:35" ht="20.3" customHeight="1">
      <c r="A148" s="106">
        <v>144</v>
      </c>
      <c r="B148" s="113"/>
      <c r="C148" s="113"/>
      <c r="D148" s="152"/>
      <c r="E148" s="152"/>
      <c r="F148" s="57"/>
      <c r="G148" s="57"/>
      <c r="H148" s="57"/>
      <c r="I148" s="57"/>
      <c r="J148" s="57"/>
      <c r="K148" s="57"/>
      <c r="L148" s="57"/>
      <c r="M148" s="57"/>
      <c r="N148" s="57"/>
      <c r="O148" s="57"/>
      <c r="P148" s="57"/>
      <c r="Q148" s="57"/>
      <c r="R148" s="57"/>
      <c r="S148" s="57"/>
      <c r="T148" s="57"/>
      <c r="U148" s="57"/>
      <c r="V148" s="57"/>
      <c r="W148" s="57"/>
      <c r="X148" s="57"/>
      <c r="Y148" s="57"/>
      <c r="Z148" s="57"/>
      <c r="AA148" s="57"/>
      <c r="AB148" s="57"/>
    </row>
    <row r="149" spans="1:35" ht="20.3" customHeight="1">
      <c r="A149" s="106">
        <v>145</v>
      </c>
      <c r="B149" s="113"/>
      <c r="C149" s="113"/>
      <c r="D149" s="152"/>
      <c r="E149" s="152"/>
      <c r="F149" s="57"/>
      <c r="G149" s="57"/>
      <c r="H149" s="57"/>
      <c r="I149" s="57"/>
      <c r="J149" s="57"/>
      <c r="K149" s="57"/>
      <c r="L149" s="57"/>
      <c r="M149" s="57"/>
      <c r="N149" s="57"/>
      <c r="O149" s="57"/>
      <c r="P149" s="57"/>
      <c r="Q149" s="57"/>
      <c r="R149" s="57"/>
      <c r="S149" s="57"/>
      <c r="T149" s="57"/>
      <c r="U149" s="57"/>
      <c r="V149" s="57"/>
      <c r="W149" s="57"/>
      <c r="X149" s="57"/>
      <c r="Y149" s="57"/>
      <c r="Z149" s="57"/>
      <c r="AA149" s="57"/>
      <c r="AB149" s="57"/>
    </row>
    <row r="150" spans="1:35" ht="20.3" customHeight="1">
      <c r="A150" s="106">
        <v>146</v>
      </c>
      <c r="B150" s="113"/>
      <c r="C150" s="113"/>
      <c r="D150" s="152"/>
      <c r="E150" s="152"/>
      <c r="F150" s="57"/>
      <c r="G150" s="57"/>
      <c r="H150" s="57"/>
      <c r="I150" s="57"/>
      <c r="J150" s="57"/>
      <c r="K150" s="57"/>
      <c r="L150" s="57"/>
      <c r="M150" s="57"/>
      <c r="N150" s="57"/>
      <c r="O150" s="57"/>
      <c r="P150" s="57"/>
      <c r="Q150" s="57"/>
      <c r="R150" s="57"/>
      <c r="S150" s="57"/>
      <c r="T150" s="57"/>
      <c r="U150" s="57"/>
      <c r="V150" s="57"/>
      <c r="W150" s="57"/>
      <c r="X150" s="57"/>
      <c r="Y150" s="57"/>
      <c r="Z150" s="57"/>
      <c r="AA150" s="57"/>
      <c r="AB150" s="57"/>
    </row>
    <row r="151" spans="1:35" ht="20.3" customHeight="1">
      <c r="A151" s="106">
        <v>147</v>
      </c>
      <c r="B151" s="113"/>
      <c r="C151" s="113"/>
      <c r="D151" s="152"/>
      <c r="E151" s="152"/>
      <c r="F151" s="57"/>
      <c r="G151" s="57"/>
      <c r="H151" s="57"/>
      <c r="I151" s="57"/>
      <c r="J151" s="57"/>
      <c r="K151" s="57"/>
      <c r="L151" s="57"/>
      <c r="M151" s="57"/>
      <c r="N151" s="57"/>
      <c r="O151" s="57"/>
      <c r="P151" s="57"/>
      <c r="Q151" s="57"/>
      <c r="R151" s="57"/>
      <c r="S151" s="57"/>
      <c r="T151" s="57"/>
      <c r="U151" s="57"/>
      <c r="V151" s="57"/>
      <c r="W151" s="57"/>
      <c r="X151" s="57"/>
      <c r="Y151" s="57"/>
      <c r="Z151" s="57"/>
      <c r="AA151" s="57"/>
      <c r="AB151" s="57"/>
    </row>
    <row r="152" spans="1:35" ht="20.3" customHeight="1">
      <c r="A152" s="106">
        <v>148</v>
      </c>
      <c r="B152" s="113"/>
      <c r="C152" s="113"/>
      <c r="D152" s="152"/>
      <c r="E152" s="152"/>
      <c r="F152" s="57"/>
      <c r="G152" s="57"/>
      <c r="H152" s="57"/>
      <c r="I152" s="57"/>
      <c r="J152" s="57"/>
      <c r="K152" s="57"/>
      <c r="L152" s="57"/>
      <c r="M152" s="57"/>
      <c r="N152" s="57"/>
      <c r="O152" s="57"/>
      <c r="P152" s="57"/>
      <c r="Q152" s="57"/>
      <c r="R152" s="57"/>
      <c r="S152" s="57"/>
      <c r="T152" s="57"/>
      <c r="U152" s="57"/>
      <c r="V152" s="57"/>
      <c r="W152" s="57"/>
      <c r="X152" s="57"/>
      <c r="Y152" s="57"/>
      <c r="Z152" s="57"/>
      <c r="AA152" s="57"/>
      <c r="AB152" s="57"/>
    </row>
    <row r="153" spans="1:35" ht="20.3" customHeight="1">
      <c r="A153" s="106">
        <v>149</v>
      </c>
      <c r="B153" s="113"/>
      <c r="C153" s="113"/>
      <c r="D153" s="152"/>
      <c r="E153" s="152"/>
      <c r="F153" s="57"/>
      <c r="G153" s="57"/>
      <c r="H153" s="57"/>
      <c r="I153" s="57"/>
      <c r="J153" s="57"/>
      <c r="K153" s="57"/>
      <c r="L153" s="57"/>
      <c r="M153" s="57"/>
      <c r="N153" s="57"/>
      <c r="O153" s="57"/>
      <c r="P153" s="57"/>
      <c r="Q153" s="57"/>
      <c r="R153" s="57"/>
      <c r="S153" s="57"/>
      <c r="T153" s="57"/>
      <c r="U153" s="57"/>
      <c r="V153" s="57"/>
      <c r="W153" s="57"/>
      <c r="X153" s="57"/>
      <c r="Y153" s="57"/>
      <c r="Z153" s="57"/>
      <c r="AA153" s="57"/>
      <c r="AB153" s="57"/>
    </row>
    <row r="154" spans="1:35" ht="20.3" customHeight="1">
      <c r="A154" s="106">
        <v>150</v>
      </c>
      <c r="B154" s="113"/>
      <c r="C154" s="113"/>
      <c r="D154" s="152"/>
      <c r="E154" s="152"/>
      <c r="F154" s="57"/>
      <c r="G154" s="57"/>
      <c r="H154" s="57"/>
      <c r="I154" s="57"/>
      <c r="J154" s="57"/>
      <c r="K154" s="57"/>
      <c r="L154" s="57"/>
      <c r="M154" s="57"/>
      <c r="N154" s="57"/>
      <c r="O154" s="57"/>
      <c r="P154" s="57"/>
      <c r="Q154" s="57"/>
      <c r="R154" s="57"/>
      <c r="S154" s="57"/>
      <c r="T154" s="57"/>
      <c r="U154" s="57"/>
      <c r="V154" s="57"/>
      <c r="W154" s="57"/>
      <c r="X154" s="57"/>
      <c r="Y154" s="57"/>
      <c r="Z154" s="57"/>
      <c r="AA154" s="57"/>
      <c r="AB154" s="57"/>
    </row>
    <row r="155" spans="1:35" ht="20.3" customHeight="1">
      <c r="A155" s="106"/>
      <c r="B155" s="153"/>
      <c r="C155" s="154"/>
      <c r="D155" s="152"/>
      <c r="E155" s="152"/>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3"/>
      <c r="AD155" s="53"/>
      <c r="AE155" s="53"/>
      <c r="AF155" s="53"/>
      <c r="AG155" s="53"/>
      <c r="AH155" s="53"/>
      <c r="AI155" s="53"/>
    </row>
    <row r="156" spans="1:35" ht="20.3" customHeight="1">
      <c r="A156" s="309" t="s">
        <v>479</v>
      </c>
      <c r="B156" s="310"/>
      <c r="C156" s="311"/>
      <c r="D156" s="133" t="s">
        <v>81</v>
      </c>
      <c r="E156" s="133" t="s">
        <v>81</v>
      </c>
      <c r="F156" s="133" t="s">
        <v>81</v>
      </c>
      <c r="G156" s="133" t="s">
        <v>81</v>
      </c>
      <c r="H156" s="133" t="s">
        <v>81</v>
      </c>
      <c r="I156" s="134" t="s">
        <v>85</v>
      </c>
      <c r="J156" s="134" t="s">
        <v>85</v>
      </c>
      <c r="K156" s="134" t="s">
        <v>85</v>
      </c>
      <c r="L156" s="134" t="s">
        <v>85</v>
      </c>
      <c r="M156" s="134" t="s">
        <v>88</v>
      </c>
      <c r="N156" s="134" t="s">
        <v>88</v>
      </c>
      <c r="O156" s="134" t="s">
        <v>88</v>
      </c>
      <c r="P156" s="134" t="s">
        <v>88</v>
      </c>
      <c r="Q156" s="134" t="s">
        <v>90</v>
      </c>
      <c r="R156" s="134" t="s">
        <v>90</v>
      </c>
      <c r="S156" s="134" t="s">
        <v>90</v>
      </c>
      <c r="T156" s="134" t="s">
        <v>90</v>
      </c>
      <c r="U156" s="134" t="s">
        <v>92</v>
      </c>
      <c r="V156" s="134" t="s">
        <v>92</v>
      </c>
      <c r="W156" s="134" t="s">
        <v>92</v>
      </c>
      <c r="X156" s="134" t="s">
        <v>92</v>
      </c>
      <c r="Y156" s="134" t="s">
        <v>94</v>
      </c>
      <c r="Z156" s="134" t="s">
        <v>94</v>
      </c>
      <c r="AA156" s="134" t="s">
        <v>94</v>
      </c>
      <c r="AB156" s="134" t="s">
        <v>94</v>
      </c>
      <c r="AC156" s="53"/>
      <c r="AD156" s="53"/>
      <c r="AE156" s="53"/>
      <c r="AF156" s="53"/>
      <c r="AG156" s="53"/>
      <c r="AH156" s="53"/>
      <c r="AI156" s="53"/>
    </row>
    <row r="157" spans="1:35" ht="18.8" customHeight="1">
      <c r="A157" s="319" t="s">
        <v>478</v>
      </c>
      <c r="B157" s="190"/>
      <c r="C157" s="191"/>
      <c r="D157" s="155">
        <v>138</v>
      </c>
      <c r="E157" s="155">
        <v>138</v>
      </c>
      <c r="F157" s="155">
        <v>138</v>
      </c>
      <c r="G157" s="155">
        <v>138</v>
      </c>
      <c r="H157" s="155">
        <v>138</v>
      </c>
      <c r="I157" s="155">
        <v>138</v>
      </c>
      <c r="J157" s="155">
        <v>138</v>
      </c>
      <c r="K157" s="155">
        <v>138</v>
      </c>
      <c r="L157" s="155">
        <v>138</v>
      </c>
      <c r="M157" s="155">
        <v>138</v>
      </c>
      <c r="N157" s="155">
        <v>138</v>
      </c>
      <c r="O157" s="155">
        <v>138</v>
      </c>
      <c r="P157" s="155">
        <v>138</v>
      </c>
      <c r="Q157" s="155">
        <v>138</v>
      </c>
      <c r="R157" s="155">
        <v>138</v>
      </c>
      <c r="S157" s="155">
        <v>138</v>
      </c>
      <c r="T157" s="155">
        <v>138</v>
      </c>
      <c r="U157" s="155">
        <v>138</v>
      </c>
      <c r="V157" s="155">
        <v>138</v>
      </c>
      <c r="W157" s="155">
        <v>138</v>
      </c>
      <c r="X157" s="155">
        <v>138</v>
      </c>
      <c r="Y157" s="155">
        <v>138</v>
      </c>
      <c r="Z157" s="155">
        <v>138</v>
      </c>
      <c r="AA157" s="155">
        <v>138</v>
      </c>
      <c r="AB157" s="155">
        <v>138</v>
      </c>
    </row>
    <row r="158" spans="1:35" ht="18.8" customHeight="1">
      <c r="A158" s="319" t="s">
        <v>480</v>
      </c>
      <c r="B158" s="190"/>
      <c r="C158" s="191"/>
      <c r="D158" s="156">
        <f t="shared" ref="D158:AB158" si="0">COUNTIFS(D5:D154,"&gt;="&amp;D$4*0.5)</f>
        <v>100</v>
      </c>
      <c r="E158" s="156">
        <f t="shared" si="0"/>
        <v>114</v>
      </c>
      <c r="F158" s="156">
        <f t="shared" si="0"/>
        <v>112</v>
      </c>
      <c r="G158" s="156">
        <f t="shared" si="0"/>
        <v>91</v>
      </c>
      <c r="H158" s="156">
        <f t="shared" si="0"/>
        <v>108</v>
      </c>
      <c r="I158" s="156">
        <f t="shared" si="0"/>
        <v>80</v>
      </c>
      <c r="J158" s="156">
        <f t="shared" si="0"/>
        <v>35</v>
      </c>
      <c r="K158" s="156">
        <f t="shared" si="0"/>
        <v>32</v>
      </c>
      <c r="L158" s="156">
        <f t="shared" si="0"/>
        <v>36</v>
      </c>
      <c r="M158" s="156">
        <f t="shared" si="0"/>
        <v>49</v>
      </c>
      <c r="N158" s="156">
        <f t="shared" si="0"/>
        <v>56</v>
      </c>
      <c r="O158" s="156">
        <f t="shared" si="0"/>
        <v>22</v>
      </c>
      <c r="P158" s="156">
        <f t="shared" si="0"/>
        <v>9</v>
      </c>
      <c r="Q158" s="156">
        <f t="shared" si="0"/>
        <v>36</v>
      </c>
      <c r="R158" s="156">
        <f t="shared" si="0"/>
        <v>45</v>
      </c>
      <c r="S158" s="156">
        <f t="shared" si="0"/>
        <v>23</v>
      </c>
      <c r="T158" s="156">
        <f t="shared" si="0"/>
        <v>56</v>
      </c>
      <c r="U158" s="156">
        <f t="shared" si="0"/>
        <v>84</v>
      </c>
      <c r="V158" s="156">
        <f t="shared" si="0"/>
        <v>44</v>
      </c>
      <c r="W158" s="156">
        <f t="shared" si="0"/>
        <v>17</v>
      </c>
      <c r="X158" s="156">
        <f t="shared" si="0"/>
        <v>17</v>
      </c>
      <c r="Y158" s="156">
        <f t="shared" si="0"/>
        <v>52</v>
      </c>
      <c r="Z158" s="156">
        <f t="shared" si="0"/>
        <v>75</v>
      </c>
      <c r="AA158" s="156">
        <f t="shared" si="0"/>
        <v>29</v>
      </c>
      <c r="AB158" s="156">
        <f t="shared" si="0"/>
        <v>14</v>
      </c>
    </row>
    <row r="159" spans="1:35" ht="18.8" customHeight="1">
      <c r="A159" s="319" t="s">
        <v>481</v>
      </c>
      <c r="B159" s="190"/>
      <c r="C159" s="191"/>
      <c r="D159" s="157">
        <f t="shared" ref="D159:AB159" si="1">(D158/D157)*100</f>
        <v>72.463768115942031</v>
      </c>
      <c r="E159" s="157">
        <f t="shared" si="1"/>
        <v>82.608695652173907</v>
      </c>
      <c r="F159" s="157">
        <f t="shared" si="1"/>
        <v>81.159420289855078</v>
      </c>
      <c r="G159" s="157">
        <f t="shared" si="1"/>
        <v>65.94202898550725</v>
      </c>
      <c r="H159" s="157">
        <f t="shared" si="1"/>
        <v>78.260869565217391</v>
      </c>
      <c r="I159" s="157">
        <f t="shared" si="1"/>
        <v>57.971014492753625</v>
      </c>
      <c r="J159" s="157">
        <f t="shared" si="1"/>
        <v>25.362318840579711</v>
      </c>
      <c r="K159" s="157">
        <f t="shared" si="1"/>
        <v>23.188405797101449</v>
      </c>
      <c r="L159" s="157">
        <f t="shared" si="1"/>
        <v>26.086956521739129</v>
      </c>
      <c r="M159" s="157">
        <f t="shared" si="1"/>
        <v>35.507246376811594</v>
      </c>
      <c r="N159" s="157">
        <f t="shared" si="1"/>
        <v>40.579710144927539</v>
      </c>
      <c r="O159" s="157">
        <f t="shared" si="1"/>
        <v>15.942028985507244</v>
      </c>
      <c r="P159" s="157">
        <f t="shared" si="1"/>
        <v>6.5217391304347823</v>
      </c>
      <c r="Q159" s="157">
        <f t="shared" si="1"/>
        <v>26.086956521739129</v>
      </c>
      <c r="R159" s="157">
        <f t="shared" si="1"/>
        <v>32.608695652173914</v>
      </c>
      <c r="S159" s="157">
        <f t="shared" si="1"/>
        <v>16.666666666666664</v>
      </c>
      <c r="T159" s="157">
        <f t="shared" si="1"/>
        <v>40.579710144927539</v>
      </c>
      <c r="U159" s="157">
        <f t="shared" si="1"/>
        <v>60.869565217391312</v>
      </c>
      <c r="V159" s="157">
        <f t="shared" si="1"/>
        <v>31.884057971014489</v>
      </c>
      <c r="W159" s="157">
        <f t="shared" si="1"/>
        <v>12.318840579710146</v>
      </c>
      <c r="X159" s="157">
        <f t="shared" si="1"/>
        <v>12.318840579710146</v>
      </c>
      <c r="Y159" s="157">
        <f t="shared" si="1"/>
        <v>37.681159420289859</v>
      </c>
      <c r="Z159" s="157">
        <f t="shared" si="1"/>
        <v>54.347826086956516</v>
      </c>
      <c r="AA159" s="157">
        <f t="shared" si="1"/>
        <v>21.014492753623188</v>
      </c>
      <c r="AB159" s="157">
        <f t="shared" si="1"/>
        <v>10.144927536231885</v>
      </c>
    </row>
    <row r="160" spans="1:35" ht="21.8" customHeight="1">
      <c r="A160" s="320" t="s">
        <v>514</v>
      </c>
      <c r="B160" s="190"/>
      <c r="C160" s="190"/>
      <c r="D160" s="190"/>
      <c r="E160" s="190"/>
      <c r="F160" s="190"/>
      <c r="G160" s="190"/>
      <c r="H160" s="190"/>
      <c r="I160" s="190"/>
      <c r="J160" s="190"/>
      <c r="K160" s="191"/>
    </row>
    <row r="161" spans="1:20" ht="38.950000000000003" customHeight="1">
      <c r="A161" s="321" t="s">
        <v>483</v>
      </c>
      <c r="B161" s="190"/>
      <c r="C161" s="191"/>
      <c r="D161" s="322" t="s">
        <v>484</v>
      </c>
      <c r="E161" s="190"/>
      <c r="F161" s="190"/>
      <c r="G161" s="191"/>
      <c r="H161" s="322" t="s">
        <v>485</v>
      </c>
      <c r="I161" s="190"/>
      <c r="J161" s="190"/>
      <c r="K161" s="191"/>
      <c r="P161" s="53"/>
      <c r="Q161" s="53"/>
      <c r="R161" s="53"/>
      <c r="S161" s="53"/>
      <c r="T161" s="53"/>
    </row>
    <row r="162" spans="1:20" ht="14.25" customHeight="1">
      <c r="A162" s="319" t="s">
        <v>81</v>
      </c>
      <c r="B162" s="190"/>
      <c r="C162" s="191"/>
      <c r="D162" s="323">
        <f t="shared" ref="D162:D167" si="2">IF(COUNTIF(D$156:AB$156,A162)&lt;&gt;0,AVERAGEIF(D$156:AB$156,A162,(D$159:AB$159)),"")</f>
        <v>76.086956521739125</v>
      </c>
      <c r="E162" s="190"/>
      <c r="F162" s="190"/>
      <c r="G162" s="191"/>
      <c r="H162" s="322" t="str">
        <f>IF(COUNTBLANK(D162)=1," ",IF(AND(D162&gt;=COTL!Q4,D162&lt;COTL!S4),"1",IF(AND(D162&gt;=COTL!S4,D162&lt;COTL!U4),"2",IF(D162&gt;=COTL!U4,"3","0"))))</f>
        <v>3</v>
      </c>
      <c r="I162" s="190"/>
      <c r="J162" s="190"/>
      <c r="K162" s="191"/>
    </row>
    <row r="163" spans="1:20" ht="14.25" customHeight="1">
      <c r="A163" s="319" t="s">
        <v>85</v>
      </c>
      <c r="B163" s="190"/>
      <c r="C163" s="191"/>
      <c r="D163" s="323">
        <f t="shared" si="2"/>
        <v>33.152173913043484</v>
      </c>
      <c r="E163" s="190"/>
      <c r="F163" s="190"/>
      <c r="G163" s="191"/>
      <c r="H163" s="322" t="str">
        <f>IF(COUNTBLANK(D163)=1," ",IF(AND(D163&gt;=COTL!Q5,D163&lt;COTL!S5),"1",IF(AND(D163&gt;=COTL!S5,D163&lt;COTL!U5),"2",IF(D163&gt;=COTL!U5,"3","0"))))</f>
        <v>0</v>
      </c>
      <c r="I163" s="190"/>
      <c r="J163" s="190"/>
      <c r="K163" s="191"/>
    </row>
    <row r="164" spans="1:20" ht="14.25" customHeight="1">
      <c r="A164" s="319" t="s">
        <v>88</v>
      </c>
      <c r="B164" s="190"/>
      <c r="C164" s="191"/>
      <c r="D164" s="323">
        <f t="shared" si="2"/>
        <v>24.637681159420289</v>
      </c>
      <c r="E164" s="190"/>
      <c r="F164" s="190"/>
      <c r="G164" s="191"/>
      <c r="H164" s="322" t="str">
        <f>IF(COUNTBLANK(D164)=1," ",IF(AND(D164&gt;=COTL!Q6,D164&lt;COTL!S6),"1",IF(AND(D164&gt;=COTL!S6,D164&lt;COTL!U6),"2",IF(D164&gt;=COTL!U6,"3","0"))))</f>
        <v>0</v>
      </c>
      <c r="I164" s="190"/>
      <c r="J164" s="190"/>
      <c r="K164" s="191"/>
    </row>
    <row r="165" spans="1:20" ht="14.25" customHeight="1">
      <c r="A165" s="319" t="s">
        <v>90</v>
      </c>
      <c r="B165" s="190"/>
      <c r="C165" s="191"/>
      <c r="D165" s="323">
        <f t="shared" si="2"/>
        <v>28.985507246376812</v>
      </c>
      <c r="E165" s="190"/>
      <c r="F165" s="190"/>
      <c r="G165" s="191"/>
      <c r="H165" s="322" t="str">
        <f>IF(COUNTBLANK(D165)=1," ",IF(AND(D165&gt;=COTL!Q7,D165&lt;COTL!S7),"1",IF(AND(D165&gt;=COTL!S7,D165&lt;COTL!U7),"2",IF(D165&gt;=COTL!U7,"3","0"))))</f>
        <v>0</v>
      </c>
      <c r="I165" s="190"/>
      <c r="J165" s="190"/>
      <c r="K165" s="191"/>
    </row>
    <row r="166" spans="1:20" ht="14.25" customHeight="1">
      <c r="A166" s="319" t="s">
        <v>92</v>
      </c>
      <c r="B166" s="190"/>
      <c r="C166" s="191"/>
      <c r="D166" s="323">
        <f t="shared" si="2"/>
        <v>29.34782608695652</v>
      </c>
      <c r="E166" s="190"/>
      <c r="F166" s="190"/>
      <c r="G166" s="191"/>
      <c r="H166" s="322" t="str">
        <f>IF(COUNTBLANK(D166)=1," ",IF(AND(D166&gt;=COTL!Q8,D166&lt;COTL!S8),"1",IF(AND(D166&gt;=COTL!S8,D166&lt;COTL!U8),"2",IF(D166&gt;=COTL!U8,"3","0"))))</f>
        <v>0</v>
      </c>
      <c r="I166" s="190"/>
      <c r="J166" s="190"/>
      <c r="K166" s="191"/>
    </row>
    <row r="167" spans="1:20" ht="14.25" customHeight="1">
      <c r="A167" s="319" t="s">
        <v>94</v>
      </c>
      <c r="B167" s="190"/>
      <c r="C167" s="191"/>
      <c r="D167" s="323">
        <f t="shared" si="2"/>
        <v>30.797101449275363</v>
      </c>
      <c r="E167" s="190"/>
      <c r="F167" s="190"/>
      <c r="G167" s="191"/>
      <c r="H167" s="322" t="str">
        <f>IF(COUNTBLANK(D167)=1," ",IF(AND(D167&gt;=COTL!Q9,D167&lt;COTL!S9),"1",IF(AND(D167&gt;=COTL!S9,D167&lt;COTL!U9),"2",IF(D167&gt;=COTL!U9,"3","0"))))</f>
        <v>0</v>
      </c>
      <c r="I167" s="190"/>
      <c r="J167" s="190"/>
      <c r="K167" s="191"/>
    </row>
    <row r="168" spans="1:20" ht="14.25" customHeight="1"/>
    <row r="169" spans="1:20" ht="14.25" customHeight="1">
      <c r="E169" s="53" t="str">
        <f>IF(COUNTBLANK(D169)=1," ",IF(AND(D169&gt;=COTL!Q11,D169&lt;COTL!S11),"1",IF(AND(D169&gt;=COTL!S11,D169&lt;COTL!U11),"2",IF(D169&gt;=COTL!U11,"3","0"))))</f>
        <v xml:space="preserve"> </v>
      </c>
    </row>
    <row r="170" spans="1:20" ht="14.25" customHeight="1"/>
    <row r="171" spans="1:20" ht="14.25" customHeight="1"/>
    <row r="172" spans="1:20" ht="14.25" customHeight="1"/>
    <row r="173" spans="1:20" ht="14.25" customHeight="1"/>
    <row r="174" spans="1:20" ht="14.25" customHeight="1"/>
    <row r="175" spans="1:20" ht="14.25" customHeight="1"/>
    <row r="176" spans="1:20"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A166:C166"/>
    <mergeCell ref="D166:G166"/>
    <mergeCell ref="H166:K166"/>
    <mergeCell ref="A167:C167"/>
    <mergeCell ref="D167:G167"/>
    <mergeCell ref="H167:K167"/>
    <mergeCell ref="A162:C162"/>
    <mergeCell ref="D162:G162"/>
    <mergeCell ref="H162:K162"/>
    <mergeCell ref="D165:G165"/>
    <mergeCell ref="H165:K165"/>
    <mergeCell ref="A163:C163"/>
    <mergeCell ref="D163:G163"/>
    <mergeCell ref="H163:K163"/>
    <mergeCell ref="A164:C164"/>
    <mergeCell ref="D164:G164"/>
    <mergeCell ref="H164:K164"/>
    <mergeCell ref="A165:C165"/>
    <mergeCell ref="A158:C158"/>
    <mergeCell ref="A160:K160"/>
    <mergeCell ref="A159:C159"/>
    <mergeCell ref="A161:C161"/>
    <mergeCell ref="D161:G161"/>
    <mergeCell ref="H161:K161"/>
    <mergeCell ref="A1:AB1"/>
    <mergeCell ref="A2:B2"/>
    <mergeCell ref="D2:AB2"/>
    <mergeCell ref="A156:C156"/>
    <mergeCell ref="A157:C157"/>
  </mergeCells>
  <dataValidations count="2">
    <dataValidation type="decimal" allowBlank="1" showInputMessage="1" showErrorMessage="1" prompt="VALUE SHOULD BE BETWEEN 0 TO 70 ONLY. *** VALUE WILL BE DELETED (IF YOU DOUBLE CLICK ON THE CELL) ***" sqref="D113:E155">
      <formula1>0</formula1>
      <formula2>70</formula2>
    </dataValidation>
    <dataValidation type="list" allowBlank="1" showErrorMessage="1" sqref="D156:AB156">
      <formula1>"CO1,CO2,CO3,CO4,CO5,CO6"</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CD</vt:lpstr>
      <vt:lpstr>POs &amp; PSOs</vt:lpstr>
      <vt:lpstr>COs</vt:lpstr>
      <vt:lpstr>CO-PO-PSO MAPPING</vt:lpstr>
      <vt:lpstr>COTL</vt:lpstr>
      <vt:lpstr>CIE1_CAA1_QP</vt:lpstr>
      <vt:lpstr>CIE2_CAA2_QP</vt:lpstr>
      <vt:lpstr>CO A1-M1 &amp; A2-M2</vt:lpstr>
      <vt:lpstr>CO A3-E</vt:lpstr>
      <vt:lpstr>COA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SRIT</dc:creator>
  <cp:lastModifiedBy>narasimhulu</cp:lastModifiedBy>
  <dcterms:created xsi:type="dcterms:W3CDTF">2006-09-16T00:00:00Z</dcterms:created>
  <dcterms:modified xsi:type="dcterms:W3CDTF">2023-07-10T07:18:49Z</dcterms:modified>
</cp:coreProperties>
</file>